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1.41.49\rizai\★新規運用用（山田編集中）\023  経営比較分析表　〇\R5\06 公開用データ\08 駐車場\"/>
    </mc:Choice>
  </mc:AlternateContent>
  <xr:revisionPtr revIDLastSave="0" documentId="13_ncr:1_{DB05B491-E189-4990-AB28-AD07153AC04F}" xr6:coauthVersionLast="47" xr6:coauthVersionMax="47" xr10:uidLastSave="{00000000-0000-0000-0000-000000000000}"/>
  <workbookProtection workbookAlgorithmName="SHA-512" workbookHashValue="QuwypmBcwZBQ74XMF2k11/i5XmDCljr8FAyI5mofM44tR7JH6waKDODrRmmBGs/scrQSgbLq7Z3ZDGL3Hw3dJA==" workbookSaltValue="ZH8Qp1lwiEIJ+Kvgq0wViA==" workbookSpinCount="100000" lockStructure="1"/>
  <bookViews>
    <workbookView xWindow="-110" yWindow="-110" windowWidth="22780" windowHeight="146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JC32" i="4" s="1"/>
  <c r="DO7" i="5"/>
  <c r="MA31" i="4" s="1"/>
  <c r="DN7" i="5"/>
  <c r="DM7" i="5"/>
  <c r="DL7" i="5"/>
  <c r="DK7" i="5"/>
  <c r="DI7" i="5"/>
  <c r="DH7" i="5"/>
  <c r="LT78" i="4" s="1"/>
  <c r="DG7" i="5"/>
  <c r="LE78" i="4" s="1"/>
  <c r="DF7" i="5"/>
  <c r="DE7" i="5"/>
  <c r="DD7" i="5"/>
  <c r="DC7" i="5"/>
  <c r="DB7" i="5"/>
  <c r="DA7" i="5"/>
  <c r="CZ7" i="5"/>
  <c r="CN7" i="5"/>
  <c r="CV76" i="4" s="1"/>
  <c r="CM7" i="5"/>
  <c r="CV67" i="4" s="1"/>
  <c r="BZ7" i="5"/>
  <c r="MA53" i="4" s="1"/>
  <c r="BY7" i="5"/>
  <c r="BX7" i="5"/>
  <c r="BW7" i="5"/>
  <c r="BV7" i="5"/>
  <c r="BU7" i="5"/>
  <c r="MA52" i="4" s="1"/>
  <c r="BT7" i="5"/>
  <c r="LH52" i="4" s="1"/>
  <c r="BS7" i="5"/>
  <c r="KO52" i="4" s="1"/>
  <c r="BR7" i="5"/>
  <c r="BQ7" i="5"/>
  <c r="BO7" i="5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EL31" i="4" s="1"/>
  <c r="AH7" i="5"/>
  <c r="CS32" i="4" s="1"/>
  <c r="AG7" i="5"/>
  <c r="AF7" i="5"/>
  <c r="AE7" i="5"/>
  <c r="AD7" i="5"/>
  <c r="AC7" i="5"/>
  <c r="CS31" i="4" s="1"/>
  <c r="AB7" i="5"/>
  <c r="BZ31" i="4" s="1"/>
  <c r="AA7" i="5"/>
  <c r="BG31" i="4" s="1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F88" i="4"/>
  <c r="E88" i="4"/>
  <c r="C88" i="4"/>
  <c r="MI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LH53" i="4"/>
  <c r="KO53" i="4"/>
  <c r="JV53" i="4"/>
  <c r="JC53" i="4"/>
  <c r="HJ53" i="4"/>
  <c r="GQ53" i="4"/>
  <c r="FX53" i="4"/>
  <c r="CS53" i="4"/>
  <c r="BZ53" i="4"/>
  <c r="BG53" i="4"/>
  <c r="U53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HJ32" i="4"/>
  <c r="GQ32" i="4"/>
  <c r="FX32" i="4"/>
  <c r="FE32" i="4"/>
  <c r="EL32" i="4"/>
  <c r="BZ32" i="4"/>
  <c r="BG32" i="4"/>
  <c r="AN32" i="4"/>
  <c r="U32" i="4"/>
  <c r="LH31" i="4"/>
  <c r="KO31" i="4"/>
  <c r="JV31" i="4"/>
  <c r="JC31" i="4"/>
  <c r="HJ31" i="4"/>
  <c r="GQ31" i="4"/>
  <c r="FX31" i="4"/>
  <c r="FE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B8" i="4"/>
  <c r="MA51" i="4" l="1"/>
  <c r="MI76" i="4"/>
  <c r="HJ51" i="4"/>
  <c r="MA30" i="4"/>
  <c r="CS30" i="4"/>
  <c r="BZ76" i="4"/>
  <c r="IT76" i="4"/>
  <c r="CS51" i="4"/>
  <c r="HJ30" i="4"/>
  <c r="C11" i="5"/>
  <c r="D11" i="5"/>
  <c r="E11" i="5"/>
  <c r="B11" i="5"/>
  <c r="BK76" i="4" l="1"/>
  <c r="LH51" i="4"/>
  <c r="LH30" i="4"/>
  <c r="BZ51" i="4"/>
  <c r="LT76" i="4"/>
  <c r="GQ51" i="4"/>
  <c r="IE76" i="4"/>
  <c r="GQ30" i="4"/>
  <c r="BZ30" i="4"/>
  <c r="HP76" i="4"/>
  <c r="BG30" i="4"/>
  <c r="BG51" i="4"/>
  <c r="FX30" i="4"/>
  <c r="AV76" i="4"/>
  <c r="KO51" i="4"/>
  <c r="LE76" i="4"/>
  <c r="FX51" i="4"/>
  <c r="KO30" i="4"/>
  <c r="JV30" i="4"/>
  <c r="HA76" i="4"/>
  <c r="AN51" i="4"/>
  <c r="FE30" i="4"/>
  <c r="AN30" i="4"/>
  <c r="JV51" i="4"/>
  <c r="KP76" i="4"/>
  <c r="FE51" i="4"/>
  <c r="AG76" i="4"/>
  <c r="R76" i="4"/>
  <c r="KA76" i="4"/>
  <c r="EL51" i="4"/>
  <c r="JC30" i="4"/>
  <c r="EL30" i="4"/>
  <c r="JC51" i="4"/>
  <c r="GL76" i="4"/>
  <c r="U51" i="4"/>
  <c r="U30" i="4"/>
</calcChain>
</file>

<file path=xl/sharedStrings.xml><?xml version="1.0" encoding="utf-8"?>
<sst xmlns="http://schemas.openxmlformats.org/spreadsheetml/2006/main" count="279" uniqueCount="127">
  <si>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</si>
  <si>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</si>
  <si>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</si>
  <si>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</si>
  <si>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</si>
  <si>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</si>
  <si>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</si>
  <si>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</si>
  <si>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</si>
  <si>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</si>
  <si>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</si>
  <si>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</si>
  <si>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</si>
  <si>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</si>
  <si>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</si>
  <si>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</si>
  <si>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</si>
  <si>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</si>
  <si>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</si>
  <si>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</si>
  <si>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</si>
  <si>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</si>
  <si>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</si>
  <si>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</si>
  <si>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</si>
  <si>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</si>
  <si>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</si>
  <si>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</si>
  <si>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</si>
  <si>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</si>
  <si>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</si>
  <si>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</si>
  <si>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</si>
  <si>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</si>
  <si>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</si>
  <si>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</si>
  <si>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</si>
  <si>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</si>
  <si>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</si>
  <si>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</si>
  <si>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</si>
  <si>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</si>
  <si>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</si>
  <si>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</si>
  <si>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</si>
  <si>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</si>
  <si>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</si>
  <si>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</si>
  <si>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</si>
  <si>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</si>
  <si>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</si>
  <si>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</si>
  <si>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</si>
  <si>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</si>
  <si>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</si>
  <si>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</si>
  <si>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</si>
  <si>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</si>
  <si>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</si>
  <si>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</si>
  <si>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</si>
  <si>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</si>
  <si>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</si>
  <si>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</si>
  <si>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</si>
  <si>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</si>
  <si>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</si>
  <si>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</si>
  <si>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</si>
  <si>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</si>
  <si>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</si>
  <si>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</si>
  <si>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</si>
  <si>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</si>
  <si>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</si>
  <si>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</si>
  <si>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</si>
  <si>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</si>
  <si>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</si>
  <si>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</si>
  <si>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</si>
  <si>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</si>
  <si>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</si>
  <si>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</si>
  <si>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</si>
  <si>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</si>
  <si>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</si>
  <si>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</si>
  <si>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</si>
  <si>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</si>
  <si>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</si>
  <si>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</si>
  <si>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</si>
  <si>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</si>
  <si>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</si>
  <si>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</si>
  <si>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</si>
  <si>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</si>
  <si>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</si>
  <si>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</si>
  <si>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当該値(N-4)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</si>
  <si>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</si>
  <si>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</si>
  <si>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</si>
  <si>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</si>
  <si>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</si>
  <si>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</si>
  <si>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愛知県　豊明市</t>
  </si>
  <si>
    <t>前後駅南地下駐車場</t>
  </si>
  <si>
    <t>法非適用</t>
  </si>
  <si>
    <t>駐車場整備事業</t>
  </si>
  <si>
    <t>-</t>
  </si>
  <si>
    <t>Ａ２Ｂ２</t>
  </si>
  <si>
    <t>非設置</t>
  </si>
  <si>
    <t>該当数値なし</t>
  </si>
  <si>
    <t>その他駐車場</t>
  </si>
  <si>
    <t>地下式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</si>
  <si>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</si>
  <si>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</si>
  <si>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</si>
  <si>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</si>
  <si>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</si>
  <si>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</si>
  <si>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令和4年3月31日をもって前後駅南地下駐車場を廃止し、駐輪場とするために、駐車場設備の撤去を行ったため、令和4年度は、①収益的収支比率は減少し、②他会計補助金比率は増加、⑤EBITDAはマイナスとなっています。</t>
    <rPh sb="13" eb="22">
      <t>ゼ</t>
    </rPh>
    <rPh sb="52" eb="54">
      <t>レイワ</t>
    </rPh>
    <rPh sb="55" eb="56">
      <t>ネン</t>
    </rPh>
    <rPh sb="56" eb="57">
      <t>ド</t>
    </rPh>
    <rPh sb="60" eb="67">
      <t>シュウエキテキシュウシヒリツ</t>
    </rPh>
    <rPh sb="68" eb="70">
      <t>ゲンショウ</t>
    </rPh>
    <rPh sb="73" eb="76">
      <t>タカイケイ</t>
    </rPh>
    <rPh sb="76" eb="81">
      <t>ホジョキンヒリツ</t>
    </rPh>
    <rPh sb="82" eb="84">
      <t>ゾウカ</t>
    </rPh>
    <phoneticPr fontId="5"/>
  </si>
  <si>
    <t>令和4年3月31日をもって前後駅南地下駐車場を廃止し、駐車場設備の撤去を行い、駐輪場として、令和4年10月オープンした。また、前後駅南地下駐車場建設に充当した企業債の返還が終了したため、⑩企業債残高対料金収入比率は0となりました。</t>
    <rPh sb="13" eb="22">
      <t>ゼ</t>
    </rPh>
    <rPh sb="36" eb="37">
      <t>オコナ</t>
    </rPh>
    <rPh sb="63" eb="72">
      <t>ゼ</t>
    </rPh>
    <rPh sb="72" eb="74">
      <t>ケンセツ</t>
    </rPh>
    <rPh sb="75" eb="77">
      <t>ジュウトウ</t>
    </rPh>
    <rPh sb="79" eb="82">
      <t>キギョウサイ</t>
    </rPh>
    <rPh sb="83" eb="85">
      <t>ヘンカン</t>
    </rPh>
    <rPh sb="86" eb="88">
      <t>シュウリョウ</t>
    </rPh>
    <rPh sb="94" eb="97">
      <t>キギョウサイ</t>
    </rPh>
    <rPh sb="97" eb="99">
      <t>ザンダカ</t>
    </rPh>
    <rPh sb="99" eb="100">
      <t>タイ</t>
    </rPh>
    <rPh sb="100" eb="102">
      <t>リョウキン</t>
    </rPh>
    <rPh sb="102" eb="106">
      <t>シュウニュウヒリツ</t>
    </rPh>
    <phoneticPr fontId="5"/>
  </si>
  <si>
    <t>令和4年3月31日をもって前後駅南地下駐車場を廃止し、駐輪場として、令和4年10月オープンした。</t>
    <rPh sb="13" eb="22">
      <t>ゼ</t>
    </rPh>
    <phoneticPr fontId="5"/>
  </si>
  <si>
    <t>令和４年３月３１日をもって前後駅南地下駐車場を廃止し、駐輪場として、令和４年１０月オープンしました。なお、令和５年３月３１日をもって豊明市有料駐車場特別会計を廃止しました。</t>
    <rPh sb="13" eb="22">
      <t>ゼ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</si>
</sst>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21.3</c:v>
                </c:pt>
                <c:pt idx="1">
                  <c:v>22.7</c:v>
                </c:pt>
                <c:pt idx="2">
                  <c:v>15.5</c:v>
                </c:pt>
                <c:pt idx="3">
                  <c:v>56.6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D-4DE5-A058-D89CC44B4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123.6</c:v>
                </c:pt>
                <c:pt idx="1">
                  <c:v>121.8</c:v>
                </c:pt>
                <c:pt idx="2">
                  <c:v>127.8</c:v>
                </c:pt>
                <c:pt idx="3">
                  <c:v>146.5</c:v>
                </c:pt>
                <c:pt idx="4">
                  <c:v>142.69999999999999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3D-4DE5-A058-D89CC44B4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657.8</c:v>
                </c:pt>
                <c:pt idx="1">
                  <c:v>282.5</c:v>
                </c:pt>
                <c:pt idx="2">
                  <c:v>150.1</c:v>
                </c:pt>
                <c:pt idx="3">
                  <c:v>63.2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A-4935-82AD-A5DB560F3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178.3</c:v>
                </c:pt>
                <c:pt idx="1">
                  <c:v>163.69999999999999</c:v>
                </c:pt>
                <c:pt idx="2">
                  <c:v>145.19999999999999</c:v>
                </c:pt>
                <c:pt idx="3">
                  <c:v>219.9</c:v>
                </c:pt>
                <c:pt idx="4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A-4935-82AD-A5DB560F3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4EF-4E6B-AB66-6B92E034B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EF-4E6B-AB66-6B92E034B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B87-4B88-9DA8-90B67224C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7-4B88-9DA8-90B67224C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3.3</c:v>
                </c:pt>
                <c:pt idx="1">
                  <c:v>2.2000000000000002</c:v>
                </c:pt>
                <c:pt idx="2">
                  <c:v>1.5</c:v>
                </c:pt>
                <c:pt idx="3">
                  <c:v>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5-436C-8759-31CF4DDC8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11.2</c:v>
                </c:pt>
                <c:pt idx="1">
                  <c:v>6.5</c:v>
                </c:pt>
                <c:pt idx="2">
                  <c:v>6.6</c:v>
                </c:pt>
                <c:pt idx="3">
                  <c:v>5.5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65-436C-8759-31CF4DDC8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102</c:v>
                </c:pt>
                <c:pt idx="1">
                  <c:v>63</c:v>
                </c:pt>
                <c:pt idx="2">
                  <c:v>40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D-4B46-BEB7-3D875427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103</c:v>
                </c:pt>
                <c:pt idx="1">
                  <c:v>54</c:v>
                </c:pt>
                <c:pt idx="2">
                  <c:v>67</c:v>
                </c:pt>
                <c:pt idx="3">
                  <c:v>56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D-4B46-BEB7-3D875427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97.8</c:v>
                </c:pt>
                <c:pt idx="1">
                  <c:v>91.1</c:v>
                </c:pt>
                <c:pt idx="2">
                  <c:v>57.8</c:v>
                </c:pt>
                <c:pt idx="3">
                  <c:v>66.7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1-4337-B7A8-3F7DA6357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184.2</c:v>
                </c:pt>
                <c:pt idx="2">
                  <c:v>131</c:v>
                </c:pt>
                <c:pt idx="3">
                  <c:v>136.80000000000001</c:v>
                </c:pt>
                <c:pt idx="4">
                  <c:v>145.1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41-4337-B7A8-3F7DA6357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-11</c:v>
                </c:pt>
                <c:pt idx="1">
                  <c:v>14.6</c:v>
                </c:pt>
                <c:pt idx="2">
                  <c:v>-36.6</c:v>
                </c:pt>
                <c:pt idx="3">
                  <c:v>-13.7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C-4A43-8E8E-A7F57BDD2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8.9</c:v>
                </c:pt>
                <c:pt idx="1">
                  <c:v>2.2000000000000002</c:v>
                </c:pt>
                <c:pt idx="2">
                  <c:v>-25.9</c:v>
                </c:pt>
                <c:pt idx="3">
                  <c:v>-24.6</c:v>
                </c:pt>
                <c:pt idx="4">
                  <c:v>-29.2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C-4A43-8E8E-A7F57BDD2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-1863</c:v>
                </c:pt>
                <c:pt idx="1">
                  <c:v>847</c:v>
                </c:pt>
                <c:pt idx="2">
                  <c:v>-1656</c:v>
                </c:pt>
                <c:pt idx="3">
                  <c:v>-680</c:v>
                </c:pt>
                <c:pt idx="4">
                  <c:v>-256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9-4C7B-9C30-746B21229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18961</c:v>
                </c:pt>
                <c:pt idx="1">
                  <c:v>16100</c:v>
                </c:pt>
                <c:pt idx="2">
                  <c:v>2220</c:v>
                </c:pt>
                <c:pt idx="3">
                  <c:v>3097</c:v>
                </c:pt>
                <c:pt idx="4">
                  <c:v>6051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9-4C7B-9C30-746B21229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愛知県豊明市　前後駅南地下駐車場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-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0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115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地下式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21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無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21.3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22.7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15.5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56.6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12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3.3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2.2000000000000002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1.5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1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12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97.8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91.1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57.8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66.7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 t="str">
        <f>データ!DO7</f>
        <v>-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123.6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121.8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127.8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146.5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142.69999999999999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11.2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6.5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6.6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5.5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4.0999999999999996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184.2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184.2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131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136.80000000000001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145.1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102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63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40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7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-11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14.6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-36.6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-13.7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0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-1863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847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-1656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-680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-256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103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54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67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65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8.9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2.2000000000000002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-25.9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-24.6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-29.2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18961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16100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2220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3097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6051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657.8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282.5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150.1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63.2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178.3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163.69999999999999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145.19999999999999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219.9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107.1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GJbDaDQmnWxwolMWwcJguD6kutrsgBM0j9LvWuLfek0Hwi80Zpe9rxAycSMMBgb7U521wO2/MAosqpktFfhM0w==" saltValue="4rAgaclcUd9rkk/IdbDox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99</v>
      </c>
      <c r="AL5" s="47" t="s">
        <v>90</v>
      </c>
      <c r="AM5" s="47" t="s">
        <v>91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100</v>
      </c>
      <c r="AV5" s="47" t="s">
        <v>99</v>
      </c>
      <c r="AW5" s="47" t="s">
        <v>90</v>
      </c>
      <c r="AX5" s="47" t="s">
        <v>91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99</v>
      </c>
      <c r="BH5" s="47" t="s">
        <v>90</v>
      </c>
      <c r="BI5" s="47" t="s">
        <v>91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99</v>
      </c>
      <c r="BS5" s="47" t="s">
        <v>90</v>
      </c>
      <c r="BT5" s="47" t="s">
        <v>91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100</v>
      </c>
      <c r="CC5" s="47" t="s">
        <v>99</v>
      </c>
      <c r="CD5" s="47" t="s">
        <v>101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99</v>
      </c>
      <c r="CQ5" s="47" t="s">
        <v>90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99</v>
      </c>
      <c r="DB5" s="47" t="s">
        <v>90</v>
      </c>
      <c r="DC5" s="47" t="s">
        <v>102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100</v>
      </c>
      <c r="DL5" s="47" t="s">
        <v>99</v>
      </c>
      <c r="DM5" s="47" t="s">
        <v>90</v>
      </c>
      <c r="DN5" s="47" t="s">
        <v>91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103</v>
      </c>
      <c r="B6" s="48">
        <f>B8</f>
        <v>2022</v>
      </c>
      <c r="C6" s="48">
        <f t="shared" ref="C6:X6" si="1">C8</f>
        <v>232297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愛知県豊明市</v>
      </c>
      <c r="I6" s="48" t="str">
        <f t="shared" si="1"/>
        <v>前後駅南地下駐車場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地下式</v>
      </c>
      <c r="R6" s="51">
        <f t="shared" si="1"/>
        <v>21</v>
      </c>
      <c r="S6" s="50" t="str">
        <f t="shared" si="1"/>
        <v>-</v>
      </c>
      <c r="T6" s="50" t="str">
        <f t="shared" si="1"/>
        <v>無</v>
      </c>
      <c r="U6" s="51">
        <f t="shared" si="1"/>
        <v>0</v>
      </c>
      <c r="V6" s="51">
        <f t="shared" si="1"/>
        <v>0</v>
      </c>
      <c r="W6" s="51">
        <f t="shared" si="1"/>
        <v>0</v>
      </c>
      <c r="X6" s="50" t="str">
        <f t="shared" si="1"/>
        <v>無</v>
      </c>
      <c r="Y6" s="52">
        <f>IF(Y8="-",NA(),Y8)</f>
        <v>21.3</v>
      </c>
      <c r="Z6" s="52">
        <f t="shared" ref="Z6:AH6" si="2">IF(Z8="-",NA(),Z8)</f>
        <v>22.7</v>
      </c>
      <c r="AA6" s="52">
        <f t="shared" si="2"/>
        <v>15.5</v>
      </c>
      <c r="AB6" s="52">
        <f t="shared" si="2"/>
        <v>56.6</v>
      </c>
      <c r="AC6" s="52">
        <f t="shared" si="2"/>
        <v>12</v>
      </c>
      <c r="AD6" s="52">
        <f t="shared" si="2"/>
        <v>123.6</v>
      </c>
      <c r="AE6" s="52">
        <f t="shared" si="2"/>
        <v>121.8</v>
      </c>
      <c r="AF6" s="52">
        <f t="shared" si="2"/>
        <v>127.8</v>
      </c>
      <c r="AG6" s="52">
        <f t="shared" si="2"/>
        <v>146.5</v>
      </c>
      <c r="AH6" s="52">
        <f t="shared" si="2"/>
        <v>142.69999999999999</v>
      </c>
      <c r="AI6" s="49" t="str">
        <f>IF(AI8="-","",IF(AI8="-","【-】","【"&amp;SUBSTITUTE(TEXT(AI8,"#,##0.0"),"-","△")&amp;"】"))</f>
        <v>【676.8】</v>
      </c>
      <c r="AJ6" s="52">
        <f>IF(AJ8="-",NA(),AJ8)</f>
        <v>3.3</v>
      </c>
      <c r="AK6" s="52">
        <f t="shared" ref="AK6:AS6" si="3">IF(AK8="-",NA(),AK8)</f>
        <v>2.2000000000000002</v>
      </c>
      <c r="AL6" s="52">
        <f t="shared" si="3"/>
        <v>1.5</v>
      </c>
      <c r="AM6" s="52">
        <f t="shared" si="3"/>
        <v>1</v>
      </c>
      <c r="AN6" s="52">
        <f t="shared" si="3"/>
        <v>12</v>
      </c>
      <c r="AO6" s="52">
        <f t="shared" si="3"/>
        <v>11.2</v>
      </c>
      <c r="AP6" s="52">
        <f t="shared" si="3"/>
        <v>6.5</v>
      </c>
      <c r="AQ6" s="52">
        <f t="shared" si="3"/>
        <v>6.6</v>
      </c>
      <c r="AR6" s="52">
        <f t="shared" si="3"/>
        <v>5.5</v>
      </c>
      <c r="AS6" s="52">
        <f t="shared" si="3"/>
        <v>4.0999999999999996</v>
      </c>
      <c r="AT6" s="49" t="str">
        <f>IF(AT8="-","",IF(AT8="-","【-】","【"&amp;SUBSTITUTE(TEXT(AT8,"#,##0.0"),"-","△")&amp;"】"))</f>
        <v>【3.6】</v>
      </c>
      <c r="AU6" s="53">
        <f>IF(AU8="-",NA(),AU8)</f>
        <v>102</v>
      </c>
      <c r="AV6" s="53">
        <f t="shared" ref="AV6:BD6" si="4">IF(AV8="-",NA(),AV8)</f>
        <v>63</v>
      </c>
      <c r="AW6" s="53">
        <f t="shared" si="4"/>
        <v>40</v>
      </c>
      <c r="AX6" s="53">
        <f t="shared" si="4"/>
        <v>7</v>
      </c>
      <c r="AY6" s="53">
        <f t="shared" si="4"/>
        <v>0</v>
      </c>
      <c r="AZ6" s="53">
        <f t="shared" si="4"/>
        <v>103</v>
      </c>
      <c r="BA6" s="53">
        <f t="shared" si="4"/>
        <v>54</v>
      </c>
      <c r="BB6" s="53">
        <f t="shared" si="4"/>
        <v>67</v>
      </c>
      <c r="BC6" s="53">
        <f t="shared" si="4"/>
        <v>56</v>
      </c>
      <c r="BD6" s="53">
        <f t="shared" si="4"/>
        <v>65</v>
      </c>
      <c r="BE6" s="51" t="str">
        <f>IF(BE8="-","",IF(BE8="-","【-】","【"&amp;SUBSTITUTE(TEXT(BE8,"#,##0"),"-","△")&amp;"】"))</f>
        <v>【33】</v>
      </c>
      <c r="BF6" s="52">
        <f>IF(BF8="-",NA(),BF8)</f>
        <v>-11</v>
      </c>
      <c r="BG6" s="52">
        <f t="shared" ref="BG6:BO6" si="5">IF(BG8="-",NA(),BG8)</f>
        <v>14.6</v>
      </c>
      <c r="BH6" s="52">
        <f t="shared" si="5"/>
        <v>-36.6</v>
      </c>
      <c r="BI6" s="52">
        <f t="shared" si="5"/>
        <v>-13.7</v>
      </c>
      <c r="BJ6" s="52">
        <f t="shared" si="5"/>
        <v>0</v>
      </c>
      <c r="BK6" s="52">
        <f t="shared" si="5"/>
        <v>8.9</v>
      </c>
      <c r="BL6" s="52">
        <f t="shared" si="5"/>
        <v>2.2000000000000002</v>
      </c>
      <c r="BM6" s="52">
        <f t="shared" si="5"/>
        <v>-25.9</v>
      </c>
      <c r="BN6" s="52">
        <f t="shared" si="5"/>
        <v>-24.6</v>
      </c>
      <c r="BO6" s="52">
        <f t="shared" si="5"/>
        <v>-29.2</v>
      </c>
      <c r="BP6" s="49" t="str">
        <f>IF(BP8="-","",IF(BP8="-","【-】","【"&amp;SUBSTITUTE(TEXT(BP8,"#,##0.0"),"-","△")&amp;"】"))</f>
        <v>【12.8】</v>
      </c>
      <c r="BQ6" s="53">
        <f>IF(BQ8="-",NA(),BQ8)</f>
        <v>-1863</v>
      </c>
      <c r="BR6" s="53">
        <f t="shared" ref="BR6:BZ6" si="6">IF(BR8="-",NA(),BR8)</f>
        <v>847</v>
      </c>
      <c r="BS6" s="53">
        <f t="shared" si="6"/>
        <v>-1656</v>
      </c>
      <c r="BT6" s="53">
        <f t="shared" si="6"/>
        <v>-680</v>
      </c>
      <c r="BU6" s="53">
        <f t="shared" si="6"/>
        <v>-256</v>
      </c>
      <c r="BV6" s="53">
        <f t="shared" si="6"/>
        <v>18961</v>
      </c>
      <c r="BW6" s="53">
        <f t="shared" si="6"/>
        <v>16100</v>
      </c>
      <c r="BX6" s="53">
        <f t="shared" si="6"/>
        <v>2220</v>
      </c>
      <c r="BY6" s="53">
        <f t="shared" si="6"/>
        <v>3097</v>
      </c>
      <c r="BZ6" s="53">
        <f t="shared" si="6"/>
        <v>6051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104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104</v>
      </c>
      <c r="CZ6" s="52">
        <f>IF(CZ8="-",NA(),CZ8)</f>
        <v>657.8</v>
      </c>
      <c r="DA6" s="52">
        <f t="shared" ref="DA6:DI6" si="8">IF(DA8="-",NA(),DA8)</f>
        <v>282.5</v>
      </c>
      <c r="DB6" s="52">
        <f t="shared" si="8"/>
        <v>150.1</v>
      </c>
      <c r="DC6" s="52">
        <f t="shared" si="8"/>
        <v>63.2</v>
      </c>
      <c r="DD6" s="52">
        <f t="shared" si="8"/>
        <v>0</v>
      </c>
      <c r="DE6" s="52">
        <f t="shared" si="8"/>
        <v>178.3</v>
      </c>
      <c r="DF6" s="52">
        <f t="shared" si="8"/>
        <v>163.69999999999999</v>
      </c>
      <c r="DG6" s="52">
        <f t="shared" si="8"/>
        <v>145.19999999999999</v>
      </c>
      <c r="DH6" s="52">
        <f t="shared" si="8"/>
        <v>219.9</v>
      </c>
      <c r="DI6" s="52">
        <f t="shared" si="8"/>
        <v>107.1</v>
      </c>
      <c r="DJ6" s="49" t="str">
        <f>IF(DJ8="-","",IF(DJ8="-","【-】","【"&amp;SUBSTITUTE(TEXT(DJ8,"#,##0.0"),"-","△")&amp;"】"))</f>
        <v>【72.2】</v>
      </c>
      <c r="DK6" s="52">
        <f>IF(DK8="-",NA(),DK8)</f>
        <v>97.8</v>
      </c>
      <c r="DL6" s="52">
        <f t="shared" ref="DL6:DT6" si="9">IF(DL8="-",NA(),DL8)</f>
        <v>91.1</v>
      </c>
      <c r="DM6" s="52">
        <f t="shared" si="9"/>
        <v>57.8</v>
      </c>
      <c r="DN6" s="52">
        <f t="shared" si="9"/>
        <v>66.7</v>
      </c>
      <c r="DO6" s="52" t="e">
        <f t="shared" si="9"/>
        <v>#N/A</v>
      </c>
      <c r="DP6" s="52">
        <f t="shared" si="9"/>
        <v>184.2</v>
      </c>
      <c r="DQ6" s="52">
        <f t="shared" si="9"/>
        <v>184.2</v>
      </c>
      <c r="DR6" s="52">
        <f t="shared" si="9"/>
        <v>131</v>
      </c>
      <c r="DS6" s="52">
        <f t="shared" si="9"/>
        <v>136.80000000000001</v>
      </c>
      <c r="DT6" s="52">
        <f t="shared" si="9"/>
        <v>145.1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105</v>
      </c>
      <c r="B7" s="48">
        <f t="shared" ref="B7:X7" si="10">B8</f>
        <v>2022</v>
      </c>
      <c r="C7" s="48">
        <f t="shared" si="10"/>
        <v>232297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</v>
      </c>
      <c r="H7" s="48" t="str">
        <f t="shared" si="10"/>
        <v>愛知県　豊明市</v>
      </c>
      <c r="I7" s="48" t="str">
        <f t="shared" si="10"/>
        <v>前後駅南地下駐車場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地下式</v>
      </c>
      <c r="R7" s="51">
        <f t="shared" si="10"/>
        <v>21</v>
      </c>
      <c r="S7" s="50" t="str">
        <f t="shared" si="10"/>
        <v>-</v>
      </c>
      <c r="T7" s="50" t="str">
        <f t="shared" si="10"/>
        <v>無</v>
      </c>
      <c r="U7" s="51">
        <f t="shared" si="10"/>
        <v>0</v>
      </c>
      <c r="V7" s="51">
        <f t="shared" si="10"/>
        <v>0</v>
      </c>
      <c r="W7" s="51">
        <f t="shared" si="10"/>
        <v>0</v>
      </c>
      <c r="X7" s="50" t="str">
        <f t="shared" si="10"/>
        <v>無</v>
      </c>
      <c r="Y7" s="52">
        <f>Y8</f>
        <v>21.3</v>
      </c>
      <c r="Z7" s="52">
        <f t="shared" ref="Z7:AH7" si="11">Z8</f>
        <v>22.7</v>
      </c>
      <c r="AA7" s="52">
        <f t="shared" si="11"/>
        <v>15.5</v>
      </c>
      <c r="AB7" s="52">
        <f t="shared" si="11"/>
        <v>56.6</v>
      </c>
      <c r="AC7" s="52">
        <f t="shared" si="11"/>
        <v>12</v>
      </c>
      <c r="AD7" s="52">
        <f t="shared" si="11"/>
        <v>123.6</v>
      </c>
      <c r="AE7" s="52">
        <f t="shared" si="11"/>
        <v>121.8</v>
      </c>
      <c r="AF7" s="52">
        <f t="shared" si="11"/>
        <v>127.8</v>
      </c>
      <c r="AG7" s="52">
        <f t="shared" si="11"/>
        <v>146.5</v>
      </c>
      <c r="AH7" s="52">
        <f t="shared" si="11"/>
        <v>142.69999999999999</v>
      </c>
      <c r="AI7" s="49"/>
      <c r="AJ7" s="52">
        <f>AJ8</f>
        <v>3.3</v>
      </c>
      <c r="AK7" s="52">
        <f t="shared" ref="AK7:AS7" si="12">AK8</f>
        <v>2.2000000000000002</v>
      </c>
      <c r="AL7" s="52">
        <f t="shared" si="12"/>
        <v>1.5</v>
      </c>
      <c r="AM7" s="52">
        <f t="shared" si="12"/>
        <v>1</v>
      </c>
      <c r="AN7" s="52">
        <f t="shared" si="12"/>
        <v>12</v>
      </c>
      <c r="AO7" s="52">
        <f t="shared" si="12"/>
        <v>11.2</v>
      </c>
      <c r="AP7" s="52">
        <f t="shared" si="12"/>
        <v>6.5</v>
      </c>
      <c r="AQ7" s="52">
        <f t="shared" si="12"/>
        <v>6.6</v>
      </c>
      <c r="AR7" s="52">
        <f t="shared" si="12"/>
        <v>5.5</v>
      </c>
      <c r="AS7" s="52">
        <f t="shared" si="12"/>
        <v>4.0999999999999996</v>
      </c>
      <c r="AT7" s="49"/>
      <c r="AU7" s="53">
        <f>AU8</f>
        <v>102</v>
      </c>
      <c r="AV7" s="53">
        <f t="shared" ref="AV7:BD7" si="13">AV8</f>
        <v>63</v>
      </c>
      <c r="AW7" s="53">
        <f t="shared" si="13"/>
        <v>40</v>
      </c>
      <c r="AX7" s="53">
        <f t="shared" si="13"/>
        <v>7</v>
      </c>
      <c r="AY7" s="53">
        <f t="shared" si="13"/>
        <v>0</v>
      </c>
      <c r="AZ7" s="53">
        <f t="shared" si="13"/>
        <v>103</v>
      </c>
      <c r="BA7" s="53">
        <f t="shared" si="13"/>
        <v>54</v>
      </c>
      <c r="BB7" s="53">
        <f t="shared" si="13"/>
        <v>67</v>
      </c>
      <c r="BC7" s="53">
        <f t="shared" si="13"/>
        <v>56</v>
      </c>
      <c r="BD7" s="53">
        <f t="shared" si="13"/>
        <v>65</v>
      </c>
      <c r="BE7" s="51"/>
      <c r="BF7" s="52">
        <f>BF8</f>
        <v>-11</v>
      </c>
      <c r="BG7" s="52">
        <f t="shared" ref="BG7:BO7" si="14">BG8</f>
        <v>14.6</v>
      </c>
      <c r="BH7" s="52">
        <f t="shared" si="14"/>
        <v>-36.6</v>
      </c>
      <c r="BI7" s="52">
        <f t="shared" si="14"/>
        <v>-13.7</v>
      </c>
      <c r="BJ7" s="52">
        <f t="shared" si="14"/>
        <v>0</v>
      </c>
      <c r="BK7" s="52">
        <f t="shared" si="14"/>
        <v>8.9</v>
      </c>
      <c r="BL7" s="52">
        <f t="shared" si="14"/>
        <v>2.2000000000000002</v>
      </c>
      <c r="BM7" s="52">
        <f t="shared" si="14"/>
        <v>-25.9</v>
      </c>
      <c r="BN7" s="52">
        <f t="shared" si="14"/>
        <v>-24.6</v>
      </c>
      <c r="BO7" s="52">
        <f t="shared" si="14"/>
        <v>-29.2</v>
      </c>
      <c r="BP7" s="49"/>
      <c r="BQ7" s="53">
        <f>BQ8</f>
        <v>-1863</v>
      </c>
      <c r="BR7" s="53">
        <f t="shared" ref="BR7:BZ7" si="15">BR8</f>
        <v>847</v>
      </c>
      <c r="BS7" s="53">
        <f t="shared" si="15"/>
        <v>-1656</v>
      </c>
      <c r="BT7" s="53">
        <f t="shared" si="15"/>
        <v>-680</v>
      </c>
      <c r="BU7" s="53">
        <f t="shared" si="15"/>
        <v>-256</v>
      </c>
      <c r="BV7" s="53">
        <f t="shared" si="15"/>
        <v>18961</v>
      </c>
      <c r="BW7" s="53">
        <f t="shared" si="15"/>
        <v>16100</v>
      </c>
      <c r="BX7" s="53">
        <f t="shared" si="15"/>
        <v>2220</v>
      </c>
      <c r="BY7" s="53">
        <f t="shared" si="15"/>
        <v>3097</v>
      </c>
      <c r="BZ7" s="53">
        <f t="shared" si="15"/>
        <v>6051</v>
      </c>
      <c r="CA7" s="51"/>
      <c r="CB7" s="52" t="s">
        <v>106</v>
      </c>
      <c r="CC7" s="52" t="s">
        <v>106</v>
      </c>
      <c r="CD7" s="52" t="s">
        <v>106</v>
      </c>
      <c r="CE7" s="52" t="s">
        <v>106</v>
      </c>
      <c r="CF7" s="52" t="s">
        <v>106</v>
      </c>
      <c r="CG7" s="52" t="s">
        <v>106</v>
      </c>
      <c r="CH7" s="52" t="s">
        <v>106</v>
      </c>
      <c r="CI7" s="52" t="s">
        <v>106</v>
      </c>
      <c r="CJ7" s="52" t="s">
        <v>106</v>
      </c>
      <c r="CK7" s="52" t="s">
        <v>104</v>
      </c>
      <c r="CL7" s="49"/>
      <c r="CM7" s="51">
        <f>CM8</f>
        <v>0</v>
      </c>
      <c r="CN7" s="51">
        <f>CN8</f>
        <v>0</v>
      </c>
      <c r="CO7" s="52" t="s">
        <v>106</v>
      </c>
      <c r="CP7" s="52" t="s">
        <v>106</v>
      </c>
      <c r="CQ7" s="52" t="s">
        <v>106</v>
      </c>
      <c r="CR7" s="52" t="s">
        <v>106</v>
      </c>
      <c r="CS7" s="52" t="s">
        <v>106</v>
      </c>
      <c r="CT7" s="52" t="s">
        <v>106</v>
      </c>
      <c r="CU7" s="52" t="s">
        <v>106</v>
      </c>
      <c r="CV7" s="52" t="s">
        <v>106</v>
      </c>
      <c r="CW7" s="52" t="s">
        <v>106</v>
      </c>
      <c r="CX7" s="52" t="s">
        <v>104</v>
      </c>
      <c r="CY7" s="49"/>
      <c r="CZ7" s="52">
        <f>CZ8</f>
        <v>657.8</v>
      </c>
      <c r="DA7" s="52">
        <f t="shared" ref="DA7:DI7" si="16">DA8</f>
        <v>282.5</v>
      </c>
      <c r="DB7" s="52">
        <f t="shared" si="16"/>
        <v>150.1</v>
      </c>
      <c r="DC7" s="52">
        <f t="shared" si="16"/>
        <v>63.2</v>
      </c>
      <c r="DD7" s="52">
        <f t="shared" si="16"/>
        <v>0</v>
      </c>
      <c r="DE7" s="52">
        <f t="shared" si="16"/>
        <v>178.3</v>
      </c>
      <c r="DF7" s="52">
        <f t="shared" si="16"/>
        <v>163.69999999999999</v>
      </c>
      <c r="DG7" s="52">
        <f t="shared" si="16"/>
        <v>145.19999999999999</v>
      </c>
      <c r="DH7" s="52">
        <f t="shared" si="16"/>
        <v>219.9</v>
      </c>
      <c r="DI7" s="52">
        <f t="shared" si="16"/>
        <v>107.1</v>
      </c>
      <c r="DJ7" s="49"/>
      <c r="DK7" s="52">
        <f>DK8</f>
        <v>97.8</v>
      </c>
      <c r="DL7" s="52">
        <f t="shared" ref="DL7:DT7" si="17">DL8</f>
        <v>91.1</v>
      </c>
      <c r="DM7" s="52">
        <f t="shared" si="17"/>
        <v>57.8</v>
      </c>
      <c r="DN7" s="52">
        <f t="shared" si="17"/>
        <v>66.7</v>
      </c>
      <c r="DO7" s="52" t="str">
        <f t="shared" si="17"/>
        <v>-</v>
      </c>
      <c r="DP7" s="52">
        <f t="shared" si="17"/>
        <v>184.2</v>
      </c>
      <c r="DQ7" s="52">
        <f t="shared" si="17"/>
        <v>184.2</v>
      </c>
      <c r="DR7" s="52">
        <f t="shared" si="17"/>
        <v>131</v>
      </c>
      <c r="DS7" s="52">
        <f t="shared" si="17"/>
        <v>136.80000000000001</v>
      </c>
      <c r="DT7" s="52">
        <f t="shared" si="17"/>
        <v>145.1</v>
      </c>
      <c r="DU7" s="49"/>
    </row>
    <row r="8" spans="1:125" s="54" customFormat="1" x14ac:dyDescent="0.2">
      <c r="A8" s="37"/>
      <c r="B8" s="55">
        <v>2022</v>
      </c>
      <c r="C8" s="55">
        <v>232297</v>
      </c>
      <c r="D8" s="55">
        <v>47</v>
      </c>
      <c r="E8" s="55">
        <v>14</v>
      </c>
      <c r="F8" s="55">
        <v>0</v>
      </c>
      <c r="G8" s="55">
        <v>2</v>
      </c>
      <c r="H8" s="55" t="s">
        <v>107</v>
      </c>
      <c r="I8" s="55" t="s">
        <v>108</v>
      </c>
      <c r="J8" s="55" t="s">
        <v>109</v>
      </c>
      <c r="K8" s="55" t="s">
        <v>110</v>
      </c>
      <c r="L8" s="55" t="s">
        <v>111</v>
      </c>
      <c r="M8" s="55" t="s">
        <v>112</v>
      </c>
      <c r="N8" s="55" t="s">
        <v>113</v>
      </c>
      <c r="O8" s="56" t="s">
        <v>114</v>
      </c>
      <c r="P8" s="57" t="s">
        <v>115</v>
      </c>
      <c r="Q8" s="57" t="s">
        <v>116</v>
      </c>
      <c r="R8" s="58">
        <v>21</v>
      </c>
      <c r="S8" s="57" t="s">
        <v>111</v>
      </c>
      <c r="T8" s="57" t="s">
        <v>117</v>
      </c>
      <c r="U8" s="58">
        <v>0</v>
      </c>
      <c r="V8" s="58">
        <v>0</v>
      </c>
      <c r="W8" s="58">
        <v>0</v>
      </c>
      <c r="X8" s="57" t="s">
        <v>117</v>
      </c>
      <c r="Y8" s="59">
        <v>21.3</v>
      </c>
      <c r="Z8" s="59">
        <v>22.7</v>
      </c>
      <c r="AA8" s="59">
        <v>15.5</v>
      </c>
      <c r="AB8" s="59">
        <v>56.6</v>
      </c>
      <c r="AC8" s="59">
        <v>12</v>
      </c>
      <c r="AD8" s="59">
        <v>123.6</v>
      </c>
      <c r="AE8" s="59">
        <v>121.8</v>
      </c>
      <c r="AF8" s="59">
        <v>127.8</v>
      </c>
      <c r="AG8" s="59">
        <v>146.5</v>
      </c>
      <c r="AH8" s="59">
        <v>142.69999999999999</v>
      </c>
      <c r="AI8" s="56">
        <v>676.8</v>
      </c>
      <c r="AJ8" s="59">
        <v>3.3</v>
      </c>
      <c r="AK8" s="59">
        <v>2.2000000000000002</v>
      </c>
      <c r="AL8" s="59">
        <v>1.5</v>
      </c>
      <c r="AM8" s="59">
        <v>1</v>
      </c>
      <c r="AN8" s="59">
        <v>12</v>
      </c>
      <c r="AO8" s="59">
        <v>11.2</v>
      </c>
      <c r="AP8" s="59">
        <v>6.5</v>
      </c>
      <c r="AQ8" s="59">
        <v>6.6</v>
      </c>
      <c r="AR8" s="59">
        <v>5.5</v>
      </c>
      <c r="AS8" s="59">
        <v>4.0999999999999996</v>
      </c>
      <c r="AT8" s="56">
        <v>3.6</v>
      </c>
      <c r="AU8" s="60">
        <v>102</v>
      </c>
      <c r="AV8" s="60">
        <v>63</v>
      </c>
      <c r="AW8" s="60">
        <v>40</v>
      </c>
      <c r="AX8" s="60">
        <v>7</v>
      </c>
      <c r="AY8" s="60">
        <v>0</v>
      </c>
      <c r="AZ8" s="60">
        <v>103</v>
      </c>
      <c r="BA8" s="60">
        <v>54</v>
      </c>
      <c r="BB8" s="60">
        <v>67</v>
      </c>
      <c r="BC8" s="60">
        <v>56</v>
      </c>
      <c r="BD8" s="60">
        <v>65</v>
      </c>
      <c r="BE8" s="60">
        <v>33</v>
      </c>
      <c r="BF8" s="59">
        <v>-11</v>
      </c>
      <c r="BG8" s="59">
        <v>14.6</v>
      </c>
      <c r="BH8" s="59">
        <v>-36.6</v>
      </c>
      <c r="BI8" s="59">
        <v>-13.7</v>
      </c>
      <c r="BJ8" s="59">
        <v>0</v>
      </c>
      <c r="BK8" s="59">
        <v>8.9</v>
      </c>
      <c r="BL8" s="59">
        <v>2.2000000000000002</v>
      </c>
      <c r="BM8" s="59">
        <v>-25.9</v>
      </c>
      <c r="BN8" s="59">
        <v>-24.6</v>
      </c>
      <c r="BO8" s="59">
        <v>-29.2</v>
      </c>
      <c r="BP8" s="56">
        <v>12.8</v>
      </c>
      <c r="BQ8" s="60">
        <v>-1863</v>
      </c>
      <c r="BR8" s="60">
        <v>847</v>
      </c>
      <c r="BS8" s="60">
        <v>-1656</v>
      </c>
      <c r="BT8" s="61">
        <v>-680</v>
      </c>
      <c r="BU8" s="61">
        <v>-256</v>
      </c>
      <c r="BV8" s="60">
        <v>18961</v>
      </c>
      <c r="BW8" s="60">
        <v>16100</v>
      </c>
      <c r="BX8" s="60">
        <v>2220</v>
      </c>
      <c r="BY8" s="60">
        <v>3097</v>
      </c>
      <c r="BZ8" s="60">
        <v>6051</v>
      </c>
      <c r="CA8" s="58">
        <v>10556</v>
      </c>
      <c r="CB8" s="59" t="s">
        <v>111</v>
      </c>
      <c r="CC8" s="59" t="s">
        <v>111</v>
      </c>
      <c r="CD8" s="59" t="s">
        <v>111</v>
      </c>
      <c r="CE8" s="59" t="s">
        <v>111</v>
      </c>
      <c r="CF8" s="59" t="s">
        <v>111</v>
      </c>
      <c r="CG8" s="59" t="s">
        <v>111</v>
      </c>
      <c r="CH8" s="59" t="s">
        <v>111</v>
      </c>
      <c r="CI8" s="59" t="s">
        <v>111</v>
      </c>
      <c r="CJ8" s="59" t="s">
        <v>111</v>
      </c>
      <c r="CK8" s="59" t="s">
        <v>111</v>
      </c>
      <c r="CL8" s="56" t="s">
        <v>111</v>
      </c>
      <c r="CM8" s="58">
        <v>0</v>
      </c>
      <c r="CN8" s="58">
        <v>0</v>
      </c>
      <c r="CO8" s="59" t="s">
        <v>111</v>
      </c>
      <c r="CP8" s="59" t="s">
        <v>111</v>
      </c>
      <c r="CQ8" s="59" t="s">
        <v>111</v>
      </c>
      <c r="CR8" s="59" t="s">
        <v>111</v>
      </c>
      <c r="CS8" s="59" t="s">
        <v>111</v>
      </c>
      <c r="CT8" s="59" t="s">
        <v>111</v>
      </c>
      <c r="CU8" s="59" t="s">
        <v>111</v>
      </c>
      <c r="CV8" s="59" t="s">
        <v>111</v>
      </c>
      <c r="CW8" s="59" t="s">
        <v>111</v>
      </c>
      <c r="CX8" s="59" t="s">
        <v>111</v>
      </c>
      <c r="CY8" s="56" t="s">
        <v>111</v>
      </c>
      <c r="CZ8" s="59">
        <v>657.8</v>
      </c>
      <c r="DA8" s="59">
        <v>282.5</v>
      </c>
      <c r="DB8" s="59">
        <v>150.1</v>
      </c>
      <c r="DC8" s="59">
        <v>63.2</v>
      </c>
      <c r="DD8" s="59">
        <v>0</v>
      </c>
      <c r="DE8" s="59">
        <v>178.3</v>
      </c>
      <c r="DF8" s="59">
        <v>163.69999999999999</v>
      </c>
      <c r="DG8" s="59">
        <v>145.19999999999999</v>
      </c>
      <c r="DH8" s="59">
        <v>219.9</v>
      </c>
      <c r="DI8" s="59">
        <v>107.1</v>
      </c>
      <c r="DJ8" s="56">
        <v>72.2</v>
      </c>
      <c r="DK8" s="59">
        <v>97.8</v>
      </c>
      <c r="DL8" s="59">
        <v>91.1</v>
      </c>
      <c r="DM8" s="59">
        <v>57.8</v>
      </c>
      <c r="DN8" s="59">
        <v>66.7</v>
      </c>
      <c r="DO8" s="59" t="s">
        <v>111</v>
      </c>
      <c r="DP8" s="59">
        <v>184.2</v>
      </c>
      <c r="DQ8" s="59">
        <v>184.2</v>
      </c>
      <c r="DR8" s="59">
        <v>131</v>
      </c>
      <c r="DS8" s="59">
        <v>136.80000000000001</v>
      </c>
      <c r="DT8" s="59">
        <v>145.1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118</v>
      </c>
      <c r="C10" s="64" t="s">
        <v>119</v>
      </c>
      <c r="D10" s="64" t="s">
        <v>120</v>
      </c>
      <c r="E10" s="64" t="s">
        <v>121</v>
      </c>
      <c r="F10" s="64" t="s">
        <v>122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Printed>2024-01-30T04:43:32Z</cp:lastPrinted>
  <dcterms:created xsi:type="dcterms:W3CDTF">2024-01-11T00:11:53Z</dcterms:created>
  <dcterms:modified xsi:type="dcterms:W3CDTF">2024-02-20T07:18:12Z</dcterms:modified>
  <cp:category/>
</cp:coreProperties>
</file>