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1.41.49\rizai\★新規運用用（山田編集中）\023  経営比較分析表　〇\R5\06 公開用データ\01 水道\"/>
    </mc:Choice>
  </mc:AlternateContent>
  <xr:revisionPtr revIDLastSave="0" documentId="13_ncr:1_{43496B39-5D26-4E63-B992-05985DC42C04}" xr6:coauthVersionLast="47" xr6:coauthVersionMax="47" xr10:uidLastSave="{00000000-0000-0000-0000-000000000000}"/>
  <workbookProtection workbookAlgorithmName="SHA-512" workbookHashValue="o2d0cs4MMpQYqkO95exdgC2Gtb0ZkXl11rPfBP2nhUu1GR/BvA84slTmJq8qmliWluftVnVmDcqwBZdUpmXE8Q==" workbookSaltValue="n4MvkqvgVmSGtGhCx3s2AA=="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AT8" i="4" s="1"/>
  <c r="R6" i="5"/>
  <c r="AL8" i="4" s="1"/>
  <c r="Q6" i="5"/>
  <c r="P6" i="5"/>
  <c r="P10" i="4" s="1"/>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F85" i="4"/>
  <c r="BB10" i="4"/>
  <c r="W10" i="4"/>
  <c r="AD8" i="4"/>
  <c r="W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<sst xmlns="http://schemas.openxmlformats.org/spreadsheetml/2006/main" count="228" uniqueCount="113">
  <si>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</si>
  <si>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</si>
  <si>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</si>
  <si>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</si>
  <si>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</si>
  <si>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</si>
  <si>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</si>
  <si>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</si>
  <si>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</si>
  <si>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</si>
  <si>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</si>
  <si>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</si>
  <si>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</si>
  <si>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</si>
  <si>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</si>
  <si>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</si>
  <si>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</si>
  <si>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</si>
  <si>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</si>
  <si>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</si>
  <si>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</si>
  <si>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</si>
  <si>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</si>
  <si>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</si>
  <si>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</si>
  <si>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</si>
  <si>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</si>
  <si>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</si>
  <si>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</si>
  <si>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</si>
  <si>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</si>
  <si>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</si>
  <si>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</si>
  <si>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</si>
  <si>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</si>
  <si>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</si>
  <si>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</si>
  <si>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</si>
  <si>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</si>
  <si>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</si>
  <si>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</si>
  <si>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</si>
  <si>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</si>
  <si>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</si>
  <si>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</si>
  <si>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</si>
  <si>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</si>
  <si>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</si>
  <si>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</si>
  <si>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</si>
  <si>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</si>
  <si>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</si>
  <si>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</si>
  <si>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</si>
  <si>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</si>
  <si>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</si>
  <si>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</si>
  <si>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</si>
  <si>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</si>
  <si>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</si>
  <si>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</si>
  <si>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</si>
  <si>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</si>
  <si>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</si>
  <si>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</si>
  <si>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</si>
  <si>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</si>
  <si>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</si>
  <si>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</si>
  <si>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</si>
  <si>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</si>
  <si>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</si>
  <si>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</si>
  <si>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</si>
  <si>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</si>
  <si>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</si>
  <si>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</si>
  <si>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</si>
  <si>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</si>
  <si>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</si>
  <si>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</si>
  <si>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</si>
  <si>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</si>
  <si>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</si>
  <si>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</si>
  <si>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</si>
  <si>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</si>
  <si>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</si>
  <si>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</si>
  <si>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</si>
  <si>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</si>
  <si>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</si>
  <si>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</si>
  <si>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</si>
  <si>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</si>
  <si>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</si>
  <si>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</si>
  <si>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</si>
  <si>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</si>
  <si>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</si>
  <si>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</si>
  <si>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</si>
  <si>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</si>
  <si>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</si>
  <si>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</si>
  <si>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</si>
  <si>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</si>
  <si>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</si>
  <si>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</si>
  <si>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</si>
  <si>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・「①経常収支比率」は、有収水量の減少に伴う給水収益の減少や、電気代の高騰などによる費用の増大によって、前年度と比較すると下降したものの黒字を維持している状況にある。
・「②累積欠損金比率」は、欠損金が発生していないことを示している。
・「③流動比率」は、安定的とされる200%を下回っているものの、出資金の受け入れにより流動資産が前年度より増加したため改善した。また、企業債償還金の減少に伴い、今後も増加していく見込みである。
・「④企業債残高対給水収益比率」は、平成8年度を最後に企業債の借り入れを行っていないため、減少傾向が続いている。
・「⑤料金回収率」は全国平均より高く、「⑥給水原価」は全国平均より低いため、一見すると健全であるように思われるものの、「⑥給水原価」が低いのは減価償却費の計上が抑えられているためである（「2. 老朽化の状況について」で詳述）。
・「⑦施設利用率」は、給水区域内に配水施設が1箇所のみであり、類似団体や全国の平均値を下回る利用率であるため、施設規模について検討していく必要があると考える。
・「⑧有収率」は、毎事業年度95%以上となっており、高い捕捉率と言える。</t>
    <rPh sb="31" eb="34">
      <t>デンキダイ</t>
    </rPh>
    <rPh sb="35" eb="37">
      <t>コウトウ</t>
    </rPh>
    <rPh sb="52" eb="55">
      <t>ゼンネンド</t>
    </rPh>
    <rPh sb="56" eb="58">
      <t>ヒカク</t>
    </rPh>
    <rPh sb="61" eb="63">
      <t>カコウ</t>
    </rPh>
    <rPh sb="68" eb="70">
      <t>クロジ</t>
    </rPh>
    <rPh sb="71" eb="73">
      <t>イジ</t>
    </rPh>
    <rPh sb="77" eb="79">
      <t>ジョウキョウ</t>
    </rPh>
    <rPh sb="121" eb="125">
      <t>リュウドウヒリツ</t>
    </rPh>
    <rPh sb="150" eb="153">
      <t>シュッシキン</t>
    </rPh>
    <rPh sb="154" eb="155">
      <t>ウ</t>
    </rPh>
    <rPh sb="156" eb="157">
      <t>イ</t>
    </rPh>
    <rPh sb="161" eb="165">
      <t>リュウドウシサン</t>
    </rPh>
    <rPh sb="166" eb="169">
      <t>ゼンネンド</t>
    </rPh>
    <rPh sb="171" eb="173">
      <t>ゾウカ</t>
    </rPh>
    <rPh sb="177" eb="179">
      <t>カイゼン</t>
    </rPh>
    <rPh sb="185" eb="188">
      <t>キギョウサイ</t>
    </rPh>
    <rPh sb="188" eb="190">
      <t>ショウカン</t>
    </rPh>
    <rPh sb="190" eb="191">
      <t>キン</t>
    </rPh>
    <rPh sb="192" eb="194">
      <t>ゲンショウ</t>
    </rPh>
    <rPh sb="195" eb="196">
      <t>トモナ</t>
    </rPh>
    <rPh sb="198" eb="200">
      <t>コンゴ</t>
    </rPh>
    <rPh sb="201" eb="203">
      <t>ゾウカ</t>
    </rPh>
    <rPh sb="207" eb="209">
      <t>ミコ</t>
    </rPh>
    <rPh sb="239" eb="241">
      <t>サイゴ</t>
    </rPh>
    <rPh sb="262" eb="264">
      <t>ケイコウ</t>
    </rPh>
    <rPh sb="265" eb="266">
      <t>ツヅ</t>
    </rPh>
    <phoneticPr fontId="4"/>
  </si>
  <si>
    <t>・「①有形固定資産減価償却率」は、類似団体や全国平均に比して同程度であるものの「②管路経年化率」は大きく上回っており、管路の半数以上が耐用年数を超過している状況にある。
・「③管路更新率」は、平成28年度より「清須市春日地区配水管路等耐震化計画」に基づき、配水管路網の耐震化事業に着手しており、これらの進捗を反映して改善されているものの、管路の耐用年数を考慮すると少なくとも2.5%程度まで引き上げる必要がある。</t>
    <rPh sb="24" eb="26">
      <t>ヘイキン</t>
    </rPh>
    <rPh sb="30" eb="33">
      <t>ドウテイド</t>
    </rPh>
    <rPh sb="49" eb="50">
      <t>オオ</t>
    </rPh>
    <rPh sb="59" eb="61">
      <t>カンロ</t>
    </rPh>
    <rPh sb="62" eb="64">
      <t>ハンスウ</t>
    </rPh>
    <rPh sb="64" eb="66">
      <t>イジョウ</t>
    </rPh>
    <rPh sb="67" eb="71">
      <t>タイヨウネンスウ</t>
    </rPh>
    <rPh sb="72" eb="74">
      <t>チョウカ</t>
    </rPh>
    <rPh sb="78" eb="80">
      <t>ジョウキョウ</t>
    </rPh>
    <phoneticPr fontId="4"/>
  </si>
  <si>
    <t>・経常収支は黒字を継続しており、収益的収支（損益計算書）上は健全な状態であるものの、投資とのバランスを大きく欠き、施設の老朽化が深刻な状況となっている。
・流動比率が低いことから更新投資に係る資金調達が課題であり、老朽化に比して十分な更新投資が行えていないことが経営上の課題である。
・更新事業の増加は、収益に与える影響も少なくなく、経営は次第に悪化していくと予想されることから、平成30年度に経営戦略を策定した。
・近隣事業体との事業統合を目指しており、国の木曽川水系に係る水資源開発基本計画（フルプラン）の改定を待って着手する予定である。
・経営戦略は令和6年度に見直しを行う予定である。</t>
    <rPh sb="221" eb="223">
      <t>メザ</t>
    </rPh>
    <rPh sb="228" eb="229">
      <t>クニ</t>
    </rPh>
    <rPh sb="230" eb="233">
      <t>キソガワ</t>
    </rPh>
    <rPh sb="233" eb="235">
      <t>スイケイ</t>
    </rPh>
    <rPh sb="236" eb="237">
      <t>カカ</t>
    </rPh>
    <rPh sb="238" eb="241">
      <t>ミズシゲン</t>
    </rPh>
    <rPh sb="241" eb="243">
      <t>カイハツ</t>
    </rPh>
    <rPh sb="243" eb="247">
      <t>キホンケイカク</t>
    </rPh>
    <rPh sb="255" eb="257">
      <t>カイテイ</t>
    </rPh>
    <rPh sb="258" eb="259">
      <t>マ</t>
    </rPh>
    <rPh sb="261" eb="263">
      <t>チャクシュ</t>
    </rPh>
    <rPh sb="265" eb="26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</si>
</sst>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0.59</c:v>
                </c:pt>
                <c:pt idx="1">
                  <c:v>0</c:v>
                </c:pt>
                <c:pt idx="2" formatCode="#,##0.00;&quot;△&quot;#,##0.00;&quot;-&quot;">
                  <c:v>1.46</c:v>
                </c:pt>
                <c:pt idx="3" formatCode="#,##0.00;&quot;△&quot;#,##0.00;&quot;-&quot;">
                  <c:v>1.25</c:v>
                </c:pt>
                <c:pt idx="4" formatCode="#,##0.00;&quot;△&quot;#,##0.00;&quot;-&quot;">
                  <c:v>0.46</c:v>
                </c:pt>
              </c:numCache>
            </c:numRef>
          </c:val>
          <c:extLst>
            <c:ext xmlns:c16="http://schemas.microsoft.com/office/drawing/2014/chart" uri="{C3380CC4-5D6E-409C-BE32-E72D297353CC}">
              <c16:uniqueId val="{00000000-77E2-45EC-9C31-8C8D0ABFFE0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77E2-45EC-9C31-8C8D0ABFFE0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46.33</c:v>
                </c:pt>
                <c:pt idx="1">
                  <c:v>44.61</c:v>
                </c:pt>
                <c:pt idx="2">
                  <c:v>46.39</c:v>
                </c:pt>
                <c:pt idx="3">
                  <c:v>46.25</c:v>
                </c:pt>
                <c:pt idx="4">
                  <c:v>46.33</c:v>
                </c:pt>
              </c:numCache>
            </c:numRef>
          </c:val>
          <c:extLst>
            <c:ext xmlns:c16="http://schemas.microsoft.com/office/drawing/2014/chart" uri="{C3380CC4-5D6E-409C-BE32-E72D297353CC}">
              <c16:uniqueId val="{00000000-E352-4FC4-AE77-5C5A31F415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E352-4FC4-AE77-5C5A31F415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95.94</c:v>
                </c:pt>
                <c:pt idx="1">
                  <c:v>96.35</c:v>
                </c:pt>
                <c:pt idx="2">
                  <c:v>95.22</c:v>
                </c:pt>
                <c:pt idx="3">
                  <c:v>95.86</c:v>
                </c:pt>
                <c:pt idx="4">
                  <c:v>95.04</c:v>
                </c:pt>
              </c:numCache>
            </c:numRef>
          </c:val>
          <c:extLst>
            <c:ext xmlns:c16="http://schemas.microsoft.com/office/drawing/2014/chart" uri="{C3380CC4-5D6E-409C-BE32-E72D297353CC}">
              <c16:uniqueId val="{00000000-E4FC-4AF4-B689-2EDDA1D955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E4FC-4AF4-B689-2EDDA1D955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110.42</c:v>
                </c:pt>
                <c:pt idx="1">
                  <c:v>108.91</c:v>
                </c:pt>
                <c:pt idx="2">
                  <c:v>112.3</c:v>
                </c:pt>
                <c:pt idx="3">
                  <c:v>115.97</c:v>
                </c:pt>
                <c:pt idx="4">
                  <c:v>111.13</c:v>
                </c:pt>
              </c:numCache>
            </c:numRef>
          </c:val>
          <c:extLst>
            <c:ext xmlns:c16="http://schemas.microsoft.com/office/drawing/2014/chart" uri="{C3380CC4-5D6E-409C-BE32-E72D297353CC}">
              <c16:uniqueId val="{00000000-F7DE-40E9-9F9C-077DE4AEC6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F7DE-40E9-9F9C-077DE4AEC6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54.56</c:v>
                </c:pt>
                <c:pt idx="1">
                  <c:v>55.24</c:v>
                </c:pt>
                <c:pt idx="2">
                  <c:v>55</c:v>
                </c:pt>
                <c:pt idx="3">
                  <c:v>51.62</c:v>
                </c:pt>
                <c:pt idx="4">
                  <c:v>52.04</c:v>
                </c:pt>
              </c:numCache>
            </c:numRef>
          </c:val>
          <c:extLst>
            <c:ext xmlns:c16="http://schemas.microsoft.com/office/drawing/2014/chart" uri="{C3380CC4-5D6E-409C-BE32-E72D297353CC}">
              <c16:uniqueId val="{00000000-A1C5-487A-9338-DC836093F1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A1C5-487A-9338-DC836093F1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50.91</c:v>
                </c:pt>
                <c:pt idx="1">
                  <c:v>61.74</c:v>
                </c:pt>
                <c:pt idx="2">
                  <c:v>61.48</c:v>
                </c:pt>
                <c:pt idx="3">
                  <c:v>56.04</c:v>
                </c:pt>
                <c:pt idx="4">
                  <c:v>55.47</c:v>
                </c:pt>
              </c:numCache>
            </c:numRef>
          </c:val>
          <c:extLst>
            <c:ext xmlns:c16="http://schemas.microsoft.com/office/drawing/2014/chart" uri="{C3380CC4-5D6E-409C-BE32-E72D297353CC}">
              <c16:uniqueId val="{00000000-A119-4467-A96C-C3EF2CF735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A119-4467-A96C-C3EF2CF735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78-4CBE-BDF4-524717D461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CF78-4CBE-BDF4-524717D461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264.45999999999998</c:v>
                </c:pt>
                <c:pt idx="1">
                  <c:v>180.24</c:v>
                </c:pt>
                <c:pt idx="2">
                  <c:v>129.69</c:v>
                </c:pt>
                <c:pt idx="3">
                  <c:v>133.84</c:v>
                </c:pt>
                <c:pt idx="4">
                  <c:v>186.02</c:v>
                </c:pt>
              </c:numCache>
            </c:numRef>
          </c:val>
          <c:extLst>
            <c:ext xmlns:c16="http://schemas.microsoft.com/office/drawing/2014/chart" uri="{C3380CC4-5D6E-409C-BE32-E72D297353CC}">
              <c16:uniqueId val="{00000000-4492-4082-A7BE-32521F4B3D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4492-4082-A7BE-32521F4B3D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153.16</c:v>
                </c:pt>
                <c:pt idx="1">
                  <c:v>131.84</c:v>
                </c:pt>
                <c:pt idx="2">
                  <c:v>102.99</c:v>
                </c:pt>
                <c:pt idx="3">
                  <c:v>67.900000000000006</c:v>
                </c:pt>
                <c:pt idx="4">
                  <c:v>41.18</c:v>
                </c:pt>
              </c:numCache>
            </c:numRef>
          </c:val>
          <c:extLst>
            <c:ext xmlns:c16="http://schemas.microsoft.com/office/drawing/2014/chart" uri="{C3380CC4-5D6E-409C-BE32-E72D297353CC}">
              <c16:uniqueId val="{00000000-2168-432B-8122-FAA938FC29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2168-432B-8122-FAA938FC29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111.04</c:v>
                </c:pt>
                <c:pt idx="1">
                  <c:v>109.25</c:v>
                </c:pt>
                <c:pt idx="2">
                  <c:v>112.81</c:v>
                </c:pt>
                <c:pt idx="3">
                  <c:v>116.98</c:v>
                </c:pt>
                <c:pt idx="4">
                  <c:v>111.22</c:v>
                </c:pt>
              </c:numCache>
            </c:numRef>
          </c:val>
          <c:extLst>
            <c:ext xmlns:c16="http://schemas.microsoft.com/office/drawing/2014/chart" uri="{C3380CC4-5D6E-409C-BE32-E72D297353CC}">
              <c16:uniqueId val="{00000000-F34A-485A-AECC-46132613CB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F34A-485A-AECC-46132613CB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164.35</c:v>
                </c:pt>
                <c:pt idx="1">
                  <c:v>163.46</c:v>
                </c:pt>
                <c:pt idx="2">
                  <c:v>151.71</c:v>
                </c:pt>
                <c:pt idx="3">
                  <c:v>151.52000000000001</c:v>
                </c:pt>
                <c:pt idx="4">
                  <c:v>158.75</c:v>
                </c:pt>
              </c:numCache>
            </c:numRef>
          </c:val>
          <c:extLst>
            <c:ext xmlns:c16="http://schemas.microsoft.com/office/drawing/2014/chart" uri="{C3380CC4-5D6E-409C-BE32-E72D297353CC}">
              <c16:uniqueId val="{00000000-F425-47B4-B43A-92DEBF7FA2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F425-47B4-B43A-92DEBF7FA2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A66" sqref="CA66"/>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清須市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69194</v>
      </c>
      <c r="AM8" s="66"/>
      <c r="AN8" s="66"/>
      <c r="AO8" s="66"/>
      <c r="AP8" s="66"/>
      <c r="AQ8" s="66"/>
      <c r="AR8" s="66"/>
      <c r="AS8" s="66"/>
      <c r="AT8" s="37">
        <f>データ!$S$6</f>
        <v>17.350000000000001</v>
      </c>
      <c r="AU8" s="38"/>
      <c r="AV8" s="38"/>
      <c r="AW8" s="38"/>
      <c r="AX8" s="38"/>
      <c r="AY8" s="38"/>
      <c r="AZ8" s="38"/>
      <c r="BA8" s="38"/>
      <c r="BB8" s="55">
        <f>データ!$T$6</f>
        <v>3988.13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92.48</v>
      </c>
      <c r="J10" s="38"/>
      <c r="K10" s="38"/>
      <c r="L10" s="38"/>
      <c r="M10" s="38"/>
      <c r="N10" s="38"/>
      <c r="O10" s="65"/>
      <c r="P10" s="55">
        <f>データ!$P$6</f>
        <v>12.33</v>
      </c>
      <c r="Q10" s="55"/>
      <c r="R10" s="55"/>
      <c r="S10" s="55"/>
      <c r="T10" s="55"/>
      <c r="U10" s="55"/>
      <c r="V10" s="55"/>
      <c r="W10" s="66">
        <f>データ!$Q$6</f>
        <v>2425</v>
      </c>
      <c r="X10" s="66"/>
      <c r="Y10" s="66"/>
      <c r="Z10" s="66"/>
      <c r="AA10" s="66"/>
      <c r="AB10" s="66"/>
      <c r="AC10" s="66"/>
      <c r="AD10" s="2"/>
      <c r="AE10" s="2"/>
      <c r="AF10" s="2"/>
      <c r="AG10" s="2"/>
      <c r="AH10" s="2"/>
      <c r="AI10" s="2"/>
      <c r="AJ10" s="2"/>
      <c r="AK10" s="2"/>
      <c r="AL10" s="66">
        <f>データ!$U$6</f>
        <v>8497</v>
      </c>
      <c r="AM10" s="66"/>
      <c r="AN10" s="66"/>
      <c r="AO10" s="66"/>
      <c r="AP10" s="66"/>
      <c r="AQ10" s="66"/>
      <c r="AR10" s="66"/>
      <c r="AS10" s="66"/>
      <c r="AT10" s="37">
        <f>データ!$V$6</f>
        <v>4.01</v>
      </c>
      <c r="AU10" s="38"/>
      <c r="AV10" s="38"/>
      <c r="AW10" s="38"/>
      <c r="AX10" s="38"/>
      <c r="AY10" s="38"/>
      <c r="AZ10" s="38"/>
      <c r="BA10" s="38"/>
      <c r="BB10" s="55">
        <f>データ!$W$6</f>
        <v>2118.9499999999998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tIFdu855EIpm828s/spMGdc4y5/mWaNYRCZH4Lblq9avmtM6n0faXTTL8V2Dx6DI1MM1TL718YSqU92TKJqaA==" saltValue="bd1fJDCurbgdTwg1On5z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232335</v>
      </c>
      <c r="D6" s="20">
        <f t="shared" si="3"/>
        <v>46</v>
      </c>
      <c r="E6" s="20">
        <f t="shared" si="3"/>
        <v>1</v>
      </c>
      <c r="F6" s="20">
        <f t="shared" si="3"/>
        <v>0</v>
      </c>
      <c r="G6" s="20">
        <f t="shared" si="3"/>
        <v>1</v>
      </c>
      <c r="H6" s="20" t="str">
        <f t="shared" si="3"/>
        <v>愛知県　清須市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92.48</v>
      </c>
      <c r="P6" s="21">
        <f t="shared" si="3"/>
        <v>12.33</v>
      </c>
      <c r="Q6" s="21">
        <f t="shared" si="3"/>
        <v>2425</v>
      </c>
      <c r="R6" s="21">
        <f t="shared" si="3"/>
        <v>69194</v>
      </c>
      <c r="S6" s="21">
        <f t="shared" si="3"/>
        <v>17.350000000000001</v>
      </c>
      <c r="T6" s="21">
        <f t="shared" si="3"/>
        <v>3988.13</v>
      </c>
      <c r="U6" s="21">
        <f t="shared" si="3"/>
        <v>8497</v>
      </c>
      <c r="V6" s="21">
        <f t="shared" si="3"/>
        <v>4.01</v>
      </c>
      <c r="W6" s="21">
        <f t="shared" si="3"/>
        <v>2118.9499999999998</v>
      </c>
      <c r="X6" s="22">
        <f>IF(X7="",NA(),X7)</f>
        <v>110.42</v>
      </c>
      <c r="Y6" s="22">
        <f t="shared" ref="Y6:AG6" si="4">IF(Y7="",NA(),Y7)</f>
        <v>108.91</v>
      </c>
      <c r="Z6" s="22">
        <f t="shared" si="4"/>
        <v>112.3</v>
      </c>
      <c r="AA6" s="22">
        <f t="shared" si="4"/>
        <v>115.97</v>
      </c>
      <c r="AB6" s="22">
        <f t="shared" si="4"/>
        <v>111.13</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264.45999999999998</v>
      </c>
      <c r="AU6" s="22">
        <f t="shared" ref="AU6:BC6" si="6">IF(AU7="",NA(),AU7)</f>
        <v>180.24</v>
      </c>
      <c r="AV6" s="22">
        <f t="shared" si="6"/>
        <v>129.69</v>
      </c>
      <c r="AW6" s="22">
        <f t="shared" si="6"/>
        <v>133.84</v>
      </c>
      <c r="AX6" s="22">
        <f t="shared" si="6"/>
        <v>186.02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153.16</v>
      </c>
      <c r="BF6" s="22">
        <f t="shared" ref="BF6:BN6" si="7">IF(BF7="",NA(),BF7)</f>
        <v>131.84</v>
      </c>
      <c r="BG6" s="22">
        <f t="shared" si="7"/>
        <v>102.99</v>
      </c>
      <c r="BH6" s="22">
        <f t="shared" si="7"/>
        <v>67.900000000000006</v>
      </c>
      <c r="BI6" s="22">
        <f t="shared" si="7"/>
        <v>41.18</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111.04</v>
      </c>
      <c r="BQ6" s="22">
        <f t="shared" ref="BQ6:BY6" si="8">IF(BQ7="",NA(),BQ7)</f>
        <v>109.25</v>
      </c>
      <c r="BR6" s="22">
        <f t="shared" si="8"/>
        <v>112.81</v>
      </c>
      <c r="BS6" s="22">
        <f t="shared" si="8"/>
        <v>116.98</v>
      </c>
      <c r="BT6" s="22">
        <f t="shared" si="8"/>
        <v>111.22</v>
      </c>
      <c r="BU6" s="22">
        <f t="shared" si="8"/>
        <v>84.77</v>
      </c>
      <c r="BV6" s="22">
        <f t="shared" si="8"/>
        <v>87.11</v>
      </c>
      <c r="BW6" s="22">
        <f t="shared" si="8"/>
        <v>82.78</v>
      </c>
      <c r="BX6" s="22">
        <f t="shared" si="8"/>
        <v>84.82</v>
      </c>
      <c r="BY6" s="22">
        <f t="shared" si="8"/>
        <v>82.29</v>
      </c>
      <c r="BZ6" s="21" t="str">
        <f>IF(BZ7="","",IF(BZ7="-","【-】","【"&amp;SUBSTITUTE(TEXT(BZ7,"#,##0.00"),"-","△")&amp;"】"))</f>
        <v>【97.47】</v>
      </c>
      <c r="CA6" s="22">
        <f>IF(CA7="",NA(),CA7)</f>
        <v>164.35</v>
      </c>
      <c r="CB6" s="22">
        <f t="shared" ref="CB6:CJ6" si="9">IF(CB7="",NA(),CB7)</f>
        <v>163.46</v>
      </c>
      <c r="CC6" s="22">
        <f t="shared" si="9"/>
        <v>151.71</v>
      </c>
      <c r="CD6" s="22">
        <f t="shared" si="9"/>
        <v>151.52000000000001</v>
      </c>
      <c r="CE6" s="22">
        <f t="shared" si="9"/>
        <v>158.75</v>
      </c>
      <c r="CF6" s="22">
        <f t="shared" si="9"/>
        <v>227.27</v>
      </c>
      <c r="CG6" s="22">
        <f t="shared" si="9"/>
        <v>223.98</v>
      </c>
      <c r="CH6" s="22">
        <f t="shared" si="9"/>
        <v>225.09</v>
      </c>
      <c r="CI6" s="22">
        <f t="shared" si="9"/>
        <v>224.82</v>
      </c>
      <c r="CJ6" s="22">
        <f t="shared" si="9"/>
        <v>230.85</v>
      </c>
      <c r="CK6" s="21" t="str">
        <f>IF(CK7="","",IF(CK7="-","【-】","【"&amp;SUBSTITUTE(TEXT(CK7,"#,##0.00"),"-","△")&amp;"】"))</f>
        <v>【174.75】</v>
      </c>
      <c r="CL6" s="22">
        <f>IF(CL7="",NA(),CL7)</f>
        <v>46.33</v>
      </c>
      <c r="CM6" s="22">
        <f t="shared" ref="CM6:CU6" si="10">IF(CM7="",NA(),CM7)</f>
        <v>44.61</v>
      </c>
      <c r="CN6" s="22">
        <f t="shared" si="10"/>
        <v>46.39</v>
      </c>
      <c r="CO6" s="22">
        <f t="shared" si="10"/>
        <v>46.25</v>
      </c>
      <c r="CP6" s="22">
        <f t="shared" si="10"/>
        <v>46.33</v>
      </c>
      <c r="CQ6" s="22">
        <f t="shared" si="10"/>
        <v>50.29</v>
      </c>
      <c r="CR6" s="22">
        <f t="shared" si="10"/>
        <v>49.64</v>
      </c>
      <c r="CS6" s="22">
        <f t="shared" si="10"/>
        <v>49.38</v>
      </c>
      <c r="CT6" s="22">
        <f t="shared" si="10"/>
        <v>50.09</v>
      </c>
      <c r="CU6" s="22">
        <f t="shared" si="10"/>
        <v>50.1</v>
      </c>
      <c r="CV6" s="21" t="str">
        <f>IF(CV7="","",IF(CV7="-","【-】","【"&amp;SUBSTITUTE(TEXT(CV7,"#,##0.00"),"-","△")&amp;"】"))</f>
        <v>【59.97】</v>
      </c>
      <c r="CW6" s="22">
        <f>IF(CW7="",NA(),CW7)</f>
        <v>95.94</v>
      </c>
      <c r="CX6" s="22">
        <f t="shared" ref="CX6:DF6" si="11">IF(CX7="",NA(),CX7)</f>
        <v>96.35</v>
      </c>
      <c r="CY6" s="22">
        <f t="shared" si="11"/>
        <v>95.22</v>
      </c>
      <c r="CZ6" s="22">
        <f t="shared" si="11"/>
        <v>95.86</v>
      </c>
      <c r="DA6" s="22">
        <f t="shared" si="11"/>
        <v>95.04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54.56</v>
      </c>
      <c r="DI6" s="22">
        <f t="shared" ref="DI6:DQ6" si="12">IF(DI7="",NA(),DI7)</f>
        <v>55.24</v>
      </c>
      <c r="DJ6" s="22">
        <f t="shared" si="12"/>
        <v>55</v>
      </c>
      <c r="DK6" s="22">
        <f t="shared" si="12"/>
        <v>51.62</v>
      </c>
      <c r="DL6" s="22">
        <f t="shared" si="12"/>
        <v>52.04</v>
      </c>
      <c r="DM6" s="22">
        <f t="shared" si="12"/>
        <v>45.85</v>
      </c>
      <c r="DN6" s="22">
        <f t="shared" si="12"/>
        <v>47.31</v>
      </c>
      <c r="DO6" s="22">
        <f t="shared" si="12"/>
        <v>47.5</v>
      </c>
      <c r="DP6" s="22">
        <f t="shared" si="12"/>
        <v>48.41</v>
      </c>
      <c r="DQ6" s="22">
        <f t="shared" si="12"/>
        <v>50.02</v>
      </c>
      <c r="DR6" s="21" t="str">
        <f>IF(DR7="","",IF(DR7="-","【-】","【"&amp;SUBSTITUTE(TEXT(DR7,"#,##0.00"),"-","△")&amp;"】"))</f>
        <v>【51.51】</v>
      </c>
      <c r="DS6" s="22">
        <f>IF(DS7="",NA(),DS7)</f>
        <v>50.91</v>
      </c>
      <c r="DT6" s="22">
        <f t="shared" ref="DT6:EB6" si="13">IF(DT7="",NA(),DT7)</f>
        <v>61.74</v>
      </c>
      <c r="DU6" s="22">
        <f t="shared" si="13"/>
        <v>61.48</v>
      </c>
      <c r="DV6" s="22">
        <f t="shared" si="13"/>
        <v>56.04</v>
      </c>
      <c r="DW6" s="22">
        <f t="shared" si="13"/>
        <v>55.47</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0.59</v>
      </c>
      <c r="EE6" s="21">
        <f t="shared" ref="EE6:EM6" si="14">IF(EE7="",NA(),EE7)</f>
        <v>0</v>
      </c>
      <c r="EF6" s="22">
        <f t="shared" si="14"/>
        <v>1.46</v>
      </c>
      <c r="EG6" s="22">
        <f t="shared" si="14"/>
        <v>1.25</v>
      </c>
      <c r="EH6" s="22">
        <f t="shared" si="14"/>
        <v>0.46</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5">
      <c r="A7" s="15"/>
      <c r="B7" s="24">
        <v>2022</v>
      </c>
      <c r="C7" s="24">
        <v>232335</v>
      </c>
      <c r="D7" s="24">
        <v>46</v>
      </c>
      <c r="E7" s="24">
        <v>1</v>
      </c>
      <c r="F7" s="24">
        <v>0</v>
      </c>
      <c r="G7" s="24">
        <v>1</v>
      </c>
      <c r="H7" s="24" t="s">
        <v>93</v>
      </c>
      <c r="I7" s="24" t="s">
        <v>94</v>
      </c>
      <c r="J7" s="24" t="s">
        <v>95</v>
      </c>
      <c r="K7" s="24" t="s">
        <v>96</v>
      </c>
      <c r="L7" s="24" t="s">
        <v>97</v>
      </c>
      <c r="M7" s="24" t="s">
        <v>98</v>
      </c>
      <c r="N7" s="25" t="s">
        <v>99</v>
      </c>
      <c r="O7" s="25">
        <v>92.48</v>
      </c>
      <c r="P7" s="25">
        <v>12.33</v>
      </c>
      <c r="Q7" s="25">
        <v>2425</v>
      </c>
      <c r="R7" s="25">
        <v>69194</v>
      </c>
      <c r="S7" s="25">
        <v>17.350000000000001</v>
      </c>
      <c r="T7" s="25">
        <v>3988.13</v>
      </c>
      <c r="U7" s="25">
        <v>8497</v>
      </c>
      <c r="V7" s="25">
        <v>4.01</v>
      </c>
      <c r="W7" s="25">
        <v>2118.9499999999998</v>
      </c>
      <c r="X7" s="25">
        <v>110.42</v>
      </c>
      <c r="Y7" s="25">
        <v>108.91</v>
      </c>
      <c r="Z7" s="25">
        <v>112.3</v>
      </c>
      <c r="AA7" s="25">
        <v>115.97</v>
      </c>
      <c r="AB7" s="25">
        <v>111.13</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264.45999999999998</v>
      </c>
      <c r="AU7" s="25">
        <v>180.24</v>
      </c>
      <c r="AV7" s="25">
        <v>129.69</v>
      </c>
      <c r="AW7" s="25">
        <v>133.84</v>
      </c>
      <c r="AX7" s="25">
        <v>186.02</v>
      </c>
      <c r="AY7" s="25">
        <v>300.14</v>
      </c>
      <c r="AZ7" s="25">
        <v>301.04000000000002</v>
      </c>
      <c r="BA7" s="25">
        <v>305.08</v>
      </c>
      <c r="BB7" s="25">
        <v>305.33999999999997</v>
      </c>
      <c r="BC7" s="25">
        <v>310.01</v>
      </c>
      <c r="BD7" s="25">
        <v>252.29</v>
      </c>
      <c r="BE7" s="25">
        <v>153.16</v>
      </c>
      <c r="BF7" s="25">
        <v>131.84</v>
      </c>
      <c r="BG7" s="25">
        <v>102.99</v>
      </c>
      <c r="BH7" s="25">
        <v>67.900000000000006</v>
      </c>
      <c r="BI7" s="25">
        <v>41.18</v>
      </c>
      <c r="BJ7" s="25">
        <v>566.65</v>
      </c>
      <c r="BK7" s="25">
        <v>551.62</v>
      </c>
      <c r="BL7" s="25">
        <v>585.59</v>
      </c>
      <c r="BM7" s="25">
        <v>561.34</v>
      </c>
      <c r="BN7" s="25">
        <v>538.33000000000004</v>
      </c>
      <c r="BO7" s="25">
        <v>268.07</v>
      </c>
      <c r="BP7" s="25">
        <v>111.04</v>
      </c>
      <c r="BQ7" s="25">
        <v>109.25</v>
      </c>
      <c r="BR7" s="25">
        <v>112.81</v>
      </c>
      <c r="BS7" s="25">
        <v>116.98</v>
      </c>
      <c r="BT7" s="25">
        <v>111.22</v>
      </c>
      <c r="BU7" s="25">
        <v>84.77</v>
      </c>
      <c r="BV7" s="25">
        <v>87.11</v>
      </c>
      <c r="BW7" s="25">
        <v>82.78</v>
      </c>
      <c r="BX7" s="25">
        <v>84.82</v>
      </c>
      <c r="BY7" s="25">
        <v>82.29</v>
      </c>
      <c r="BZ7" s="25">
        <v>97.47</v>
      </c>
      <c r="CA7" s="25">
        <v>164.35</v>
      </c>
      <c r="CB7" s="25">
        <v>163.46</v>
      </c>
      <c r="CC7" s="25">
        <v>151.71</v>
      </c>
      <c r="CD7" s="25">
        <v>151.52000000000001</v>
      </c>
      <c r="CE7" s="25">
        <v>158.75</v>
      </c>
      <c r="CF7" s="25">
        <v>227.27</v>
      </c>
      <c r="CG7" s="25">
        <v>223.98</v>
      </c>
      <c r="CH7" s="25">
        <v>225.09</v>
      </c>
      <c r="CI7" s="25">
        <v>224.82</v>
      </c>
      <c r="CJ7" s="25">
        <v>230.85</v>
      </c>
      <c r="CK7" s="25">
        <v>174.75</v>
      </c>
      <c r="CL7" s="25">
        <v>46.33</v>
      </c>
      <c r="CM7" s="25">
        <v>44.61</v>
      </c>
      <c r="CN7" s="25">
        <v>46.39</v>
      </c>
      <c r="CO7" s="25">
        <v>46.25</v>
      </c>
      <c r="CP7" s="25">
        <v>46.33</v>
      </c>
      <c r="CQ7" s="25">
        <v>50.29</v>
      </c>
      <c r="CR7" s="25">
        <v>49.64</v>
      </c>
      <c r="CS7" s="25">
        <v>49.38</v>
      </c>
      <c r="CT7" s="25">
        <v>50.09</v>
      </c>
      <c r="CU7" s="25">
        <v>50.1</v>
      </c>
      <c r="CV7" s="25">
        <v>59.97</v>
      </c>
      <c r="CW7" s="25">
        <v>95.94</v>
      </c>
      <c r="CX7" s="25">
        <v>96.35</v>
      </c>
      <c r="CY7" s="25">
        <v>95.22</v>
      </c>
      <c r="CZ7" s="25">
        <v>95.86</v>
      </c>
      <c r="DA7" s="25">
        <v>95.04</v>
      </c>
      <c r="DB7" s="25">
        <v>77.73</v>
      </c>
      <c r="DC7" s="25">
        <v>78.09</v>
      </c>
      <c r="DD7" s="25">
        <v>78.010000000000005</v>
      </c>
      <c r="DE7" s="25">
        <v>77.599999999999994</v>
      </c>
      <c r="DF7" s="25">
        <v>77.3</v>
      </c>
      <c r="DG7" s="25">
        <v>89.76</v>
      </c>
      <c r="DH7" s="25">
        <v>54.56</v>
      </c>
      <c r="DI7" s="25">
        <v>55.24</v>
      </c>
      <c r="DJ7" s="25">
        <v>55</v>
      </c>
      <c r="DK7" s="25">
        <v>51.62</v>
      </c>
      <c r="DL7" s="25">
        <v>52.04</v>
      </c>
      <c r="DM7" s="25">
        <v>45.85</v>
      </c>
      <c r="DN7" s="25">
        <v>47.31</v>
      </c>
      <c r="DO7" s="25">
        <v>47.5</v>
      </c>
      <c r="DP7" s="25">
        <v>48.41</v>
      </c>
      <c r="DQ7" s="25">
        <v>50.02</v>
      </c>
      <c r="DR7" s="25">
        <v>51.51</v>
      </c>
      <c r="DS7" s="25">
        <v>50.91</v>
      </c>
      <c r="DT7" s="25">
        <v>61.74</v>
      </c>
      <c r="DU7" s="25">
        <v>61.48</v>
      </c>
      <c r="DV7" s="25">
        <v>56.04</v>
      </c>
      <c r="DW7" s="25">
        <v>55.47</v>
      </c>
      <c r="DX7" s="25">
        <v>14.13</v>
      </c>
      <c r="DY7" s="25">
        <v>16.77</v>
      </c>
      <c r="DZ7" s="25">
        <v>17.399999999999999</v>
      </c>
      <c r="EA7" s="25">
        <v>18.64</v>
      </c>
      <c r="EB7" s="25">
        <v>19.510000000000002</v>
      </c>
      <c r="EC7" s="25">
        <v>23.75</v>
      </c>
      <c r="ED7" s="25">
        <v>0.59</v>
      </c>
      <c r="EE7" s="25">
        <v>0</v>
      </c>
      <c r="EF7" s="25">
        <v>1.46</v>
      </c>
      <c r="EG7" s="25">
        <v>1.25</v>
      </c>
      <c r="EH7" s="25">
        <v>0.46</v>
      </c>
      <c r="EI7" s="25">
        <v>0.52</v>
      </c>
      <c r="EJ7" s="25">
        <v>0.47</v>
      </c>
      <c r="EK7" s="25">
        <v>0.4</v>
      </c>
      <c r="EL7" s="25">
        <v>0.36</v>
      </c>
      <c r="EM7" s="25">
        <v>0.56999999999999995</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2024-01-18T06:35:21Z</cp:lastPrinted>
  <dcterms:created xsi:type="dcterms:W3CDTF">2023-12-05T00:55:53Z</dcterms:created>
  <dcterms:modified xsi:type="dcterms:W3CDTF">2024-02-22T06:23:42Z</dcterms:modified>
  <cp:category/>
</cp:coreProperties>
</file>