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4　北名古屋市\"/>
    </mc:Choice>
  </mc:AlternateContent>
  <xr:revisionPtr revIDLastSave="0" documentId="13_ncr:1_{9DE31AB0-12CB-4EA3-B606-EB88E47D8434}" xr6:coauthVersionLast="47" xr6:coauthVersionMax="47" xr10:uidLastSave="{00000000-0000-0000-0000-000000000000}"/>
  <workbookProtection workbookAlgorithmName="SHA-512" workbookHashValue="Oj/uX370XniBSMHhBsL9+vubAS3o7EOZRaOSHmvnRPa1d8UL0F1cz6t+rJr01iHPbKmtl9gS0Z2Fqn6PiQxUyA==" workbookSaltValue="lzIsHCRu8OpFQ+QCq3qCk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D10" i="4"/>
  <c r="B10" i="4"/>
  <c r="BB8" i="4"/>
  <c r="AD8" i="4"/>
  <c r="W8" i="4"/>
</calcChain>
</file>

<file path=xl/sharedStrings.xml><?xml version="1.0" encoding="utf-8"?>
<sst xmlns="http://schemas.openxmlformats.org/spreadsheetml/2006/main" count="281" uniqueCount="116">
  <si>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</si>
  <si>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</si>
  <si>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</si>
  <si>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</si>
  <si>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</si>
  <si>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</si>
  <si>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</si>
  <si>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</si>
  <si>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</si>
  <si>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</si>
  <si>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</si>
  <si>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</si>
  <si>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</si>
  <si>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</si>
  <si>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</si>
  <si>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</si>
  <si>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</si>
  <si>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</si>
  <si>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</si>
  <si>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</si>
  <si>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</si>
  <si>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</si>
  <si>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</si>
  <si>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</si>
  <si>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</si>
  <si>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</si>
  <si>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</si>
  <si>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</si>
  <si>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</si>
  <si>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</si>
  <si>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</si>
  <si>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</si>
  <si>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</si>
  <si>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</si>
  <si>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</si>
  <si>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</si>
  <si>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</si>
  <si>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</si>
  <si>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</si>
  <si>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</si>
  <si>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</si>
  <si>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</si>
  <si>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</si>
  <si>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</si>
  <si>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</si>
  <si>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</si>
  <si>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</si>
  <si>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</si>
  <si>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</si>
  <si>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</si>
  <si>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</si>
  <si>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</si>
  <si>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</si>
  <si>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</si>
  <si>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</si>
  <si>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</si>
  <si>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</si>
  <si>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</si>
  <si>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</si>
  <si>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</si>
  <si>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</si>
  <si>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</si>
  <si>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</si>
  <si>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</si>
  <si>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</si>
  <si>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</si>
  <si>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</si>
  <si>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</si>
  <si>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</si>
  <si>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</si>
  <si>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</si>
  <si>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</si>
  <si>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</si>
  <si>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</si>
  <si>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</si>
  <si>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</si>
  <si>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</si>
  <si>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</si>
  <si>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</si>
  <si>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</si>
  <si>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</si>
  <si>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</si>
  <si>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</si>
  <si>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</si>
  <si>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</si>
  <si>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</si>
  <si>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</si>
  <si>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</si>
  <si>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</si>
  <si>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</si>
  <si>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</si>
  <si>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</si>
  <si>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</si>
  <si>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</si>
  <si>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</si>
  <si>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</si>
  <si>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</si>
  <si>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</si>
  <si>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</si>
  <si>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</si>
  <si>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</si>
  <si>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</si>
  <si>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</si>
  <si>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</si>
  <si>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</si>
  <si>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</si>
  <si>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</si>
  <si>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</si>
  <si>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</si>
  <si>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</si>
  <si>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</si>
  <si>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</si>
  <si>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</si>
  <si>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資産固定資産減価償却率は全国平均を下回っている。これは本市の下水道が供用開始から15年しか経過していないためであるが、２つの雨水ポンプ場については、機械電気設備の更新時期が近づいており、今後は、ストックマネジメント計画に基づき、計画的な改築更新を行っていく。</t>
    <phoneticPr fontId="4"/>
  </si>
  <si>
    <t>本市の汚水事業を取り巻く経営環境は、人口密度は高く、地形も平坦であることから、普及人口や水洗化率が向上すれば経費回収率は上昇し、安定的な経営が可能となる条件が揃っている。しかしながら、積極的な下水道整備に伴い累積した地方債の償還は順次始まっており、償還財源の確保が課題となっている。一方、雨水事業についても近年多発する浸水被害への対策として雨水貯留施設の整備計画が控えており、更なる地方債の発行が見込まれる。
こうしたことから、当面は一般会計からの繰入金が増加する収支構造となるが、同時に自立した経営に向けた計画的な整備計画や受益者負担の原則に基づく使用料の見直しについて検討する必要がある。
そのうえで重要となる経営戦略については、令和２年度に策定しており、社会情勢や景気の動向を事業経営に適宜反映し、収支状況や施設更新事業等の進捗管理を的確に行っていくため、令和6年度に改定を予定している。</t>
    <phoneticPr fontId="4"/>
  </si>
  <si>
    <t>②累積欠損金比率が類似団体平均値を大きく上回っており、接続率の向上等により使用料収入を確保し、段階的な縮減を図る必要がある。
④企業債残高対事業規模比率は、類似団体平均値の約1.2倍となっているが、これは下水道未整備区域の10年概成を国が後押しするうちに、国費を最大限活用し、整備率の向上を図るために積極的な整備を進めているためである。今後も上昇を続け令和14年度にピークを迎えるため償還財源の確保が課題となっている。
⑤経費回収率⑧水洗化率について、経費回収率が100％を下回っているということは、汚水処理にかかる費用が使用料で賄いきれないことを意味しており、維持管理のコスト削減に取り組むだけではなく、水洗化率の向上に向けた取り組みや、将来的な使用料の見直しを検討し、収入の確保を図っていく必要がある。</t>
    <rPh sb="114" eb="116">
      <t>ガイセイ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</si>
</sst>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7D-44A3-BC59-D4FC4BAB4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0.01</c:v>
                </c:pt>
              </c:numCache>
            </c:numRef>
          </c:val>
          <c:smooth val="0"/>
          <c:extLst>
            <c:ext xmlns:c16="http://schemas.microsoft.com/office/drawing/2014/chart" uri="{C3380CC4-5D6E-409C-BE32-E72D297353CC}">
              <c16:uniqueId val="{00000001-207D-44A3-BC59-D4FC4BAB4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C-4A4D-97A2-B3E0F8331F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FC-4A4D-97A2-B3E0F8331F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76.430000000000007</c:v>
                </c:pt>
                <c:pt idx="3">
                  <c:v>77.77</c:v>
                </c:pt>
                <c:pt idx="4">
                  <c:v>77.63</c:v>
                </c:pt>
              </c:numCache>
            </c:numRef>
          </c:val>
          <c:extLst>
            <c:ext xmlns:c16="http://schemas.microsoft.com/office/drawing/2014/chart" uri="{C3380CC4-5D6E-409C-BE32-E72D297353CC}">
              <c16:uniqueId val="{00000000-B143-42BA-9BB4-745FFF7701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88.26</c:v>
                </c:pt>
                <c:pt idx="3">
                  <c:v>81.709999999999994</c:v>
                </c:pt>
                <c:pt idx="4">
                  <c:v>81.72</c:v>
                </c:pt>
              </c:numCache>
            </c:numRef>
          </c:val>
          <c:smooth val="0"/>
          <c:extLst>
            <c:ext xmlns:c16="http://schemas.microsoft.com/office/drawing/2014/chart" uri="{C3380CC4-5D6E-409C-BE32-E72D297353CC}">
              <c16:uniqueId val="{00000001-B143-42BA-9BB4-745FFF7701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99.5</c:v>
                </c:pt>
                <c:pt idx="3">
                  <c:v>97.56</c:v>
                </c:pt>
                <c:pt idx="4">
                  <c:v>100.76</c:v>
                </c:pt>
              </c:numCache>
            </c:numRef>
          </c:val>
          <c:extLst>
            <c:ext xmlns:c16="http://schemas.microsoft.com/office/drawing/2014/chart" uri="{C3380CC4-5D6E-409C-BE32-E72D297353CC}">
              <c16:uniqueId val="{00000000-1C64-447D-9A48-11BA657B7D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103.57</c:v>
                </c:pt>
                <c:pt idx="3">
                  <c:v>98.52</c:v>
                </c:pt>
                <c:pt idx="4">
                  <c:v>101.38</c:v>
                </c:pt>
              </c:numCache>
            </c:numRef>
          </c:val>
          <c:smooth val="0"/>
          <c:extLst>
            <c:ext xmlns:c16="http://schemas.microsoft.com/office/drawing/2014/chart" uri="{C3380CC4-5D6E-409C-BE32-E72D297353CC}">
              <c16:uniqueId val="{00000001-1C64-447D-9A48-11BA657B7D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2.56</c:v>
                </c:pt>
                <c:pt idx="3">
                  <c:v>5.0199999999999996</c:v>
                </c:pt>
                <c:pt idx="4">
                  <c:v>7.33</c:v>
                </c:pt>
              </c:numCache>
            </c:numRef>
          </c:val>
          <c:extLst>
            <c:ext xmlns:c16="http://schemas.microsoft.com/office/drawing/2014/chart" uri="{C3380CC4-5D6E-409C-BE32-E72D297353CC}">
              <c16:uniqueId val="{00000000-53D6-49EA-B696-226559C874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4.4400000000000004</c:v>
                </c:pt>
                <c:pt idx="3">
                  <c:v>5.86</c:v>
                </c:pt>
                <c:pt idx="4">
                  <c:v>8.14</c:v>
                </c:pt>
              </c:numCache>
            </c:numRef>
          </c:val>
          <c:smooth val="0"/>
          <c:extLst>
            <c:ext xmlns:c16="http://schemas.microsoft.com/office/drawing/2014/chart" uri="{C3380CC4-5D6E-409C-BE32-E72D297353CC}">
              <c16:uniqueId val="{00000001-53D6-49EA-B696-226559C874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BF-4E65-8B3D-1351BF24A2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3BF-4E65-8B3D-1351BF24A2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103.64</c:v>
                </c:pt>
                <c:pt idx="3">
                  <c:v>122.86</c:v>
                </c:pt>
                <c:pt idx="4">
                  <c:v>114.22</c:v>
                </c:pt>
              </c:numCache>
            </c:numRef>
          </c:val>
          <c:extLst>
            <c:ext xmlns:c16="http://schemas.microsoft.com/office/drawing/2014/chart" uri="{C3380CC4-5D6E-409C-BE32-E72D297353CC}">
              <c16:uniqueId val="{00000000-DDE8-4F75-B3E8-CCE6C6231A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35.11</c:v>
                </c:pt>
                <c:pt idx="3">
                  <c:v>79.900000000000006</c:v>
                </c:pt>
                <c:pt idx="4">
                  <c:v>75.28</c:v>
                </c:pt>
              </c:numCache>
            </c:numRef>
          </c:val>
          <c:smooth val="0"/>
          <c:extLst>
            <c:ext xmlns:c16="http://schemas.microsoft.com/office/drawing/2014/chart" uri="{C3380CC4-5D6E-409C-BE32-E72D297353CC}">
              <c16:uniqueId val="{00000001-DDE8-4F75-B3E8-CCE6C6231A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143.16999999999999</c:v>
                </c:pt>
                <c:pt idx="3">
                  <c:v>154.54</c:v>
                </c:pt>
                <c:pt idx="4">
                  <c:v>159.77000000000001</c:v>
                </c:pt>
              </c:numCache>
            </c:numRef>
          </c:val>
          <c:extLst>
            <c:ext xmlns:c16="http://schemas.microsoft.com/office/drawing/2014/chart" uri="{C3380CC4-5D6E-409C-BE32-E72D297353CC}">
              <c16:uniqueId val="{00000000-E5E1-4D9D-A0F1-1501B96611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76.62</c:v>
                </c:pt>
                <c:pt idx="3">
                  <c:v>95.14</c:v>
                </c:pt>
                <c:pt idx="4">
                  <c:v>82.17</c:v>
                </c:pt>
              </c:numCache>
            </c:numRef>
          </c:val>
          <c:smooth val="0"/>
          <c:extLst>
            <c:ext xmlns:c16="http://schemas.microsoft.com/office/drawing/2014/chart" uri="{C3380CC4-5D6E-409C-BE32-E72D297353CC}">
              <c16:uniqueId val="{00000001-E5E1-4D9D-A0F1-1501B96611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1681.3</c:v>
                </c:pt>
                <c:pt idx="3">
                  <c:v>2088.4899999999998</c:v>
                </c:pt>
                <c:pt idx="4">
                  <c:v>2098.14</c:v>
                </c:pt>
              </c:numCache>
            </c:numRef>
          </c:val>
          <c:extLst>
            <c:ext xmlns:c16="http://schemas.microsoft.com/office/drawing/2014/chart" uri="{C3380CC4-5D6E-409C-BE32-E72D297353CC}">
              <c16:uniqueId val="{00000000-07D2-4B74-AC4D-246BFE066D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1112.44</c:v>
                </c:pt>
                <c:pt idx="3">
                  <c:v>1731.1</c:v>
                </c:pt>
                <c:pt idx="4">
                  <c:v>1725.34</c:v>
                </c:pt>
              </c:numCache>
            </c:numRef>
          </c:val>
          <c:smooth val="0"/>
          <c:extLst>
            <c:ext xmlns:c16="http://schemas.microsoft.com/office/drawing/2014/chart" uri="{C3380CC4-5D6E-409C-BE32-E72D297353CC}">
              <c16:uniqueId val="{00000001-07D2-4B74-AC4D-246BFE066D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76.06</c:v>
                </c:pt>
                <c:pt idx="3">
                  <c:v>76.099999999999994</c:v>
                </c:pt>
                <c:pt idx="4">
                  <c:v>76.239999999999995</c:v>
                </c:pt>
              </c:numCache>
            </c:numRef>
          </c:val>
          <c:extLst>
            <c:ext xmlns:c16="http://schemas.microsoft.com/office/drawing/2014/chart" uri="{C3380CC4-5D6E-409C-BE32-E72D297353CC}">
              <c16:uniqueId val="{00000000-2745-4625-84EB-BE17061C8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89.61</c:v>
                </c:pt>
                <c:pt idx="3">
                  <c:v>67.069999999999993</c:v>
                </c:pt>
                <c:pt idx="4">
                  <c:v>66.63</c:v>
                </c:pt>
              </c:numCache>
            </c:numRef>
          </c:val>
          <c:smooth val="0"/>
          <c:extLst>
            <c:ext xmlns:c16="http://schemas.microsoft.com/office/drawing/2014/chart" uri="{C3380CC4-5D6E-409C-BE32-E72D297353CC}">
              <c16:uniqueId val="{00000001-2745-4625-84EB-BE17061C8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9535-4AF2-B73E-ADD36FD836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115.51</c:v>
                </c:pt>
                <c:pt idx="3">
                  <c:v>150.03</c:v>
                </c:pt>
                <c:pt idx="4">
                  <c:v>150.04</c:v>
                </c:pt>
              </c:numCache>
            </c:numRef>
          </c:val>
          <c:smooth val="0"/>
          <c:extLst>
            <c:ext xmlns:c16="http://schemas.microsoft.com/office/drawing/2014/chart" uri="{C3380CC4-5D6E-409C-BE32-E72D297353CC}">
              <c16:uniqueId val="{00000001-9535-4AF2-B73E-ADD36FD836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zoomScaleSheetLayoutView="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北名古屋市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Bb2</v>
      </c>
      <c r="X8" s="65"/>
      <c r="Y8" s="65"/>
      <c r="Z8" s="65"/>
      <c r="AA8" s="65"/>
      <c r="AB8" s="65"/>
      <c r="AC8" s="65"/>
      <c r="AD8" s="66" t="str">
        <f>データ!$M$6</f>
        <v>非設置</v>
      </c>
      <c r="AE8" s="66"/>
      <c r="AF8" s="66"/>
      <c r="AG8" s="66"/>
      <c r="AH8" s="66"/>
      <c r="AI8" s="66"/>
      <c r="AJ8" s="66"/>
      <c r="AK8" s="3"/>
      <c r="AL8" s="45">
        <f>データ!S6</f>
        <v>86271</v>
      </c>
      <c r="AM8" s="45"/>
      <c r="AN8" s="45"/>
      <c r="AO8" s="45"/>
      <c r="AP8" s="45"/>
      <c r="AQ8" s="45"/>
      <c r="AR8" s="45"/>
      <c r="AS8" s="45"/>
      <c r="AT8" s="46">
        <f>データ!T6</f>
        <v>18.37</v>
      </c>
      <c r="AU8" s="46"/>
      <c r="AV8" s="46"/>
      <c r="AW8" s="46"/>
      <c r="AX8" s="46"/>
      <c r="AY8" s="46"/>
      <c r="AZ8" s="46"/>
      <c r="BA8" s="46"/>
      <c r="BB8" s="46">
        <f>データ!U6</f>
        <v>4696.3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50.8</v>
      </c>
      <c r="J10" s="46"/>
      <c r="K10" s="46"/>
      <c r="L10" s="46"/>
      <c r="M10" s="46"/>
      <c r="N10" s="46"/>
      <c r="O10" s="46"/>
      <c r="P10" s="46">
        <f>データ!P6</f>
        <v>53.52</v>
      </c>
      <c r="Q10" s="46"/>
      <c r="R10" s="46"/>
      <c r="S10" s="46"/>
      <c r="T10" s="46"/>
      <c r="U10" s="46"/>
      <c r="V10" s="46"/>
      <c r="W10" s="46">
        <f>データ!Q6</f>
        <v>96.84</v>
      </c>
      <c r="X10" s="46"/>
      <c r="Y10" s="46"/>
      <c r="Z10" s="46"/>
      <c r="AA10" s="46"/>
      <c r="AB10" s="46"/>
      <c r="AC10" s="46"/>
      <c r="AD10" s="45">
        <f>データ!R6</f>
        <v>2200</v>
      </c>
      <c r="AE10" s="45"/>
      <c r="AF10" s="45"/>
      <c r="AG10" s="45"/>
      <c r="AH10" s="45"/>
      <c r="AI10" s="45"/>
      <c r="AJ10" s="45"/>
      <c r="AK10" s="2"/>
      <c r="AL10" s="45">
        <f>データ!V6</f>
        <v>46124</v>
      </c>
      <c r="AM10" s="45"/>
      <c r="AN10" s="45"/>
      <c r="AO10" s="45"/>
      <c r="AP10" s="45"/>
      <c r="AQ10" s="45"/>
      <c r="AR10" s="45"/>
      <c r="AS10" s="45"/>
      <c r="AT10" s="46">
        <f>データ!W6</f>
        <v>6.06</v>
      </c>
      <c r="AU10" s="46"/>
      <c r="AV10" s="46"/>
      <c r="AW10" s="46"/>
      <c r="AX10" s="46"/>
      <c r="AY10" s="46"/>
      <c r="AZ10" s="46"/>
      <c r="BA10" s="46"/>
      <c r="BB10" s="46">
        <f>データ!X6</f>
        <v>7611.22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68.2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1sqvoCD3H9qBsC7By6Ekgm6ocjpsBucYvqrsigzpJlRs5fAG6S+W5vWwaKght17pJyTBB/hxavor+GKOVfjfw==" saltValue="CZXWAhteGtPx29R6Vvp2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92968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232343</v>
      </c>
      <c r="D6" s="19">
        <f t="shared" si="3"/>
        <v>46</v>
      </c>
      <c r="E6" s="19">
        <f t="shared" si="3"/>
        <v>17</v>
      </c>
      <c r="F6" s="19">
        <f t="shared" si="3"/>
        <v>1</v>
      </c>
      <c r="G6" s="19">
        <f t="shared" si="3"/>
        <v>0</v>
      </c>
      <c r="H6" s="19" t="str">
        <f t="shared" si="3"/>
        <v>愛知県　北名古屋市</v>
      </c>
      <c r="I6" s="19" t="str">
        <f t="shared" si="3"/>
        <v>法適用</v>
      </c>
      <c r="J6" s="19" t="str">
        <f t="shared" si="3"/>
        <v>下水道事業</v>
      </c>
      <c r="K6" s="19" t="str">
        <f t="shared" si="3"/>
        <v>公共下水道</v>
      </c>
      <c r="L6" s="19" t="str">
        <f t="shared" si="3"/>
        <v>Bb2</v>
      </c>
      <c r="M6" s="19" t="str">
        <f t="shared" si="3"/>
        <v>非設置</v>
      </c>
      <c r="N6" s="20" t="str">
        <f t="shared" si="3"/>
        <v>-</v>
      </c>
      <c r="O6" s="20">
        <f t="shared" si="3"/>
        <v>50.8</v>
      </c>
      <c r="P6" s="20">
        <f t="shared" si="3"/>
        <v>53.52</v>
      </c>
      <c r="Q6" s="20">
        <f t="shared" si="3"/>
        <v>96.84</v>
      </c>
      <c r="R6" s="20">
        <f t="shared" si="3"/>
        <v>2200</v>
      </c>
      <c r="S6" s="20">
        <f t="shared" si="3"/>
        <v>86271</v>
      </c>
      <c r="T6" s="20">
        <f t="shared" si="3"/>
        <v>18.37</v>
      </c>
      <c r="U6" s="20">
        <f t="shared" si="3"/>
        <v>4696.3</v>
      </c>
      <c r="V6" s="20">
        <f t="shared" si="3"/>
        <v>46124</v>
      </c>
      <c r="W6" s="20">
        <f t="shared" si="3"/>
        <v>6.06</v>
      </c>
      <c r="X6" s="20">
        <f t="shared" si="3"/>
        <v>7611.22</v>
      </c>
      <c r="Y6" s="21" t="str">
        <f>IF(Y7="",NA(),Y7)</f>
        <v>-</v>
      </c>
      <c r="Z6" s="21" t="str">
        <f t="shared" ref="Z6:AH6" si="4">IF(Z7="",NA(),Z7)</f>
        <v>-</v>
      </c>
      <c r="AA6" s="21">
        <f t="shared" si="4"/>
        <v>99.5</v>
      </c>
      <c r="AB6" s="21">
        <f t="shared" si="4"/>
        <v>97.56</v>
      </c>
      <c r="AC6" s="21">
        <f t="shared" si="4"/>
        <v>100.76</v>
      </c>
      <c r="AD6" s="21" t="str">
        <f t="shared" si="4"/>
        <v>-</v>
      </c>
      <c r="AE6" s="21" t="str">
        <f t="shared" si="4"/>
        <v>-</v>
      </c>
      <c r="AF6" s="21">
        <f t="shared" si="4"/>
        <v>103.57</v>
      </c>
      <c r="AG6" s="21">
        <f t="shared" si="4"/>
        <v>98.52</v>
      </c>
      <c r="AH6" s="21">
        <f t="shared" si="4"/>
        <v>101.38</v>
      </c>
      <c r="AI6" s="20" t="str">
        <f>IF(AI7="","",IF(AI7="-","【-】","【"&amp;SUBSTITUTE(TEXT(AI7,"#,##0.00"),"-","△")&amp;"】"))</f>
        <v>【106.11】</v>
      </c>
      <c r="AJ6" s="21" t="str">
        <f>IF(AJ7="",NA(),AJ7)</f>
        <v>-</v>
      </c>
      <c r="AK6" s="21" t="str">
        <f t="shared" ref="AK6:AS6" si="5">IF(AK7="",NA(),AK7)</f>
        <v>-</v>
      </c>
      <c r="AL6" s="21">
        <f t="shared" si="5"/>
        <v>103.64</v>
      </c>
      <c r="AM6" s="21">
        <f t="shared" si="5"/>
        <v>122.86</v>
      </c>
      <c r="AN6" s="21">
        <f t="shared" si="5"/>
        <v>114.22</v>
      </c>
      <c r="AO6" s="21" t="str">
        <f t="shared" si="5"/>
        <v>-</v>
      </c>
      <c r="AP6" s="21" t="str">
        <f t="shared" si="5"/>
        <v>-</v>
      </c>
      <c r="AQ6" s="21">
        <f t="shared" si="5"/>
        <v>35.11</v>
      </c>
      <c r="AR6" s="21">
        <f t="shared" si="5"/>
        <v>79.900000000000006</v>
      </c>
      <c r="AS6" s="21">
        <f t="shared" si="5"/>
        <v>75.28</v>
      </c>
      <c r="AT6" s="20" t="str">
        <f>IF(AT7="","",IF(AT7="-","【-】","【"&amp;SUBSTITUTE(TEXT(AT7,"#,##0.00"),"-","△")&amp;"】"))</f>
        <v>【3.15】</v>
      </c>
      <c r="AU6" s="21" t="str">
        <f>IF(AU7="",NA(),AU7)</f>
        <v>-</v>
      </c>
      <c r="AV6" s="21" t="str">
        <f t="shared" ref="AV6:BD6" si="6">IF(AV7="",NA(),AV7)</f>
        <v>-</v>
      </c>
      <c r="AW6" s="21">
        <f t="shared" si="6"/>
        <v>143.16999999999999</v>
      </c>
      <c r="AX6" s="21">
        <f t="shared" si="6"/>
        <v>154.54</v>
      </c>
      <c r="AY6" s="21">
        <f t="shared" si="6"/>
        <v>159.77000000000001</v>
      </c>
      <c r="AZ6" s="21" t="str">
        <f t="shared" si="6"/>
        <v>-</v>
      </c>
      <c r="BA6" s="21" t="str">
        <f t="shared" si="6"/>
        <v>-</v>
      </c>
      <c r="BB6" s="21">
        <f t="shared" si="6"/>
        <v>76.62</v>
      </c>
      <c r="BC6" s="21">
        <f t="shared" si="6"/>
        <v>95.14</v>
      </c>
      <c r="BD6" s="21">
        <f t="shared" si="6"/>
        <v>82.17</v>
      </c>
      <c r="BE6" s="20" t="str">
        <f>IF(BE7="","",IF(BE7="-","【-】","【"&amp;SUBSTITUTE(TEXT(BE7,"#,##0.00"),"-","△")&amp;"】"))</f>
        <v>【73.44】</v>
      </c>
      <c r="BF6" s="21" t="str">
        <f>IF(BF7="",NA(),BF7)</f>
        <v>-</v>
      </c>
      <c r="BG6" s="21" t="str">
        <f t="shared" ref="BG6:BO6" si="7">IF(BG7="",NA(),BG7)</f>
        <v>-</v>
      </c>
      <c r="BH6" s="21">
        <f t="shared" si="7"/>
        <v>1681.3</v>
      </c>
      <c r="BI6" s="21">
        <f t="shared" si="7"/>
        <v>2088.4899999999998</v>
      </c>
      <c r="BJ6" s="21">
        <f t="shared" si="7"/>
        <v>2098.14</v>
      </c>
      <c r="BK6" s="21" t="str">
        <f t="shared" si="7"/>
        <v>-</v>
      </c>
      <c r="BL6" s="21" t="str">
        <f t="shared" si="7"/>
        <v>-</v>
      </c>
      <c r="BM6" s="21">
        <f t="shared" si="7"/>
        <v>1112.44</v>
      </c>
      <c r="BN6" s="21">
        <f t="shared" si="7"/>
        <v>1731.1</v>
      </c>
      <c r="BO6" s="21">
        <f t="shared" si="7"/>
        <v>1725.34</v>
      </c>
      <c r="BP6" s="20" t="str">
        <f>IF(BP7="","",IF(BP7="-","【-】","【"&amp;SUBSTITUTE(TEXT(BP7,"#,##0.00"),"-","△")&amp;"】"))</f>
        <v>【652.82】</v>
      </c>
      <c r="BQ6" s="21" t="str">
        <f>IF(BQ7="",NA(),BQ7)</f>
        <v>-</v>
      </c>
      <c r="BR6" s="21" t="str">
        <f t="shared" ref="BR6:BZ6" si="8">IF(BR7="",NA(),BR7)</f>
        <v>-</v>
      </c>
      <c r="BS6" s="21">
        <f t="shared" si="8"/>
        <v>76.06</v>
      </c>
      <c r="BT6" s="21">
        <f t="shared" si="8"/>
        <v>76.099999999999994</v>
      </c>
      <c r="BU6" s="21">
        <f t="shared" si="8"/>
        <v>76.239999999999995</v>
      </c>
      <c r="BV6" s="21" t="str">
        <f t="shared" si="8"/>
        <v>-</v>
      </c>
      <c r="BW6" s="21" t="str">
        <f t="shared" si="8"/>
        <v>-</v>
      </c>
      <c r="BX6" s="21">
        <f t="shared" si="8"/>
        <v>89.61</v>
      </c>
      <c r="BY6" s="21">
        <f t="shared" si="8"/>
        <v>67.069999999999993</v>
      </c>
      <c r="BZ6" s="21">
        <f t="shared" si="8"/>
        <v>66.63</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115.51</v>
      </c>
      <c r="CJ6" s="21">
        <f t="shared" si="9"/>
        <v>150.03</v>
      </c>
      <c r="CK6" s="21">
        <f t="shared" si="9"/>
        <v>150.04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t="str">
        <f t="shared" ref="CY6:DG6" si="11">IF(CY7="",NA(),CY7)</f>
        <v>-</v>
      </c>
      <c r="CZ6" s="21">
        <f t="shared" si="11"/>
        <v>76.430000000000007</v>
      </c>
      <c r="DA6" s="21">
        <f t="shared" si="11"/>
        <v>77.77</v>
      </c>
      <c r="DB6" s="21">
        <f t="shared" si="11"/>
        <v>77.63</v>
      </c>
      <c r="DC6" s="21" t="str">
        <f t="shared" si="11"/>
        <v>-</v>
      </c>
      <c r="DD6" s="21" t="str">
        <f t="shared" si="11"/>
        <v>-</v>
      </c>
      <c r="DE6" s="21">
        <f t="shared" si="11"/>
        <v>88.26</v>
      </c>
      <c r="DF6" s="21">
        <f t="shared" si="11"/>
        <v>81.709999999999994</v>
      </c>
      <c r="DG6" s="21">
        <f t="shared" si="11"/>
        <v>81.72</v>
      </c>
      <c r="DH6" s="20" t="str">
        <f>IF(DH7="","",IF(DH7="-","【-】","【"&amp;SUBSTITUTE(TEXT(DH7,"#,##0.00"),"-","△")&amp;"】"))</f>
        <v>【95.82】</v>
      </c>
      <c r="DI6" s="21" t="str">
        <f>IF(DI7="",NA(),DI7)</f>
        <v>-</v>
      </c>
      <c r="DJ6" s="21" t="str">
        <f t="shared" ref="DJ6:DR6" si="12">IF(DJ7="",NA(),DJ7)</f>
        <v>-</v>
      </c>
      <c r="DK6" s="21">
        <f t="shared" si="12"/>
        <v>2.56</v>
      </c>
      <c r="DL6" s="21">
        <f t="shared" si="12"/>
        <v>5.0199999999999996</v>
      </c>
      <c r="DM6" s="21">
        <f t="shared" si="12"/>
        <v>7.33</v>
      </c>
      <c r="DN6" s="21" t="str">
        <f t="shared" si="12"/>
        <v>-</v>
      </c>
      <c r="DO6" s="21" t="str">
        <f t="shared" si="12"/>
        <v>-</v>
      </c>
      <c r="DP6" s="21">
        <f t="shared" si="12"/>
        <v>4.4400000000000004</v>
      </c>
      <c r="DQ6" s="21">
        <f t="shared" si="12"/>
        <v>5.86</v>
      </c>
      <c r="DR6" s="21">
        <f t="shared" si="12"/>
        <v>8.14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0.01</v>
      </c>
      <c r="EM6" s="21">
        <f t="shared" si="14"/>
        <v>0.02</v>
      </c>
      <c r="EN6" s="21">
        <f t="shared" si="14"/>
        <v>0.01</v>
      </c>
      <c r="EO6" s="20" t="str">
        <f>IF(EO7="","",IF(EO7="-","【-】","【"&amp;SUBSTITUTE(TEXT(EO7,"#,##0.00"),"-","△")&amp;"】"))</f>
        <v>【0.23】</v>
      </c>
    </row>
    <row r="7" spans="1:148" s="22" customFormat="1" x14ac:dyDescent="0.25">
      <c r="A7" s="14"/>
      <c r="B7" s="23">
        <v>2022</v>
      </c>
      <c r="C7" s="23">
        <v>232343</v>
      </c>
      <c r="D7" s="23">
        <v>46</v>
      </c>
      <c r="E7" s="23">
        <v>17</v>
      </c>
      <c r="F7" s="23">
        <v>1</v>
      </c>
      <c r="G7" s="23">
        <v>0</v>
      </c>
      <c r="H7" s="23" t="s">
        <v>96</v>
      </c>
      <c r="I7" s="23" t="s">
        <v>97</v>
      </c>
      <c r="J7" s="23" t="s">
        <v>98</v>
      </c>
      <c r="K7" s="23" t="s">
        <v>99</v>
      </c>
      <c r="L7" s="23" t="s">
        <v>100</v>
      </c>
      <c r="M7" s="23" t="s">
        <v>101</v>
      </c>
      <c r="N7" s="24" t="s">
        <v>102</v>
      </c>
      <c r="O7" s="24">
        <v>50.8</v>
      </c>
      <c r="P7" s="24">
        <v>53.52</v>
      </c>
      <c r="Q7" s="24">
        <v>96.84</v>
      </c>
      <c r="R7" s="24">
        <v>2200</v>
      </c>
      <c r="S7" s="24">
        <v>86271</v>
      </c>
      <c r="T7" s="24">
        <v>18.37</v>
      </c>
      <c r="U7" s="24">
        <v>4696.3</v>
      </c>
      <c r="V7" s="24">
        <v>46124</v>
      </c>
      <c r="W7" s="24">
        <v>6.06</v>
      </c>
      <c r="X7" s="24">
        <v>7611.22</v>
      </c>
      <c r="Y7" s="24" t="s">
        <v>102</v>
      </c>
      <c r="Z7" s="24" t="s">
        <v>102</v>
      </c>
      <c r="AA7" s="24">
        <v>99.5</v>
      </c>
      <c r="AB7" s="24">
        <v>97.56</v>
      </c>
      <c r="AC7" s="24">
        <v>100.76</v>
      </c>
      <c r="AD7" s="24" t="s">
        <v>102</v>
      </c>
      <c r="AE7" s="24" t="s">
        <v>102</v>
      </c>
      <c r="AF7" s="24">
        <v>103.57</v>
      </c>
      <c r="AG7" s="24">
        <v>98.52</v>
      </c>
      <c r="AH7" s="24">
        <v>101.38</v>
      </c>
      <c r="AI7" s="24">
        <v>106.11</v>
      </c>
      <c r="AJ7" s="24" t="s">
        <v>102</v>
      </c>
      <c r="AK7" s="24" t="s">
        <v>102</v>
      </c>
      <c r="AL7" s="24">
        <v>103.64</v>
      </c>
      <c r="AM7" s="24">
        <v>122.86</v>
      </c>
      <c r="AN7" s="24">
        <v>114.22</v>
      </c>
      <c r="AO7" s="24" t="s">
        <v>102</v>
      </c>
      <c r="AP7" s="24" t="s">
        <v>102</v>
      </c>
      <c r="AQ7" s="24">
        <v>35.11</v>
      </c>
      <c r="AR7" s="24">
        <v>79.900000000000006</v>
      </c>
      <c r="AS7" s="24">
        <v>75.28</v>
      </c>
      <c r="AT7" s="24">
        <v>3.15</v>
      </c>
      <c r="AU7" s="24" t="s">
        <v>102</v>
      </c>
      <c r="AV7" s="24" t="s">
        <v>102</v>
      </c>
      <c r="AW7" s="24">
        <v>143.16999999999999</v>
      </c>
      <c r="AX7" s="24">
        <v>154.54</v>
      </c>
      <c r="AY7" s="24">
        <v>159.77000000000001</v>
      </c>
      <c r="AZ7" s="24" t="s">
        <v>102</v>
      </c>
      <c r="BA7" s="24" t="s">
        <v>102</v>
      </c>
      <c r="BB7" s="24">
        <v>76.62</v>
      </c>
      <c r="BC7" s="24">
        <v>95.14</v>
      </c>
      <c r="BD7" s="24">
        <v>82.17</v>
      </c>
      <c r="BE7" s="24">
        <v>73.44</v>
      </c>
      <c r="BF7" s="24" t="s">
        <v>102</v>
      </c>
      <c r="BG7" s="24" t="s">
        <v>102</v>
      </c>
      <c r="BH7" s="24">
        <v>1681.3</v>
      </c>
      <c r="BI7" s="24">
        <v>2088.4899999999998</v>
      </c>
      <c r="BJ7" s="24">
        <v>2098.14</v>
      </c>
      <c r="BK7" s="24" t="s">
        <v>102</v>
      </c>
      <c r="BL7" s="24" t="s">
        <v>102</v>
      </c>
      <c r="BM7" s="24">
        <v>1112.44</v>
      </c>
      <c r="BN7" s="24">
        <v>1731.1</v>
      </c>
      <c r="BO7" s="24">
        <v>1725.34</v>
      </c>
      <c r="BP7" s="24">
        <v>652.82000000000005</v>
      </c>
      <c r="BQ7" s="24" t="s">
        <v>102</v>
      </c>
      <c r="BR7" s="24" t="s">
        <v>102</v>
      </c>
      <c r="BS7" s="24">
        <v>76.06</v>
      </c>
      <c r="BT7" s="24">
        <v>76.099999999999994</v>
      </c>
      <c r="BU7" s="24">
        <v>76.239999999999995</v>
      </c>
      <c r="BV7" s="24" t="s">
        <v>102</v>
      </c>
      <c r="BW7" s="24" t="s">
        <v>102</v>
      </c>
      <c r="BX7" s="24">
        <v>89.61</v>
      </c>
      <c r="BY7" s="24">
        <v>67.069999999999993</v>
      </c>
      <c r="BZ7" s="24">
        <v>66.63</v>
      </c>
      <c r="CA7" s="24">
        <v>97.61</v>
      </c>
      <c r="CB7" s="24" t="s">
        <v>102</v>
      </c>
      <c r="CC7" s="24" t="s">
        <v>102</v>
      </c>
      <c r="CD7" s="24">
        <v>150</v>
      </c>
      <c r="CE7" s="24">
        <v>150</v>
      </c>
      <c r="CF7" s="24">
        <v>150</v>
      </c>
      <c r="CG7" s="24" t="s">
        <v>102</v>
      </c>
      <c r="CH7" s="24" t="s">
        <v>102</v>
      </c>
      <c r="CI7" s="24">
        <v>115.51</v>
      </c>
      <c r="CJ7" s="24">
        <v>150.03</v>
      </c>
      <c r="CK7" s="24">
        <v>150.04</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t="s">
        <v>102</v>
      </c>
      <c r="CZ7" s="24">
        <v>76.430000000000007</v>
      </c>
      <c r="DA7" s="24">
        <v>77.77</v>
      </c>
      <c r="DB7" s="24">
        <v>77.63</v>
      </c>
      <c r="DC7" s="24" t="s">
        <v>102</v>
      </c>
      <c r="DD7" s="24" t="s">
        <v>102</v>
      </c>
      <c r="DE7" s="24">
        <v>88.26</v>
      </c>
      <c r="DF7" s="24">
        <v>81.709999999999994</v>
      </c>
      <c r="DG7" s="24">
        <v>81.72</v>
      </c>
      <c r="DH7" s="24">
        <v>95.82</v>
      </c>
      <c r="DI7" s="24" t="s">
        <v>102</v>
      </c>
      <c r="DJ7" s="24" t="s">
        <v>102</v>
      </c>
      <c r="DK7" s="24">
        <v>2.56</v>
      </c>
      <c r="DL7" s="24">
        <v>5.0199999999999996</v>
      </c>
      <c r="DM7" s="24">
        <v>7.33</v>
      </c>
      <c r="DN7" s="24" t="s">
        <v>102</v>
      </c>
      <c r="DO7" s="24" t="s">
        <v>102</v>
      </c>
      <c r="DP7" s="24">
        <v>4.4400000000000004</v>
      </c>
      <c r="DQ7" s="24">
        <v>5.86</v>
      </c>
      <c r="DR7" s="24">
        <v>8.14</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0.01</v>
      </c>
      <c r="EM7" s="24">
        <v>0.02</v>
      </c>
      <c r="EN7" s="24">
        <v>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2024-02-26T05:09:42Z</cp:lastPrinted>
  <dcterms:created xsi:type="dcterms:W3CDTF">2023-12-12T00:48:01Z</dcterms:created>
  <dcterms:modified xsi:type="dcterms:W3CDTF">2024-02-26T05:09:43Z</dcterms:modified>
  <cp:category/>
</cp:coreProperties>
</file>