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5　弥富市\"/>
    </mc:Choice>
  </mc:AlternateContent>
  <xr:revisionPtr revIDLastSave="0" documentId="13_ncr:1_{662B7C20-5F9E-435B-8304-156C4D7DF065}" xr6:coauthVersionLast="47" xr6:coauthVersionMax="47" xr10:uidLastSave="{00000000-0000-0000-0000-000000000000}"/>
  <workbookProtection workbookAlgorithmName="SHA-512" workbookHashValue="lusnxDSyISu9Qdw3S06D5VZyUVGrl4ROq/jDwoWr6Ffrma3lR2SSBHTsnEdElNWgc0vkbtdK2V86ZLYe0JVaMA==" workbookSaltValue="dcQWTrbMcPH2oetHx3kauQ=="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G85" i="4"/>
  <c r="F85" i="4"/>
  <c r="E85" i="4"/>
  <c r="AL10" i="4"/>
  <c r="W10" i="4"/>
  <c r="BB8" i="4"/>
  <c r="AD8" i="4"/>
  <c r="I8" i="4"/>
  <c r="B8" i="4"/>
</calcChain>
</file>

<file path=xl/sharedStrings.xml><?xml version="1.0" encoding="utf-8"?>
<sst xmlns="http://schemas.openxmlformats.org/spreadsheetml/2006/main" count="278" uniqueCount="115">
  <si>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</si>
  <si>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</si>
  <si>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</si>
  <si>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</si>
  <si>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</si>
  <si>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</si>
  <si>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</si>
  <si>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</si>
  <si>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</si>
  <si>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</si>
  <si>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</si>
  <si>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</si>
  <si>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</si>
  <si>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</si>
  <si>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</si>
  <si>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</si>
  <si>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</si>
  <si>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</si>
  <si>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</si>
  <si>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</si>
  <si>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</si>
  <si>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</si>
  <si>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</si>
  <si>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</si>
  <si>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</si>
  <si>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</si>
  <si>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</si>
  <si>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</si>
  <si>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</si>
  <si>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</si>
  <si>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</si>
  <si>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</si>
  <si>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</si>
  <si>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</si>
  <si>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</si>
  <si>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</si>
  <si>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</si>
  <si>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</si>
  <si>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</si>
  <si>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</si>
  <si>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</si>
  <si>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</si>
  <si>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</si>
  <si>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</si>
  <si>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</si>
  <si>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</si>
  <si>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</si>
  <si>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</si>
  <si>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</si>
  <si>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</si>
  <si>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</si>
  <si>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</si>
  <si>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</si>
  <si>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</si>
  <si>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</si>
  <si>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</si>
  <si>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</si>
  <si>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</si>
  <si>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</si>
  <si>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</si>
  <si>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</si>
  <si>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</si>
  <si>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</si>
  <si>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</si>
  <si>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</si>
  <si>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</si>
  <si>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</si>
  <si>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</si>
  <si>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</si>
  <si>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</si>
  <si>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</si>
  <si>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</si>
  <si>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</si>
  <si>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</si>
  <si>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</si>
  <si>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</si>
  <si>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</si>
  <si>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</si>
  <si>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</si>
  <si>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</si>
  <si>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</si>
  <si>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</si>
  <si>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</si>
  <si>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</si>
  <si>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</si>
  <si>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</si>
  <si>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</si>
  <si>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</si>
  <si>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</si>
  <si>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</si>
  <si>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</si>
  <si>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</si>
  <si>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</si>
  <si>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</si>
  <si>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</si>
  <si>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</si>
  <si>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</si>
  <si>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</si>
  <si>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</si>
  <si>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</si>
  <si>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</si>
  <si>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</si>
  <si>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</si>
  <si>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</si>
  <si>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</si>
  <si>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</si>
  <si>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</si>
  <si>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</si>
  <si>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</si>
  <si>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</si>
  <si>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</si>
  <si>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</si>
  <si>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
　全国平均及び類似団体平均値より数値が下回っている。単年度の収支は黒字であり、改善方向である。今後も健全経営の推進のため、啓発活動等の接続促進を行い、接続数と有収水量の増加により使用料収入を増加させ、費用の見直しを行い、繰入金に依存しないよう努める。
③流動比率
　全国平均より数値が上回っており、類似団体平均値より数値が下回っている。建設改良費に充てる企業債の新規借入額が償還元金を上回っているので、下水道の重点整備期間は低い水準が見込まれる。しかし、重点整備完了後は使用料収入や単年度工事の平準化など企業債の借入抑制に努める。
④企業債残高対事業規模比率
　全国平均より数値が上回っており、類似団体平均値より数値が下回っている。建設改良費に充てる企業債の新規借入額が償還元金を上回っているため、企業債残高が増加傾向にある。重点整備完了までは新規借入が続くため、接続促進により使用料収入を増加することで事業規模を拡大し、当該比率の向上を目指す。
⑤経費回収率
　全国平均より数値が下回っており、類似団体平均値より数値が上回っている。汚水処理費の削減のため管更生工事により不明水の減少に努め、管渠整備区画の拡大及び接続促進を行うことで使用料収入の増加に努める。
⑥汚水処理原価
　全国平均及び類似団体平均値より数値が上回っている。管渠の重点整備のため企業債の新規借入を行っており、減価償却費と企業債利息が増加傾向にある。重点整備完了までは汚水処理費の増加が続くため、不明水対策による経費の削減と接続促進を行うことによる有収水量の増加に努める
⑧水洗化率
　全国平均及び類似団体平均値より数値が下回っている。水洗化人口は増加しているが、毎年供用開始区域の拡大をしていることから低い数値を示している。今後も接続促進を行うことにより水洗化人口の増加に努める。
</t>
    <phoneticPr fontId="4"/>
  </si>
  <si>
    <t xml:space="preserve">①有形固定資産減価償却率
　全国平均及び類似団体平均値より数値が下回っている。
③管渠改善率
全国平均及び類似団体平均値より数値が上回っている。一部管渠に小さな亀裂がみられることから順次管更生を行っている。平成15年度から管渠等の整備を行っており、整備から年数がたっていないことから老朽化はあまり進んでいない。定期的な検査及び令和６年度以降にはGISを利用した維持管理情報システムの構築と情報の活用を計画しており、今後も効果的な長寿命化に努める。
</t>
    <phoneticPr fontId="4"/>
  </si>
  <si>
    <t xml:space="preserve">　平成22年３月末の供用開始から13年を経過しているが、令和12年度末までの概成に向けて現在も供用区域の拡大を行っている。
　経営の健全化・効率化の改善方針として、平成30年度から特定環境保全公共下水道事業を公共下水道事業に統合、令和２年４月１日から公営企業法を一部適用し、令和２年度に経営戦略策定、令和６年度に経営戦略改定で経費の節減方法について検討を予定している。新規起債の発行による数値の低下に注意を払いながら、接続促進により有収水量を伸ばし、各数値の改善を進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</si>
</sst>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0.31</c:v>
                </c:pt>
                <c:pt idx="3">
                  <c:v>0.39</c:v>
                </c:pt>
                <c:pt idx="4">
                  <c:v>0.33</c:v>
                </c:pt>
              </c:numCache>
            </c:numRef>
          </c:val>
          <c:extLst>
            <c:ext xmlns:c16="http://schemas.microsoft.com/office/drawing/2014/chart" uri="{C3380CC4-5D6E-409C-BE32-E72D297353CC}">
              <c16:uniqueId val="{00000000-2922-4236-834B-7D4034C07D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0.03</c:v>
                </c:pt>
                <c:pt idx="3">
                  <c:v>0.05</c:v>
                </c:pt>
                <c:pt idx="4">
                  <c:v>0.08</c:v>
                </c:pt>
              </c:numCache>
            </c:numRef>
          </c:val>
          <c:smooth val="0"/>
          <c:extLst>
            <c:ext xmlns:c16="http://schemas.microsoft.com/office/drawing/2014/chart" uri="{C3380CC4-5D6E-409C-BE32-E72D297353CC}">
              <c16:uniqueId val="{00000001-2922-4236-834B-7D4034C07D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6D-4225-A95E-F807B6C1C7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44.35</c:v>
                </c:pt>
                <c:pt idx="3">
                  <c:v>45.46</c:v>
                </c:pt>
                <c:pt idx="4">
                  <c:v>46.42</c:v>
                </c:pt>
              </c:numCache>
            </c:numRef>
          </c:val>
          <c:smooth val="0"/>
          <c:extLst>
            <c:ext xmlns:c16="http://schemas.microsoft.com/office/drawing/2014/chart" uri="{C3380CC4-5D6E-409C-BE32-E72D297353CC}">
              <c16:uniqueId val="{00000001-D26D-4225-A95E-F807B6C1C7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47.69</c:v>
                </c:pt>
                <c:pt idx="3">
                  <c:v>47.43</c:v>
                </c:pt>
                <c:pt idx="4">
                  <c:v>49.4</c:v>
                </c:pt>
              </c:numCache>
            </c:numRef>
          </c:val>
          <c:extLst>
            <c:ext xmlns:c16="http://schemas.microsoft.com/office/drawing/2014/chart" uri="{C3380CC4-5D6E-409C-BE32-E72D297353CC}">
              <c16:uniqueId val="{00000000-9504-467B-85D1-400A2FB2D6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63.65</c:v>
                </c:pt>
                <c:pt idx="3">
                  <c:v>62.48</c:v>
                </c:pt>
                <c:pt idx="4">
                  <c:v>63.19</c:v>
                </c:pt>
              </c:numCache>
            </c:numRef>
          </c:val>
          <c:smooth val="0"/>
          <c:extLst>
            <c:ext xmlns:c16="http://schemas.microsoft.com/office/drawing/2014/chart" uri="{C3380CC4-5D6E-409C-BE32-E72D297353CC}">
              <c16:uniqueId val="{00000001-9504-467B-85D1-400A2FB2D6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116.98</c:v>
                </c:pt>
                <c:pt idx="3">
                  <c:v>100.32</c:v>
                </c:pt>
                <c:pt idx="4">
                  <c:v>106.07</c:v>
                </c:pt>
              </c:numCache>
            </c:numRef>
          </c:val>
          <c:extLst>
            <c:ext xmlns:c16="http://schemas.microsoft.com/office/drawing/2014/chart" uri="{C3380CC4-5D6E-409C-BE32-E72D297353CC}">
              <c16:uniqueId val="{00000000-55F6-4546-B850-BC5ADF3146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105.2</c:v>
                </c:pt>
                <c:pt idx="3">
                  <c:v>102.6</c:v>
                </c:pt>
                <c:pt idx="4">
                  <c:v>106.52</c:v>
                </c:pt>
              </c:numCache>
            </c:numRef>
          </c:val>
          <c:smooth val="0"/>
          <c:extLst>
            <c:ext xmlns:c16="http://schemas.microsoft.com/office/drawing/2014/chart" uri="{C3380CC4-5D6E-409C-BE32-E72D297353CC}">
              <c16:uniqueId val="{00000001-55F6-4546-B850-BC5ADF3146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1.95</c:v>
                </c:pt>
                <c:pt idx="3">
                  <c:v>3.78</c:v>
                </c:pt>
                <c:pt idx="4">
                  <c:v>5.57</c:v>
                </c:pt>
              </c:numCache>
            </c:numRef>
          </c:val>
          <c:extLst>
            <c:ext xmlns:c16="http://schemas.microsoft.com/office/drawing/2014/chart" uri="{C3380CC4-5D6E-409C-BE32-E72D297353CC}">
              <c16:uniqueId val="{00000000-3E82-49D5-A2D8-F9BE8641CD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6.42</c:v>
                </c:pt>
                <c:pt idx="3">
                  <c:v>8.2799999999999994</c:v>
                </c:pt>
                <c:pt idx="4">
                  <c:v>10.66</c:v>
                </c:pt>
              </c:numCache>
            </c:numRef>
          </c:val>
          <c:smooth val="0"/>
          <c:extLst>
            <c:ext xmlns:c16="http://schemas.microsoft.com/office/drawing/2014/chart" uri="{C3380CC4-5D6E-409C-BE32-E72D297353CC}">
              <c16:uniqueId val="{00000001-3E82-49D5-A2D8-F9BE8641CD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13E-4918-BB5B-A452B69EBA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13E-4918-BB5B-A452B69EBA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54E-42EB-B01A-AAB8D1E0B2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47.88</c:v>
                </c:pt>
                <c:pt idx="3">
                  <c:v>55.31</c:v>
                </c:pt>
                <c:pt idx="4">
                  <c:v>22.09</c:v>
                </c:pt>
              </c:numCache>
            </c:numRef>
          </c:val>
          <c:smooth val="0"/>
          <c:extLst>
            <c:ext xmlns:c16="http://schemas.microsoft.com/office/drawing/2014/chart" uri="{C3380CC4-5D6E-409C-BE32-E72D297353CC}">
              <c16:uniqueId val="{00000001-654E-42EB-B01A-AAB8D1E0B2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88.14</c:v>
                </c:pt>
                <c:pt idx="3">
                  <c:v>82.65</c:v>
                </c:pt>
                <c:pt idx="4">
                  <c:v>116.2</c:v>
                </c:pt>
              </c:numCache>
            </c:numRef>
          </c:val>
          <c:extLst>
            <c:ext xmlns:c16="http://schemas.microsoft.com/office/drawing/2014/chart" uri="{C3380CC4-5D6E-409C-BE32-E72D297353CC}">
              <c16:uniqueId val="{00000000-2949-4350-B942-8E33A75352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151.49</c:v>
                </c:pt>
                <c:pt idx="3">
                  <c:v>123.63</c:v>
                </c:pt>
                <c:pt idx="4">
                  <c:v>136.09</c:v>
                </c:pt>
              </c:numCache>
            </c:numRef>
          </c:val>
          <c:smooth val="0"/>
          <c:extLst>
            <c:ext xmlns:c16="http://schemas.microsoft.com/office/drawing/2014/chart" uri="{C3380CC4-5D6E-409C-BE32-E72D297353CC}">
              <c16:uniqueId val="{00000001-2949-4350-B942-8E33A75352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1184.1099999999999</c:v>
                </c:pt>
                <c:pt idx="3">
                  <c:v>857.91</c:v>
                </c:pt>
                <c:pt idx="4">
                  <c:v>1123.77</c:v>
                </c:pt>
              </c:numCache>
            </c:numRef>
          </c:val>
          <c:extLst>
            <c:ext xmlns:c16="http://schemas.microsoft.com/office/drawing/2014/chart" uri="{C3380CC4-5D6E-409C-BE32-E72D297353CC}">
              <c16:uniqueId val="{00000000-436F-4637-8CC6-6265F93E14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2103.92</c:v>
                </c:pt>
                <c:pt idx="3">
                  <c:v>2411.29</c:v>
                </c:pt>
                <c:pt idx="4">
                  <c:v>3637.99</c:v>
                </c:pt>
              </c:numCache>
            </c:numRef>
          </c:val>
          <c:smooth val="0"/>
          <c:extLst>
            <c:ext xmlns:c16="http://schemas.microsoft.com/office/drawing/2014/chart" uri="{C3380CC4-5D6E-409C-BE32-E72D297353CC}">
              <c16:uniqueId val="{00000001-436F-4637-8CC6-6265F93E14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89.17</c:v>
                </c:pt>
                <c:pt idx="3">
                  <c:v>90.07</c:v>
                </c:pt>
                <c:pt idx="4">
                  <c:v>89.75</c:v>
                </c:pt>
              </c:numCache>
            </c:numRef>
          </c:val>
          <c:extLst>
            <c:ext xmlns:c16="http://schemas.microsoft.com/office/drawing/2014/chart" uri="{C3380CC4-5D6E-409C-BE32-E72D297353CC}">
              <c16:uniqueId val="{00000000-BF7C-4458-8C78-ECFC6C9AEF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83.47</c:v>
                </c:pt>
                <c:pt idx="3">
                  <c:v>79.77</c:v>
                </c:pt>
                <c:pt idx="4">
                  <c:v>86.76</c:v>
                </c:pt>
              </c:numCache>
            </c:numRef>
          </c:val>
          <c:smooth val="0"/>
          <c:extLst>
            <c:ext xmlns:c16="http://schemas.microsoft.com/office/drawing/2014/chart" uri="{C3380CC4-5D6E-409C-BE32-E72D297353CC}">
              <c16:uniqueId val="{00000001-BF7C-4458-8C78-ECFC6C9AEF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199.06</c:v>
                </c:pt>
                <c:pt idx="3">
                  <c:v>196.05</c:v>
                </c:pt>
                <c:pt idx="4">
                  <c:v>196.73</c:v>
                </c:pt>
              </c:numCache>
            </c:numRef>
          </c:val>
          <c:extLst>
            <c:ext xmlns:c16="http://schemas.microsoft.com/office/drawing/2014/chart" uri="{C3380CC4-5D6E-409C-BE32-E72D297353CC}">
              <c16:uniqueId val="{00000000-3C7A-4A81-BDE9-A1CC434F70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171.43</c:v>
                </c:pt>
                <c:pt idx="3">
                  <c:v>181.45</c:v>
                </c:pt>
                <c:pt idx="4">
                  <c:v>190.07</c:v>
                </c:pt>
              </c:numCache>
            </c:numRef>
          </c:val>
          <c:smooth val="0"/>
          <c:extLst>
            <c:ext xmlns:c16="http://schemas.microsoft.com/office/drawing/2014/chart" uri="{C3380CC4-5D6E-409C-BE32-E72D297353CC}">
              <c16:uniqueId val="{00000001-3C7A-4A81-BDE9-A1CC434F70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弥富市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Cb3</v>
      </c>
      <c r="X8" s="71"/>
      <c r="Y8" s="71"/>
      <c r="Z8" s="71"/>
      <c r="AA8" s="71"/>
      <c r="AB8" s="71"/>
      <c r="AC8" s="71"/>
      <c r="AD8" s="72" t="str">
        <f>データ!$M$6</f>
        <v>非設置</v>
      </c>
      <c r="AE8" s="72"/>
      <c r="AF8" s="72"/>
      <c r="AG8" s="72"/>
      <c r="AH8" s="72"/>
      <c r="AI8" s="72"/>
      <c r="AJ8" s="72"/>
      <c r="AK8" s="3"/>
      <c r="AL8" s="46">
        <f>データ!S6</f>
        <v>43861</v>
      </c>
      <c r="AM8" s="46"/>
      <c r="AN8" s="46"/>
      <c r="AO8" s="46"/>
      <c r="AP8" s="46"/>
      <c r="AQ8" s="46"/>
      <c r="AR8" s="46"/>
      <c r="AS8" s="46"/>
      <c r="AT8" s="45">
        <f>データ!T6</f>
        <v>49.11</v>
      </c>
      <c r="AU8" s="45"/>
      <c r="AV8" s="45"/>
      <c r="AW8" s="45"/>
      <c r="AX8" s="45"/>
      <c r="AY8" s="45"/>
      <c r="AZ8" s="45"/>
      <c r="BA8" s="45"/>
      <c r="BB8" s="45">
        <f>データ!U6</f>
        <v>893.12</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f>データ!O6</f>
        <v>38.17</v>
      </c>
      <c r="J10" s="45"/>
      <c r="K10" s="45"/>
      <c r="L10" s="45"/>
      <c r="M10" s="45"/>
      <c r="N10" s="45"/>
      <c r="O10" s="45"/>
      <c r="P10" s="45">
        <f>データ!P6</f>
        <v>48.93</v>
      </c>
      <c r="Q10" s="45"/>
      <c r="R10" s="45"/>
      <c r="S10" s="45"/>
      <c r="T10" s="45"/>
      <c r="U10" s="45"/>
      <c r="V10" s="45"/>
      <c r="W10" s="45">
        <f>データ!Q6</f>
        <v>88.24</v>
      </c>
      <c r="X10" s="45"/>
      <c r="Y10" s="45"/>
      <c r="Z10" s="45"/>
      <c r="AA10" s="45"/>
      <c r="AB10" s="45"/>
      <c r="AC10" s="45"/>
      <c r="AD10" s="46">
        <f>データ!R6</f>
        <v>3300</v>
      </c>
      <c r="AE10" s="46"/>
      <c r="AF10" s="46"/>
      <c r="AG10" s="46"/>
      <c r="AH10" s="46"/>
      <c r="AI10" s="46"/>
      <c r="AJ10" s="46"/>
      <c r="AK10" s="2"/>
      <c r="AL10" s="46">
        <f>データ!V6</f>
        <v>21421</v>
      </c>
      <c r="AM10" s="46"/>
      <c r="AN10" s="46"/>
      <c r="AO10" s="46"/>
      <c r="AP10" s="46"/>
      <c r="AQ10" s="46"/>
      <c r="AR10" s="46"/>
      <c r="AS10" s="46"/>
      <c r="AT10" s="45">
        <f>データ!W6</f>
        <v>3.74</v>
      </c>
      <c r="AU10" s="45"/>
      <c r="AV10" s="45"/>
      <c r="AW10" s="45"/>
      <c r="AX10" s="45"/>
      <c r="AY10" s="45"/>
      <c r="AZ10" s="45"/>
      <c r="BA10" s="45"/>
      <c r="BB10" s="45">
        <f>データ!X6</f>
        <v>5727.54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112</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JTuh+2czAfhrK0l5D3u+fzbzCioAaB+fO6Z36IvIDVAwmdaKi85v4SHY7PJlBeuWZYi+9589t6ZlnSC0Sbuhw==" saltValue="A9PgiMGTqsuul9oLRtWW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2022</v>
      </c>
      <c r="C6" s="19">
        <f t="shared" ref="C6:X6" si="3">C7</f>
        <v>232351</v>
      </c>
      <c r="D6" s="19">
        <f t="shared" si="3"/>
        <v>46</v>
      </c>
      <c r="E6" s="19">
        <f t="shared" si="3"/>
        <v>17</v>
      </c>
      <c r="F6" s="19">
        <f t="shared" si="3"/>
        <v>1</v>
      </c>
      <c r="G6" s="19">
        <f t="shared" si="3"/>
        <v>0</v>
      </c>
      <c r="H6" s="19" t="str">
        <f t="shared" si="3"/>
        <v>愛知県　弥富市</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38.17</v>
      </c>
      <c r="P6" s="20">
        <f t="shared" si="3"/>
        <v>48.93</v>
      </c>
      <c r="Q6" s="20">
        <f t="shared" si="3"/>
        <v>88.24</v>
      </c>
      <c r="R6" s="20">
        <f t="shared" si="3"/>
        <v>3300</v>
      </c>
      <c r="S6" s="20">
        <f t="shared" si="3"/>
        <v>43861</v>
      </c>
      <c r="T6" s="20">
        <f t="shared" si="3"/>
        <v>49.11</v>
      </c>
      <c r="U6" s="20">
        <f t="shared" si="3"/>
        <v>893.12</v>
      </c>
      <c r="V6" s="20">
        <f t="shared" si="3"/>
        <v>21421</v>
      </c>
      <c r="W6" s="20">
        <f t="shared" si="3"/>
        <v>3.74</v>
      </c>
      <c r="X6" s="20">
        <f t="shared" si="3"/>
        <v>5727.54</v>
      </c>
      <c r="Y6" s="21" t="str">
        <f>IF(Y7="",NA(),Y7)</f>
        <v>-</v>
      </c>
      <c r="Z6" s="21" t="str">
        <f t="shared" ref="Z6:AH6" si="4">IF(Z7="",NA(),Z7)</f>
        <v>-</v>
      </c>
      <c r="AA6" s="21">
        <f t="shared" si="4"/>
        <v>116.98</v>
      </c>
      <c r="AB6" s="21">
        <f t="shared" si="4"/>
        <v>100.32</v>
      </c>
      <c r="AC6" s="21">
        <f t="shared" si="4"/>
        <v>106.07</v>
      </c>
      <c r="AD6" s="21" t="str">
        <f t="shared" si="4"/>
        <v>-</v>
      </c>
      <c r="AE6" s="21" t="str">
        <f t="shared" si="4"/>
        <v>-</v>
      </c>
      <c r="AF6" s="21">
        <f t="shared" si="4"/>
        <v>105.2</v>
      </c>
      <c r="AG6" s="21">
        <f t="shared" si="4"/>
        <v>102.6</v>
      </c>
      <c r="AH6" s="21">
        <f t="shared" si="4"/>
        <v>106.52</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47.88</v>
      </c>
      <c r="AR6" s="21">
        <f t="shared" si="5"/>
        <v>55.31</v>
      </c>
      <c r="AS6" s="21">
        <f t="shared" si="5"/>
        <v>22.09</v>
      </c>
      <c r="AT6" s="20" t="str">
        <f>IF(AT7="","",IF(AT7="-","【-】","【"&amp;SUBSTITUTE(TEXT(AT7,"#,##0.00"),"-","△")&amp;"】"))</f>
        <v>【3.15】</v>
      </c>
      <c r="AU6" s="21" t="str">
        <f>IF(AU7="",NA(),AU7)</f>
        <v>-</v>
      </c>
      <c r="AV6" s="21" t="str">
        <f t="shared" ref="AV6:BD6" si="6">IF(AV7="",NA(),AV7)</f>
        <v>-</v>
      </c>
      <c r="AW6" s="21">
        <f t="shared" si="6"/>
        <v>88.14</v>
      </c>
      <c r="AX6" s="21">
        <f t="shared" si="6"/>
        <v>82.65</v>
      </c>
      <c r="AY6" s="21">
        <f t="shared" si="6"/>
        <v>116.2</v>
      </c>
      <c r="AZ6" s="21" t="str">
        <f t="shared" si="6"/>
        <v>-</v>
      </c>
      <c r="BA6" s="21" t="str">
        <f t="shared" si="6"/>
        <v>-</v>
      </c>
      <c r="BB6" s="21">
        <f t="shared" si="6"/>
        <v>151.49</v>
      </c>
      <c r="BC6" s="21">
        <f t="shared" si="6"/>
        <v>123.63</v>
      </c>
      <c r="BD6" s="21">
        <f t="shared" si="6"/>
        <v>136.09</v>
      </c>
      <c r="BE6" s="20" t="str">
        <f>IF(BE7="","",IF(BE7="-","【-】","【"&amp;SUBSTITUTE(TEXT(BE7,"#,##0.00"),"-","△")&amp;"】"))</f>
        <v>【73.44】</v>
      </c>
      <c r="BF6" s="21" t="str">
        <f>IF(BF7="",NA(),BF7)</f>
        <v>-</v>
      </c>
      <c r="BG6" s="21" t="str">
        <f t="shared" ref="BG6:BO6" si="7">IF(BG7="",NA(),BG7)</f>
        <v>-</v>
      </c>
      <c r="BH6" s="21">
        <f t="shared" si="7"/>
        <v>1184.1099999999999</v>
      </c>
      <c r="BI6" s="21">
        <f t="shared" si="7"/>
        <v>857.91</v>
      </c>
      <c r="BJ6" s="21">
        <f t="shared" si="7"/>
        <v>1123.77</v>
      </c>
      <c r="BK6" s="21" t="str">
        <f t="shared" si="7"/>
        <v>-</v>
      </c>
      <c r="BL6" s="21" t="str">
        <f t="shared" si="7"/>
        <v>-</v>
      </c>
      <c r="BM6" s="21">
        <f t="shared" si="7"/>
        <v>2103.92</v>
      </c>
      <c r="BN6" s="21">
        <f t="shared" si="7"/>
        <v>2411.29</v>
      </c>
      <c r="BO6" s="21">
        <f t="shared" si="7"/>
        <v>3637.99</v>
      </c>
      <c r="BP6" s="20" t="str">
        <f>IF(BP7="","",IF(BP7="-","【-】","【"&amp;SUBSTITUTE(TEXT(BP7,"#,##0.00"),"-","△")&amp;"】"))</f>
        <v>【652.82】</v>
      </c>
      <c r="BQ6" s="21" t="str">
        <f>IF(BQ7="",NA(),BQ7)</f>
        <v>-</v>
      </c>
      <c r="BR6" s="21" t="str">
        <f t="shared" ref="BR6:BZ6" si="8">IF(BR7="",NA(),BR7)</f>
        <v>-</v>
      </c>
      <c r="BS6" s="21">
        <f t="shared" si="8"/>
        <v>89.17</v>
      </c>
      <c r="BT6" s="21">
        <f t="shared" si="8"/>
        <v>90.07</v>
      </c>
      <c r="BU6" s="21">
        <f t="shared" si="8"/>
        <v>89.75</v>
      </c>
      <c r="BV6" s="21" t="str">
        <f t="shared" si="8"/>
        <v>-</v>
      </c>
      <c r="BW6" s="21" t="str">
        <f t="shared" si="8"/>
        <v>-</v>
      </c>
      <c r="BX6" s="21">
        <f t="shared" si="8"/>
        <v>83.47</v>
      </c>
      <c r="BY6" s="21">
        <f t="shared" si="8"/>
        <v>79.77</v>
      </c>
      <c r="BZ6" s="21">
        <f t="shared" si="8"/>
        <v>86.76</v>
      </c>
      <c r="CA6" s="20" t="str">
        <f>IF(CA7="","",IF(CA7="-","【-】","【"&amp;SUBSTITUTE(TEXT(CA7,"#,##0.00"),"-","△")&amp;"】"))</f>
        <v>【97.61】</v>
      </c>
      <c r="CB6" s="21" t="str">
        <f>IF(CB7="",NA(),CB7)</f>
        <v>-</v>
      </c>
      <c r="CC6" s="21" t="str">
        <f t="shared" ref="CC6:CK6" si="9">IF(CC7="",NA(),CC7)</f>
        <v>-</v>
      </c>
      <c r="CD6" s="21">
        <f t="shared" si="9"/>
        <v>199.06</v>
      </c>
      <c r="CE6" s="21">
        <f t="shared" si="9"/>
        <v>196.05</v>
      </c>
      <c r="CF6" s="21">
        <f t="shared" si="9"/>
        <v>196.73</v>
      </c>
      <c r="CG6" s="21" t="str">
        <f t="shared" si="9"/>
        <v>-</v>
      </c>
      <c r="CH6" s="21" t="str">
        <f t="shared" si="9"/>
        <v>-</v>
      </c>
      <c r="CI6" s="21">
        <f t="shared" si="9"/>
        <v>171.43</v>
      </c>
      <c r="CJ6" s="21">
        <f t="shared" si="9"/>
        <v>181.45</v>
      </c>
      <c r="CK6" s="21">
        <f t="shared" si="9"/>
        <v>190.07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44.35</v>
      </c>
      <c r="CU6" s="21">
        <f t="shared" si="10"/>
        <v>45.46</v>
      </c>
      <c r="CV6" s="21">
        <f t="shared" si="10"/>
        <v>46.42</v>
      </c>
      <c r="CW6" s="20" t="str">
        <f>IF(CW7="","",IF(CW7="-","【-】","【"&amp;SUBSTITUTE(TEXT(CW7,"#,##0.00"),"-","△")&amp;"】"))</f>
        <v>【59.10】</v>
      </c>
      <c r="CX6" s="21" t="str">
        <f>IF(CX7="",NA(),CX7)</f>
        <v>-</v>
      </c>
      <c r="CY6" s="21" t="str">
        <f t="shared" ref="CY6:DG6" si="11">IF(CY7="",NA(),CY7)</f>
        <v>-</v>
      </c>
      <c r="CZ6" s="21">
        <f t="shared" si="11"/>
        <v>47.69</v>
      </c>
      <c r="DA6" s="21">
        <f t="shared" si="11"/>
        <v>47.43</v>
      </c>
      <c r="DB6" s="21">
        <f t="shared" si="11"/>
        <v>49.4</v>
      </c>
      <c r="DC6" s="21" t="str">
        <f t="shared" si="11"/>
        <v>-</v>
      </c>
      <c r="DD6" s="21" t="str">
        <f t="shared" si="11"/>
        <v>-</v>
      </c>
      <c r="DE6" s="21">
        <f t="shared" si="11"/>
        <v>63.65</v>
      </c>
      <c r="DF6" s="21">
        <f t="shared" si="11"/>
        <v>62.48</v>
      </c>
      <c r="DG6" s="21">
        <f t="shared" si="11"/>
        <v>63.19</v>
      </c>
      <c r="DH6" s="20" t="str">
        <f>IF(DH7="","",IF(DH7="-","【-】","【"&amp;SUBSTITUTE(TEXT(DH7,"#,##0.00"),"-","△")&amp;"】"))</f>
        <v>【95.82】</v>
      </c>
      <c r="DI6" s="21" t="str">
        <f>IF(DI7="",NA(),DI7)</f>
        <v>-</v>
      </c>
      <c r="DJ6" s="21" t="str">
        <f t="shared" ref="DJ6:DR6" si="12">IF(DJ7="",NA(),DJ7)</f>
        <v>-</v>
      </c>
      <c r="DK6" s="21">
        <f t="shared" si="12"/>
        <v>1.95</v>
      </c>
      <c r="DL6" s="21">
        <f t="shared" si="12"/>
        <v>3.78</v>
      </c>
      <c r="DM6" s="21">
        <f t="shared" si="12"/>
        <v>5.57</v>
      </c>
      <c r="DN6" s="21" t="str">
        <f t="shared" si="12"/>
        <v>-</v>
      </c>
      <c r="DO6" s="21" t="str">
        <f t="shared" si="12"/>
        <v>-</v>
      </c>
      <c r="DP6" s="21">
        <f t="shared" si="12"/>
        <v>6.42</v>
      </c>
      <c r="DQ6" s="21">
        <f t="shared" si="12"/>
        <v>8.2799999999999994</v>
      </c>
      <c r="DR6" s="21">
        <f t="shared" si="12"/>
        <v>10.66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1">
        <f t="shared" si="14"/>
        <v>0.31</v>
      </c>
      <c r="EH6" s="21">
        <f t="shared" si="14"/>
        <v>0.39</v>
      </c>
      <c r="EI6" s="21">
        <f t="shared" si="14"/>
        <v>0.33</v>
      </c>
      <c r="EJ6" s="21" t="str">
        <f t="shared" si="14"/>
        <v>-</v>
      </c>
      <c r="EK6" s="21" t="str">
        <f t="shared" si="14"/>
        <v>-</v>
      </c>
      <c r="EL6" s="21">
        <f t="shared" si="14"/>
        <v>0.03</v>
      </c>
      <c r="EM6" s="21">
        <f t="shared" si="14"/>
        <v>0.05</v>
      </c>
      <c r="EN6" s="21">
        <f t="shared" si="14"/>
        <v>0.08</v>
      </c>
      <c r="EO6" s="20" t="str">
        <f>IF(EO7="","",IF(EO7="-","【-】","【"&amp;SUBSTITUTE(TEXT(EO7,"#,##0.00"),"-","△")&amp;"】"))</f>
        <v>【0.23】</v>
      </c>
    </row>
    <row r="7" spans="1:148" s="22" customFormat="1" x14ac:dyDescent="0.25">
      <c r="A7" s="14"/>
      <c r="B7" s="23">
        <v>2022</v>
      </c>
      <c r="C7" s="23">
        <v>232351</v>
      </c>
      <c r="D7" s="23">
        <v>46</v>
      </c>
      <c r="E7" s="23">
        <v>17</v>
      </c>
      <c r="F7" s="23">
        <v>1</v>
      </c>
      <c r="G7" s="23">
        <v>0</v>
      </c>
      <c r="H7" s="23" t="s">
        <v>95</v>
      </c>
      <c r="I7" s="23" t="s">
        <v>96</v>
      </c>
      <c r="J7" s="23" t="s">
        <v>97</v>
      </c>
      <c r="K7" s="23" t="s">
        <v>98</v>
      </c>
      <c r="L7" s="23" t="s">
        <v>99</v>
      </c>
      <c r="M7" s="23" t="s">
        <v>100</v>
      </c>
      <c r="N7" s="24" t="s">
        <v>101</v>
      </c>
      <c r="O7" s="24">
        <v>38.17</v>
      </c>
      <c r="P7" s="24">
        <v>48.93</v>
      </c>
      <c r="Q7" s="24">
        <v>88.24</v>
      </c>
      <c r="R7" s="24">
        <v>3300</v>
      </c>
      <c r="S7" s="24">
        <v>43861</v>
      </c>
      <c r="T7" s="24">
        <v>49.11</v>
      </c>
      <c r="U7" s="24">
        <v>893.12</v>
      </c>
      <c r="V7" s="24">
        <v>21421</v>
      </c>
      <c r="W7" s="24">
        <v>3.74</v>
      </c>
      <c r="X7" s="24">
        <v>5727.54</v>
      </c>
      <c r="Y7" s="24" t="s">
        <v>101</v>
      </c>
      <c r="Z7" s="24" t="s">
        <v>101</v>
      </c>
      <c r="AA7" s="24">
        <v>116.98</v>
      </c>
      <c r="AB7" s="24">
        <v>100.32</v>
      </c>
      <c r="AC7" s="24">
        <v>106.07</v>
      </c>
      <c r="AD7" s="24" t="s">
        <v>101</v>
      </c>
      <c r="AE7" s="24" t="s">
        <v>101</v>
      </c>
      <c r="AF7" s="24">
        <v>105.2</v>
      </c>
      <c r="AG7" s="24">
        <v>102.6</v>
      </c>
      <c r="AH7" s="24">
        <v>106.52</v>
      </c>
      <c r="AI7" s="24">
        <v>106.11</v>
      </c>
      <c r="AJ7" s="24" t="s">
        <v>101</v>
      </c>
      <c r="AK7" s="24" t="s">
        <v>101</v>
      </c>
      <c r="AL7" s="24">
        <v>0</v>
      </c>
      <c r="AM7" s="24">
        <v>0</v>
      </c>
      <c r="AN7" s="24">
        <v>0</v>
      </c>
      <c r="AO7" s="24" t="s">
        <v>101</v>
      </c>
      <c r="AP7" s="24" t="s">
        <v>101</v>
      </c>
      <c r="AQ7" s="24">
        <v>47.88</v>
      </c>
      <c r="AR7" s="24">
        <v>55.31</v>
      </c>
      <c r="AS7" s="24">
        <v>22.09</v>
      </c>
      <c r="AT7" s="24">
        <v>3.15</v>
      </c>
      <c r="AU7" s="24" t="s">
        <v>101</v>
      </c>
      <c r="AV7" s="24" t="s">
        <v>101</v>
      </c>
      <c r="AW7" s="24">
        <v>88.14</v>
      </c>
      <c r="AX7" s="24">
        <v>82.65</v>
      </c>
      <c r="AY7" s="24">
        <v>116.2</v>
      </c>
      <c r="AZ7" s="24" t="s">
        <v>101</v>
      </c>
      <c r="BA7" s="24" t="s">
        <v>101</v>
      </c>
      <c r="BB7" s="24">
        <v>151.49</v>
      </c>
      <c r="BC7" s="24">
        <v>123.63</v>
      </c>
      <c r="BD7" s="24">
        <v>136.09</v>
      </c>
      <c r="BE7" s="24">
        <v>73.44</v>
      </c>
      <c r="BF7" s="24" t="s">
        <v>101</v>
      </c>
      <c r="BG7" s="24" t="s">
        <v>101</v>
      </c>
      <c r="BH7" s="24">
        <v>1184.1099999999999</v>
      </c>
      <c r="BI7" s="24">
        <v>857.91</v>
      </c>
      <c r="BJ7" s="24">
        <v>1123.77</v>
      </c>
      <c r="BK7" s="24" t="s">
        <v>101</v>
      </c>
      <c r="BL7" s="24" t="s">
        <v>101</v>
      </c>
      <c r="BM7" s="24">
        <v>2103.92</v>
      </c>
      <c r="BN7" s="24">
        <v>2411.29</v>
      </c>
      <c r="BO7" s="24">
        <v>3637.99</v>
      </c>
      <c r="BP7" s="24">
        <v>652.82000000000005</v>
      </c>
      <c r="BQ7" s="24" t="s">
        <v>101</v>
      </c>
      <c r="BR7" s="24" t="s">
        <v>101</v>
      </c>
      <c r="BS7" s="24">
        <v>89.17</v>
      </c>
      <c r="BT7" s="24">
        <v>90.07</v>
      </c>
      <c r="BU7" s="24">
        <v>89.75</v>
      </c>
      <c r="BV7" s="24" t="s">
        <v>101</v>
      </c>
      <c r="BW7" s="24" t="s">
        <v>101</v>
      </c>
      <c r="BX7" s="24">
        <v>83.47</v>
      </c>
      <c r="BY7" s="24">
        <v>79.77</v>
      </c>
      <c r="BZ7" s="24">
        <v>86.76</v>
      </c>
      <c r="CA7" s="24">
        <v>97.61</v>
      </c>
      <c r="CB7" s="24" t="s">
        <v>101</v>
      </c>
      <c r="CC7" s="24" t="s">
        <v>101</v>
      </c>
      <c r="CD7" s="24">
        <v>199.06</v>
      </c>
      <c r="CE7" s="24">
        <v>196.05</v>
      </c>
      <c r="CF7" s="24">
        <v>196.73</v>
      </c>
      <c r="CG7" s="24" t="s">
        <v>101</v>
      </c>
      <c r="CH7" s="24" t="s">
        <v>101</v>
      </c>
      <c r="CI7" s="24">
        <v>171.43</v>
      </c>
      <c r="CJ7" s="24">
        <v>181.45</v>
      </c>
      <c r="CK7" s="24">
        <v>190.07</v>
      </c>
      <c r="CL7" s="24">
        <v>138.29</v>
      </c>
      <c r="CM7" s="24" t="s">
        <v>101</v>
      </c>
      <c r="CN7" s="24" t="s">
        <v>101</v>
      </c>
      <c r="CO7" s="24" t="s">
        <v>101</v>
      </c>
      <c r="CP7" s="24" t="s">
        <v>101</v>
      </c>
      <c r="CQ7" s="24" t="s">
        <v>101</v>
      </c>
      <c r="CR7" s="24" t="s">
        <v>101</v>
      </c>
      <c r="CS7" s="24" t="s">
        <v>101</v>
      </c>
      <c r="CT7" s="24">
        <v>44.35</v>
      </c>
      <c r="CU7" s="24">
        <v>45.46</v>
      </c>
      <c r="CV7" s="24">
        <v>46.42</v>
      </c>
      <c r="CW7" s="24">
        <v>59.1</v>
      </c>
      <c r="CX7" s="24" t="s">
        <v>101</v>
      </c>
      <c r="CY7" s="24" t="s">
        <v>101</v>
      </c>
      <c r="CZ7" s="24">
        <v>47.69</v>
      </c>
      <c r="DA7" s="24">
        <v>47.43</v>
      </c>
      <c r="DB7" s="24">
        <v>49.4</v>
      </c>
      <c r="DC7" s="24" t="s">
        <v>101</v>
      </c>
      <c r="DD7" s="24" t="s">
        <v>101</v>
      </c>
      <c r="DE7" s="24">
        <v>63.65</v>
      </c>
      <c r="DF7" s="24">
        <v>62.48</v>
      </c>
      <c r="DG7" s="24">
        <v>63.19</v>
      </c>
      <c r="DH7" s="24">
        <v>95.82</v>
      </c>
      <c r="DI7" s="24" t="s">
        <v>101</v>
      </c>
      <c r="DJ7" s="24" t="s">
        <v>101</v>
      </c>
      <c r="DK7" s="24">
        <v>1.95</v>
      </c>
      <c r="DL7" s="24">
        <v>3.78</v>
      </c>
      <c r="DM7" s="24">
        <v>5.57</v>
      </c>
      <c r="DN7" s="24" t="s">
        <v>101</v>
      </c>
      <c r="DO7" s="24" t="s">
        <v>101</v>
      </c>
      <c r="DP7" s="24">
        <v>6.42</v>
      </c>
      <c r="DQ7" s="24">
        <v>8.2799999999999994</v>
      </c>
      <c r="DR7" s="24">
        <v>10.66</v>
      </c>
      <c r="DS7" s="24">
        <v>39.74</v>
      </c>
      <c r="DT7" s="24" t="s">
        <v>101</v>
      </c>
      <c r="DU7" s="24" t="s">
        <v>101</v>
      </c>
      <c r="DV7" s="24">
        <v>0</v>
      </c>
      <c r="DW7" s="24">
        <v>0</v>
      </c>
      <c r="DX7" s="24">
        <v>0</v>
      </c>
      <c r="DY7" s="24" t="s">
        <v>101</v>
      </c>
      <c r="DZ7" s="24" t="s">
        <v>101</v>
      </c>
      <c r="EA7" s="24">
        <v>0</v>
      </c>
      <c r="EB7" s="24">
        <v>0</v>
      </c>
      <c r="EC7" s="24">
        <v>0</v>
      </c>
      <c r="ED7" s="24">
        <v>7.62</v>
      </c>
      <c r="EE7" s="24" t="s">
        <v>101</v>
      </c>
      <c r="EF7" s="24" t="s">
        <v>101</v>
      </c>
      <c r="EG7" s="24">
        <v>0.31</v>
      </c>
      <c r="EH7" s="24">
        <v>0.39</v>
      </c>
      <c r="EI7" s="24">
        <v>0.33</v>
      </c>
      <c r="EJ7" s="24" t="s">
        <v>101</v>
      </c>
      <c r="EK7" s="24" t="s">
        <v>101</v>
      </c>
      <c r="EL7" s="24">
        <v>0.03</v>
      </c>
      <c r="EM7" s="24">
        <v>0.05</v>
      </c>
      <c r="EN7" s="24">
        <v>0.08</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107</v>
      </c>
    </row>
    <row r="12" spans="1:148" x14ac:dyDescent="0.25">
      <c r="B12">
        <v>1</v>
      </c>
      <c r="C12">
        <v>1</v>
      </c>
      <c r="D12">
        <v>2</v>
      </c>
      <c r="E12">
        <v>3</v>
      </c>
      <c r="F12">
        <v>4</v>
      </c>
      <c r="G12" t="s">
        <v>108</v>
      </c>
    </row>
    <row r="13" spans="1:148" x14ac:dyDescent="0.2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2024-02-22T02:53:21Z</cp:lastPrinted>
  <dcterms:created xsi:type="dcterms:W3CDTF">2023-12-12T00:48:01Z</dcterms:created>
  <dcterms:modified xsi:type="dcterms:W3CDTF">2024-02-22T02:54:54Z</dcterms:modified>
  <cp:category/>
</cp:coreProperties>
</file>