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10.1.41.49\rizai\★新規運用用（山田編集中）\023  経営比較分析表　〇\R5\05 市町村から回答\35　弥富市\"/>
    </mc:Choice>
  </mc:AlternateContent>
  <xr:revisionPtr revIDLastSave="0" documentId="13_ncr:1_{7B3C4171-59D0-4AC6-B0D9-800601E9D388}" xr6:coauthVersionLast="47" xr6:coauthVersionMax="47" xr10:uidLastSave="{00000000-0000-0000-0000-000000000000}"/>
  <workbookProtection workbookAlgorithmName="SHA-512" workbookHashValue="YCNhjG71FrrwbyTLV2PivePh1HVeBC6F/NSAYhT0jwf4C0YuY5/hacEGaQXZRC9sakU+JEU7E1YTnKPhATme8A==" workbookSaltValue="fTs09+w7AZtSdUb3MOAW1A==" workbookSpinCount="100000" lockStructure="1"/>
  <bookViews>
    <workbookView xWindow="-98" yWindow="-98" windowWidth="17115" windowHeight="10876"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5"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BB8" i="4" s="1"/>
  <c r="T6" i="5"/>
  <c r="S6" i="5"/>
  <c r="AL8" i="4" s="1"/>
  <c r="R6" i="5"/>
  <c r="Q6" i="5"/>
  <c r="W10" i="4" s="1"/>
  <c r="P6" i="5"/>
  <c r="P10" i="4" s="1"/>
  <c r="O6" i="5"/>
  <c r="I10" i="4" s="1"/>
  <c r="N6" i="5"/>
  <c r="M6" i="5"/>
  <c r="AD8" i="4" s="1"/>
  <c r="L6" i="5"/>
  <c r="K6" i="5"/>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L85" i="4"/>
  <c r="K85" i="4"/>
  <c r="J85" i="4"/>
  <c r="H85" i="4"/>
  <c r="G85" i="4"/>
  <c r="E85" i="4"/>
  <c r="BB10" i="4"/>
  <c r="AT10" i="4"/>
  <c r="AD10" i="4"/>
  <c r="B10" i="4"/>
  <c r="AT8" i="4"/>
  <c r="W8" i="4"/>
  <c r="P8" i="4"/>
  <c r="B6" i="4"/>
</calcChain>
</file>

<file path=xl/sharedStrings.xml><?xml version="1.0" encoding="utf-8"?>
<sst xmlns="http://schemas.openxmlformats.org/spreadsheetml/2006/main" count="275" uniqueCount="117">
  <si>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</si>
  <si>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</si>
  <si>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</si>
  <si>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</si>
  <si>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</si>
  <si>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</si>
  <si>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</si>
  <si>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</si>
  <si>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</si>
  <si>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</si>
  <si>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</si>
  <si>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</si>
  <si>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</si>
  <si>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</si>
  <si>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</si>
  <si>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</si>
  <si>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</si>
  <si>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</si>
  <si>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</si>
  <si>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</si>
  <si>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</si>
  <si>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</si>
  <si>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</si>
  <si>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</si>
  <si>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</si>
  <si>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</si>
  <si>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</si>
  <si>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</si>
  <si>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</si>
  <si>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</si>
  <si>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</si>
  <si>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</si>
  <si>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</si>
  <si>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</si>
  <si>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</si>
  <si>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</si>
  <si>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</si>
  <si>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</si>
  <si>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</si>
  <si>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</si>
  <si>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</si>
  <si>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</si>
  <si>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</si>
  <si>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</si>
  <si>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</si>
  <si>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</si>
  <si>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</si>
  <si>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</si>
  <si>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</si>
  <si>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</si>
  <si>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</si>
  <si>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</si>
  <si>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</si>
  <si>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</si>
  <si>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</si>
  <si>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</si>
  <si>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</si>
  <si>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</si>
  <si>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</si>
  <si>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</si>
  <si>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</si>
  <si>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</si>
  <si>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</si>
  <si>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</si>
  <si>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</si>
  <si>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</si>
  <si>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</si>
  <si>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</si>
  <si>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</si>
  <si>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</si>
  <si>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</si>
  <si>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</si>
  <si>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</si>
  <si>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</si>
  <si>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</si>
  <si>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</si>
  <si>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</si>
  <si>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</si>
  <si>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</si>
  <si>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</si>
  <si>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</si>
  <si>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</si>
  <si>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</si>
  <si>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</si>
  <si>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</si>
  <si>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</si>
  <si>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</si>
  <si>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</si>
  <si>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</si>
  <si>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</si>
  <si>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</si>
  <si>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</si>
  <si>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</si>
  <si>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</si>
  <si>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</si>
  <si>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</si>
  <si>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愛知県　弥富市</t>
  </si>
  <si>
    <t>法適用</t>
  </si>
  <si>
    <t>下水道事業</t>
  </si>
  <si>
    <t>農業集落排水</t>
  </si>
  <si>
    <t>F2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</si>
  <si>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</si>
  <si>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</si>
  <si>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</si>
  <si>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</si>
  <si>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</si>
  <si>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</si>
  <si>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</si>
  <si>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</si>
  <si>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</si>
  <si>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</si>
  <si>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</si>
  <si>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</si>
  <si>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</si>
  <si>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xml:space="preserve">平成６年度から管渠等の整備を行っており、整備から最長29年が経過しているため、注意が必要である。公共下水道への編入の検討により整備対象資産の削減の検討をするとともに、今後定期的に検査を行い長寿命化に努める。
</t>
    <phoneticPr fontId="4"/>
  </si>
  <si>
    <t xml:space="preserve">平成26年度十四山東部処理場の供用開始により、農業集落排水事業は整備を完了した。
　令和２年４月１日から公営企業法一部適用をし、令和２年度に経営戦略を策定、令和６年度に経営戦略の改定予定。
　今後も接続促進を進め、使用料収入、有収水量の増加に努めるとともに、使用料改定の検討及び更なる経費削減を行い、広域化等の検討も進めつつ、整備等の適切な維持修繕を実施し長寿命化に努める。
</t>
    <phoneticPr fontId="4"/>
  </si>
  <si>
    <t xml:space="preserve">①経常収支比率
　全国平均及び類似団体平均値より数値が下回っている。単年度の収支は赤字になり右肩下がりとなっている。健全な経営を続けていくためには、使用料改定の検討や費用削減を行い、赤字脱却を目指すとともに繰入金に依存しないよう努める。
②累積欠損金比率
　全国平均及び類似団体平均値を下回っている。令和４年度に単年度赤字となり累積欠損金が計上された。今後は使用料改定の検討や費用削減を行い、黒字化を目指す。
③流動比率
　全国平均及び類似団体平均値より数値が上回っている。企業債償還金により低い数値を示しているが、将来、使用料収入を原資とした現金により償還するよう努める。
④企業債残高対事業規模比率
　全国平均及び類似団体平均値より数値が下回っている。機能強化対策工事により企業債の新規借入はあるものの、起債償還を下回っているため右肩下がりである。施設の老朽化に伴う更新があるため今後も注意が必要である。
⑤経費回収率
　全国平均より数値が下回っており、類似団体平均値より数値が上回っている。適正な使用料収入を確保するために、使用料改定の検討や汚水処理費の削減を行い、繰入金に依存しないよう努める。
⑥汚水処理原価
　全国平均及び類似団体平均値より数値が下回っている。使用料改定の検討や維持管理費の削減を行い収入の向上とコスト削減に努める。
⑦施設利用率
　全国平均及び類似団体平均値より数値が下回っている。経費回収率が低く、維持管理費は高く、人口減少が進んでいるため、令和６年度経営戦略改定おいて公共下水道への編入等についても検討する。
⑧水洗化率
　全国平均及び類似団体平均値より数値が下回っている。要因は平成26年度に供用開始した施設の接続率が、開始から９年経過しているが伸び悩んでいることにある。今後の対策として、更なる接続促進を実施し、接続数を増加させることにより改善を図る。
</t>
    <rPh sb="386" eb="387">
      <t>トモナ</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</si>
</sst>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7"/>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4E95-4A1F-B9CD-F8094244BBFA}"/>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0.25</c:v>
                </c:pt>
                <c:pt idx="3">
                  <c:v>0.05</c:v>
                </c:pt>
                <c:pt idx="4">
                  <c:v>0.03</c:v>
                </c:pt>
              </c:numCache>
            </c:numRef>
          </c:val>
          <c:smooth val="0"/>
          <c:extLst>
            <c:ext xmlns:c16="http://schemas.microsoft.com/office/drawing/2014/chart" uri="{C3380CC4-5D6E-409C-BE32-E72D297353CC}">
              <c16:uniqueId val="{00000001-4E95-4A1F-B9CD-F8094244BBFA}"/>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44.96</c:v>
                </c:pt>
                <c:pt idx="3">
                  <c:v>43.51</c:v>
                </c:pt>
                <c:pt idx="4">
                  <c:v>42.06</c:v>
                </c:pt>
              </c:numCache>
            </c:numRef>
          </c:val>
          <c:extLst>
            <c:ext xmlns:c16="http://schemas.microsoft.com/office/drawing/2014/chart" uri="{C3380CC4-5D6E-409C-BE32-E72D297353CC}">
              <c16:uniqueId val="{00000000-E5B1-4D6B-A2BA-D19615BCD98C}"/>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54.83</c:v>
                </c:pt>
                <c:pt idx="3">
                  <c:v>66.53</c:v>
                </c:pt>
                <c:pt idx="4">
                  <c:v>52.35</c:v>
                </c:pt>
              </c:numCache>
            </c:numRef>
          </c:val>
          <c:smooth val="0"/>
          <c:extLst>
            <c:ext xmlns:c16="http://schemas.microsoft.com/office/drawing/2014/chart" uri="{C3380CC4-5D6E-409C-BE32-E72D297353CC}">
              <c16:uniqueId val="{00000001-E5B1-4D6B-A2BA-D19615BCD98C}"/>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0</c:v>
                </c:pt>
                <c:pt idx="2">
                  <c:v>82.07</c:v>
                </c:pt>
                <c:pt idx="3">
                  <c:v>83.27</c:v>
                </c:pt>
                <c:pt idx="4">
                  <c:v>84.35</c:v>
                </c:pt>
              </c:numCache>
            </c:numRef>
          </c:val>
          <c:extLst>
            <c:ext xmlns:c16="http://schemas.microsoft.com/office/drawing/2014/chart" uri="{C3380CC4-5D6E-409C-BE32-E72D297353CC}">
              <c16:uniqueId val="{00000000-61A1-4703-AE06-463D395E4E55}"/>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84.7</c:v>
                </c:pt>
                <c:pt idx="3">
                  <c:v>84.67</c:v>
                </c:pt>
                <c:pt idx="4">
                  <c:v>84.39</c:v>
                </c:pt>
              </c:numCache>
            </c:numRef>
          </c:val>
          <c:smooth val="0"/>
          <c:extLst>
            <c:ext xmlns:c16="http://schemas.microsoft.com/office/drawing/2014/chart" uri="{C3380CC4-5D6E-409C-BE32-E72D297353CC}">
              <c16:uniqueId val="{00000001-61A1-4703-AE06-463D395E4E55}"/>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0</c:v>
                </c:pt>
                <c:pt idx="2">
                  <c:v>109.82</c:v>
                </c:pt>
                <c:pt idx="3">
                  <c:v>101.11</c:v>
                </c:pt>
                <c:pt idx="4">
                  <c:v>99.71</c:v>
                </c:pt>
              </c:numCache>
            </c:numRef>
          </c:val>
          <c:extLst>
            <c:ext xmlns:c16="http://schemas.microsoft.com/office/drawing/2014/chart" uri="{C3380CC4-5D6E-409C-BE32-E72D297353CC}">
              <c16:uniqueId val="{00000000-8480-4AE1-94CC-27DD3791BBB5}"/>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106.37</c:v>
                </c:pt>
                <c:pt idx="3">
                  <c:v>106.07</c:v>
                </c:pt>
                <c:pt idx="4">
                  <c:v>105.5</c:v>
                </c:pt>
              </c:numCache>
            </c:numRef>
          </c:val>
          <c:smooth val="0"/>
          <c:extLst>
            <c:ext xmlns:c16="http://schemas.microsoft.com/office/drawing/2014/chart" uri="{C3380CC4-5D6E-409C-BE32-E72D297353CC}">
              <c16:uniqueId val="{00000001-8480-4AE1-94CC-27DD3791BBB5}"/>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0</c:v>
                </c:pt>
                <c:pt idx="2">
                  <c:v>3.41</c:v>
                </c:pt>
                <c:pt idx="3">
                  <c:v>6.88</c:v>
                </c:pt>
                <c:pt idx="4">
                  <c:v>10.210000000000001</c:v>
                </c:pt>
              </c:numCache>
            </c:numRef>
          </c:val>
          <c:extLst>
            <c:ext xmlns:c16="http://schemas.microsoft.com/office/drawing/2014/chart" uri="{C3380CC4-5D6E-409C-BE32-E72D297353CC}">
              <c16:uniqueId val="{00000000-D714-4019-80B4-303CB905076E}"/>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20.34</c:v>
                </c:pt>
                <c:pt idx="3">
                  <c:v>21.85</c:v>
                </c:pt>
                <c:pt idx="4">
                  <c:v>25.19</c:v>
                </c:pt>
              </c:numCache>
            </c:numRef>
          </c:val>
          <c:smooth val="0"/>
          <c:extLst>
            <c:ext xmlns:c16="http://schemas.microsoft.com/office/drawing/2014/chart" uri="{C3380CC4-5D6E-409C-BE32-E72D297353CC}">
              <c16:uniqueId val="{00000001-D714-4019-80B4-303CB905076E}"/>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7F82-4F1F-BC88-BB52893CE018}"/>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formatCode="#,##0.00;&quot;△&quot;#,##0.00">
                  <c:v>0</c:v>
                </c:pt>
                <c:pt idx="3" formatCode="#,##0.00;&quot;△&quot;#,##0.00">
                  <c:v>0</c:v>
                </c:pt>
                <c:pt idx="4" formatCode="#,##0.00;&quot;△&quot;#,##0.00">
                  <c:v>0</c:v>
                </c:pt>
              </c:numCache>
            </c:numRef>
          </c:val>
          <c:smooth val="0"/>
          <c:extLst>
            <c:ext xmlns:c16="http://schemas.microsoft.com/office/drawing/2014/chart" uri="{C3380CC4-5D6E-409C-BE32-E72D297353CC}">
              <c16:uniqueId val="{00000001-7F82-4F1F-BC88-BB52893CE018}"/>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formatCode="#,##0.00;&quot;△&quot;#,##0.00">
                  <c:v>0</c:v>
                </c:pt>
                <c:pt idx="3" formatCode="#,##0.00;&quot;△&quot;#,##0.00">
                  <c:v>0</c:v>
                </c:pt>
                <c:pt idx="4">
                  <c:v>1.62</c:v>
                </c:pt>
              </c:numCache>
            </c:numRef>
          </c:val>
          <c:extLst>
            <c:ext xmlns:c16="http://schemas.microsoft.com/office/drawing/2014/chart" uri="{C3380CC4-5D6E-409C-BE32-E72D297353CC}">
              <c16:uniqueId val="{00000000-EEC6-4373-A872-9D97EEF22C9C}"/>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139.02000000000001</c:v>
                </c:pt>
                <c:pt idx="3">
                  <c:v>132.04</c:v>
                </c:pt>
                <c:pt idx="4">
                  <c:v>145.43</c:v>
                </c:pt>
              </c:numCache>
            </c:numRef>
          </c:val>
          <c:smooth val="0"/>
          <c:extLst>
            <c:ext xmlns:c16="http://schemas.microsoft.com/office/drawing/2014/chart" uri="{C3380CC4-5D6E-409C-BE32-E72D297353CC}">
              <c16:uniqueId val="{00000001-EEC6-4373-A872-9D97EEF22C9C}"/>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0</c:v>
                </c:pt>
                <c:pt idx="2">
                  <c:v>39.53</c:v>
                </c:pt>
                <c:pt idx="3">
                  <c:v>45.94</c:v>
                </c:pt>
                <c:pt idx="4">
                  <c:v>47.22</c:v>
                </c:pt>
              </c:numCache>
            </c:numRef>
          </c:val>
          <c:extLst>
            <c:ext xmlns:c16="http://schemas.microsoft.com/office/drawing/2014/chart" uri="{C3380CC4-5D6E-409C-BE32-E72D297353CC}">
              <c16:uniqueId val="{00000000-F747-467F-8C35-CB474D7F905C}"/>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29.13</c:v>
                </c:pt>
                <c:pt idx="3">
                  <c:v>35.69</c:v>
                </c:pt>
                <c:pt idx="4">
                  <c:v>38.4</c:v>
                </c:pt>
              </c:numCache>
            </c:numRef>
          </c:val>
          <c:smooth val="0"/>
          <c:extLst>
            <c:ext xmlns:c16="http://schemas.microsoft.com/office/drawing/2014/chart" uri="{C3380CC4-5D6E-409C-BE32-E72D297353CC}">
              <c16:uniqueId val="{00000001-F747-467F-8C35-CB474D7F905C}"/>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1040.8399999999999</c:v>
                </c:pt>
                <c:pt idx="3">
                  <c:v>967.2</c:v>
                </c:pt>
                <c:pt idx="4">
                  <c:v>720.95</c:v>
                </c:pt>
              </c:numCache>
            </c:numRef>
          </c:val>
          <c:extLst>
            <c:ext xmlns:c16="http://schemas.microsoft.com/office/drawing/2014/chart" uri="{C3380CC4-5D6E-409C-BE32-E72D297353CC}">
              <c16:uniqueId val="{00000000-233B-43AF-99D1-2FCDDA1EADD1}"/>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867.83</c:v>
                </c:pt>
                <c:pt idx="3">
                  <c:v>791.76</c:v>
                </c:pt>
                <c:pt idx="4">
                  <c:v>900.82</c:v>
                </c:pt>
              </c:numCache>
            </c:numRef>
          </c:val>
          <c:smooth val="0"/>
          <c:extLst>
            <c:ext xmlns:c16="http://schemas.microsoft.com/office/drawing/2014/chart" uri="{C3380CC4-5D6E-409C-BE32-E72D297353CC}">
              <c16:uniqueId val="{00000001-233B-43AF-99D1-2FCDDA1EADD1}"/>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0</c:v>
                </c:pt>
                <c:pt idx="2">
                  <c:v>66.78</c:v>
                </c:pt>
                <c:pt idx="3">
                  <c:v>59.48</c:v>
                </c:pt>
                <c:pt idx="4">
                  <c:v>56.75</c:v>
                </c:pt>
              </c:numCache>
            </c:numRef>
          </c:val>
          <c:extLst>
            <c:ext xmlns:c16="http://schemas.microsoft.com/office/drawing/2014/chart" uri="{C3380CC4-5D6E-409C-BE32-E72D297353CC}">
              <c16:uniqueId val="{00000000-7093-40F8-916B-8FB62E46023E}"/>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57.08</c:v>
                </c:pt>
                <c:pt idx="3">
                  <c:v>56.26</c:v>
                </c:pt>
                <c:pt idx="4">
                  <c:v>52.94</c:v>
                </c:pt>
              </c:numCache>
            </c:numRef>
          </c:val>
          <c:smooth val="0"/>
          <c:extLst>
            <c:ext xmlns:c16="http://schemas.microsoft.com/office/drawing/2014/chart" uri="{C3380CC4-5D6E-409C-BE32-E72D297353CC}">
              <c16:uniqueId val="{00000001-7093-40F8-916B-8FB62E46023E}"/>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0</c:v>
                </c:pt>
                <c:pt idx="2">
                  <c:v>182.51</c:v>
                </c:pt>
                <c:pt idx="3">
                  <c:v>205.41</c:v>
                </c:pt>
                <c:pt idx="4">
                  <c:v>216.19</c:v>
                </c:pt>
              </c:numCache>
            </c:numRef>
          </c:val>
          <c:extLst>
            <c:ext xmlns:c16="http://schemas.microsoft.com/office/drawing/2014/chart" uri="{C3380CC4-5D6E-409C-BE32-E72D297353CC}">
              <c16:uniqueId val="{00000000-E286-423F-87A2-81195707259B}"/>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274.99</c:v>
                </c:pt>
                <c:pt idx="3">
                  <c:v>282.08999999999997</c:v>
                </c:pt>
                <c:pt idx="4">
                  <c:v>303.27999999999997</c:v>
                </c:pt>
              </c:numCache>
            </c:numRef>
          </c:val>
          <c:smooth val="0"/>
          <c:extLst>
            <c:ext xmlns:c16="http://schemas.microsoft.com/office/drawing/2014/chart" uri="{C3380CC4-5D6E-409C-BE32-E72D297353CC}">
              <c16:uniqueId val="{00000001-E286-423F-87A2-81195707259B}"/>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【103.61】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【133.62】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【36.94】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【809.19】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【87.30】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【273.68】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【27.11】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heetViews>
  <sheetFormatPr defaultColWidth="2.6640625" defaultRowHeight="12.75" x14ac:dyDescent="0.25"/>
  <cols>
    <col min="1" max="1" width="2.59765625" customWidth="1"/>
    <col min="2" max="62" width="3.73046875" customWidth="1"/>
    <col min="63" max="63" width="2.59765625" customWidth="1"/>
    <col min="64" max="78" width="3.1328125" customWidth="1"/>
    <col min="79" max="79" width="4.46484375" bestFit="1" customWidth="1"/>
    <col min="81" max="82" width="4.46484375" bestFit="1" customWidth="1"/>
  </cols>
  <sheetData>
    <row r="1" spans="1:78" ht="17.25" customHeight="1" x14ac:dyDescent="0.2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2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2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2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5">
      <c r="A6" s="2"/>
      <c r="B6" s="74" t="str">
        <f>データ!H6</f>
        <v>愛知県　弥富市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5">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75" t="s">
        <v>9</v>
      </c>
      <c r="BM7" s="76"/>
      <c r="BN7" s="76"/>
      <c r="BO7" s="76"/>
      <c r="BP7" s="76"/>
      <c r="BQ7" s="76"/>
      <c r="BR7" s="76"/>
      <c r="BS7" s="76"/>
      <c r="BT7" s="76"/>
      <c r="BU7" s="76"/>
      <c r="BV7" s="76"/>
      <c r="BW7" s="76"/>
      <c r="BX7" s="76"/>
      <c r="BY7" s="77"/>
    </row>
    <row r="8" spans="1:78" ht="18.75" customHeight="1" x14ac:dyDescent="0.25">
      <c r="A8" s="2"/>
      <c r="B8" s="71" t="str">
        <f>データ!I6</f>
        <v>法適用</v>
      </c>
      <c r="C8" s="71"/>
      <c r="D8" s="71"/>
      <c r="E8" s="71"/>
      <c r="F8" s="71"/>
      <c r="G8" s="71"/>
      <c r="H8" s="71"/>
      <c r="I8" s="71" t="str">
        <f>データ!J6</f>
        <v>下水道事業</v>
      </c>
      <c r="J8" s="71"/>
      <c r="K8" s="71"/>
      <c r="L8" s="71"/>
      <c r="M8" s="71"/>
      <c r="N8" s="71"/>
      <c r="O8" s="71"/>
      <c r="P8" s="71" t="str">
        <f>データ!K6</f>
        <v>農業集落排水</v>
      </c>
      <c r="Q8" s="71"/>
      <c r="R8" s="71"/>
      <c r="S8" s="71"/>
      <c r="T8" s="71"/>
      <c r="U8" s="71"/>
      <c r="V8" s="71"/>
      <c r="W8" s="71" t="str">
        <f>データ!L6</f>
        <v>F2</v>
      </c>
      <c r="X8" s="71"/>
      <c r="Y8" s="71"/>
      <c r="Z8" s="71"/>
      <c r="AA8" s="71"/>
      <c r="AB8" s="71"/>
      <c r="AC8" s="71"/>
      <c r="AD8" s="72" t="str">
        <f>データ!$M$6</f>
        <v>非設置</v>
      </c>
      <c r="AE8" s="72"/>
      <c r="AF8" s="72"/>
      <c r="AG8" s="72"/>
      <c r="AH8" s="72"/>
      <c r="AI8" s="72"/>
      <c r="AJ8" s="72"/>
      <c r="AK8" s="3"/>
      <c r="AL8" s="45">
        <f>データ!S6</f>
        <v>43861</v>
      </c>
      <c r="AM8" s="45"/>
      <c r="AN8" s="45"/>
      <c r="AO8" s="45"/>
      <c r="AP8" s="45"/>
      <c r="AQ8" s="45"/>
      <c r="AR8" s="45"/>
      <c r="AS8" s="45"/>
      <c r="AT8" s="46">
        <f>データ!T6</f>
        <v>49.11</v>
      </c>
      <c r="AU8" s="46"/>
      <c r="AV8" s="46"/>
      <c r="AW8" s="46"/>
      <c r="AX8" s="46"/>
      <c r="AY8" s="46"/>
      <c r="AZ8" s="46"/>
      <c r="BA8" s="46"/>
      <c r="BB8" s="46">
        <f>データ!U6</f>
        <v>893.12</v>
      </c>
      <c r="BC8" s="46"/>
      <c r="BD8" s="46"/>
      <c r="BE8" s="46"/>
      <c r="BF8" s="46"/>
      <c r="BG8" s="46"/>
      <c r="BH8" s="46"/>
      <c r="BI8" s="46"/>
      <c r="BJ8" s="3"/>
      <c r="BK8" s="3"/>
      <c r="BL8" s="67" t="s">
        <v>10</v>
      </c>
      <c r="BM8" s="68"/>
      <c r="BN8" s="69" t="s">
        <v>11</v>
      </c>
      <c r="BO8" s="69"/>
      <c r="BP8" s="69"/>
      <c r="BQ8" s="69"/>
      <c r="BR8" s="69"/>
      <c r="BS8" s="69"/>
      <c r="BT8" s="69"/>
      <c r="BU8" s="69"/>
      <c r="BV8" s="69"/>
      <c r="BW8" s="69"/>
      <c r="BX8" s="69"/>
      <c r="BY8" s="70"/>
    </row>
    <row r="9" spans="1:78" ht="18.75" customHeight="1" x14ac:dyDescent="0.25">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25">
      <c r="A10" s="2"/>
      <c r="B10" s="46" t="str">
        <f>データ!N6</f>
        <v>-</v>
      </c>
      <c r="C10" s="46"/>
      <c r="D10" s="46"/>
      <c r="E10" s="46"/>
      <c r="F10" s="46"/>
      <c r="G10" s="46"/>
      <c r="H10" s="46"/>
      <c r="I10" s="46">
        <f>データ!O6</f>
        <v>83.84</v>
      </c>
      <c r="J10" s="46"/>
      <c r="K10" s="46"/>
      <c r="L10" s="46"/>
      <c r="M10" s="46"/>
      <c r="N10" s="46"/>
      <c r="O10" s="46"/>
      <c r="P10" s="46">
        <f>データ!P6</f>
        <v>15.49</v>
      </c>
      <c r="Q10" s="46"/>
      <c r="R10" s="46"/>
      <c r="S10" s="46"/>
      <c r="T10" s="46"/>
      <c r="U10" s="46"/>
      <c r="V10" s="46"/>
      <c r="W10" s="46">
        <f>データ!Q6</f>
        <v>107.25</v>
      </c>
      <c r="X10" s="46"/>
      <c r="Y10" s="46"/>
      <c r="Z10" s="46"/>
      <c r="AA10" s="46"/>
      <c r="AB10" s="46"/>
      <c r="AC10" s="46"/>
      <c r="AD10" s="45">
        <f>データ!R6</f>
        <v>2420</v>
      </c>
      <c r="AE10" s="45"/>
      <c r="AF10" s="45"/>
      <c r="AG10" s="45"/>
      <c r="AH10" s="45"/>
      <c r="AI10" s="45"/>
      <c r="AJ10" s="45"/>
      <c r="AK10" s="2"/>
      <c r="AL10" s="45">
        <f>データ!V6</f>
        <v>6780</v>
      </c>
      <c r="AM10" s="45"/>
      <c r="AN10" s="45"/>
      <c r="AO10" s="45"/>
      <c r="AP10" s="45"/>
      <c r="AQ10" s="45"/>
      <c r="AR10" s="45"/>
      <c r="AS10" s="45"/>
      <c r="AT10" s="46">
        <f>データ!W6</f>
        <v>4.45</v>
      </c>
      <c r="AU10" s="46"/>
      <c r="AV10" s="46"/>
      <c r="AW10" s="46"/>
      <c r="AX10" s="46"/>
      <c r="AY10" s="46"/>
      <c r="AZ10" s="46"/>
      <c r="BA10" s="46"/>
      <c r="BB10" s="46">
        <f>データ!X6</f>
        <v>1523.6</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2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2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2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2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2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2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116</v>
      </c>
      <c r="BM16" s="62"/>
      <c r="BN16" s="62"/>
      <c r="BO16" s="62"/>
      <c r="BP16" s="62"/>
      <c r="BQ16" s="62"/>
      <c r="BR16" s="62"/>
      <c r="BS16" s="62"/>
      <c r="BT16" s="62"/>
      <c r="BU16" s="62"/>
      <c r="BV16" s="62"/>
      <c r="BW16" s="62"/>
      <c r="BX16" s="62"/>
      <c r="BY16" s="62"/>
      <c r="BZ16" s="63"/>
    </row>
    <row r="17" spans="1:78" ht="13.5" customHeight="1" x14ac:dyDescent="0.2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2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2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2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2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2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2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2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2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2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2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2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2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2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2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2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2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2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2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2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2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2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2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2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2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2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2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2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2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2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2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114</v>
      </c>
      <c r="BM47" s="30"/>
      <c r="BN47" s="30"/>
      <c r="BO47" s="30"/>
      <c r="BP47" s="30"/>
      <c r="BQ47" s="30"/>
      <c r="BR47" s="30"/>
      <c r="BS47" s="30"/>
      <c r="BT47" s="30"/>
      <c r="BU47" s="30"/>
      <c r="BV47" s="30"/>
      <c r="BW47" s="30"/>
      <c r="BX47" s="30"/>
      <c r="BY47" s="30"/>
      <c r="BZ47" s="31"/>
    </row>
    <row r="48" spans="1:78" ht="13.5" customHeight="1" x14ac:dyDescent="0.2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2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2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2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2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2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2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2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2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2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2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2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2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2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2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2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2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2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2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115</v>
      </c>
      <c r="BM66" s="30"/>
      <c r="BN66" s="30"/>
      <c r="BO66" s="30"/>
      <c r="BP66" s="30"/>
      <c r="BQ66" s="30"/>
      <c r="BR66" s="30"/>
      <c r="BS66" s="30"/>
      <c r="BT66" s="30"/>
      <c r="BU66" s="30"/>
      <c r="BV66" s="30"/>
      <c r="BW66" s="30"/>
      <c r="BX66" s="30"/>
      <c r="BY66" s="30"/>
      <c r="BZ66" s="31"/>
    </row>
    <row r="67" spans="1:78" ht="13.5" customHeight="1" x14ac:dyDescent="0.2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2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2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2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2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2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2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2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2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2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2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2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2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2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2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2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2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2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25">
      <c r="B85" s="12"/>
      <c r="C85" s="12"/>
      <c r="D85" s="12"/>
      <c r="E85" s="12" t="str">
        <f>データ!AI6</f>
        <v>【103.61】</v>
      </c>
      <c r="F85" s="12" t="str">
        <f>データ!AT6</f>
        <v>【133.62】</v>
      </c>
      <c r="G85" s="12" t="str">
        <f>データ!BE6</f>
        <v>【36.94】</v>
      </c>
      <c r="H85" s="12" t="str">
        <f>データ!BP6</f>
        <v>【809.19】</v>
      </c>
      <c r="I85" s="12" t="str">
        <f>データ!CA6</f>
        <v>【57.02】</v>
      </c>
      <c r="J85" s="12" t="str">
        <f>データ!CL6</f>
        <v>【273.68】</v>
      </c>
      <c r="K85" s="12" t="str">
        <f>データ!CW6</f>
        <v>【52.55】</v>
      </c>
      <c r="L85" s="12" t="str">
        <f>データ!DH6</f>
        <v>【87.30】</v>
      </c>
      <c r="M85" s="12" t="str">
        <f>データ!DS6</f>
        <v>【27.11】</v>
      </c>
      <c r="N85" s="12" t="str">
        <f>データ!ED6</f>
        <v>【0.00】</v>
      </c>
      <c r="O85" s="12" t="str">
        <f>データ!EO6</f>
        <v>【0.02】</v>
      </c>
    </row>
  </sheetData>
  <sheetProtection algorithmName="SHA-512" hashValue="znZFxMltfeEMVNggg/u+Z5Sry9LSElLHNdiXsoKxSfHOhbsOgYw5dbPPb5JPJ6sPW85aGkkCLqLlXLnYaUxT3w==" saltValue="LTNA25dUkW+XyCQobO0yzA=="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2.75" x14ac:dyDescent="0.25"/>
  <cols>
    <col min="2" max="144" width="11.86328125" customWidth="1"/>
  </cols>
  <sheetData>
    <row r="1" spans="1:148" x14ac:dyDescent="0.2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2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25">
      <c r="A3" s="14" t="s">
        <v>45</v>
      </c>
      <c r="B3" s="15" t="s">
        <v>46</v>
      </c>
      <c r="C3" s="15" t="s">
        <v>47</v>
      </c>
      <c r="D3" s="15" t="s">
        <v>48</v>
      </c>
      <c r="E3" s="15" t="s">
        <v>49</v>
      </c>
      <c r="F3" s="15" t="s">
        <v>50</v>
      </c>
      <c r="G3" s="15" t="s">
        <v>51</v>
      </c>
      <c r="H3" s="79" t="s">
        <v>52</v>
      </c>
      <c r="I3" s="80"/>
      <c r="J3" s="80"/>
      <c r="K3" s="80"/>
      <c r="L3" s="80"/>
      <c r="M3" s="80"/>
      <c r="N3" s="80"/>
      <c r="O3" s="80"/>
      <c r="P3" s="80"/>
      <c r="Q3" s="80"/>
      <c r="R3" s="80"/>
      <c r="S3" s="80"/>
      <c r="T3" s="80"/>
      <c r="U3" s="80"/>
      <c r="V3" s="80"/>
      <c r="W3" s="80"/>
      <c r="X3" s="81"/>
      <c r="Y3" s="85" t="s">
        <v>53</v>
      </c>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t="s">
        <v>54</v>
      </c>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row>
    <row r="4" spans="1:148" x14ac:dyDescent="0.25">
      <c r="A4" s="14" t="s">
        <v>55</v>
      </c>
      <c r="B4" s="16"/>
      <c r="C4" s="16"/>
      <c r="D4" s="16"/>
      <c r="E4" s="16"/>
      <c r="F4" s="16"/>
      <c r="G4" s="16"/>
      <c r="H4" s="82"/>
      <c r="I4" s="83"/>
      <c r="J4" s="83"/>
      <c r="K4" s="83"/>
      <c r="L4" s="83"/>
      <c r="M4" s="83"/>
      <c r="N4" s="83"/>
      <c r="O4" s="83"/>
      <c r="P4" s="83"/>
      <c r="Q4" s="83"/>
      <c r="R4" s="83"/>
      <c r="S4" s="83"/>
      <c r="T4" s="83"/>
      <c r="U4" s="83"/>
      <c r="V4" s="83"/>
      <c r="W4" s="83"/>
      <c r="X4" s="84"/>
      <c r="Y4" s="78" t="s">
        <v>56</v>
      </c>
      <c r="Z4" s="78"/>
      <c r="AA4" s="78"/>
      <c r="AB4" s="78"/>
      <c r="AC4" s="78"/>
      <c r="AD4" s="78"/>
      <c r="AE4" s="78"/>
      <c r="AF4" s="78"/>
      <c r="AG4" s="78"/>
      <c r="AH4" s="78"/>
      <c r="AI4" s="78"/>
      <c r="AJ4" s="78" t="s">
        <v>57</v>
      </c>
      <c r="AK4" s="78"/>
      <c r="AL4" s="78"/>
      <c r="AM4" s="78"/>
      <c r="AN4" s="78"/>
      <c r="AO4" s="78"/>
      <c r="AP4" s="78"/>
      <c r="AQ4" s="78"/>
      <c r="AR4" s="78"/>
      <c r="AS4" s="78"/>
      <c r="AT4" s="78"/>
      <c r="AU4" s="78" t="s">
        <v>58</v>
      </c>
      <c r="AV4" s="78"/>
      <c r="AW4" s="78"/>
      <c r="AX4" s="78"/>
      <c r="AY4" s="78"/>
      <c r="AZ4" s="78"/>
      <c r="BA4" s="78"/>
      <c r="BB4" s="78"/>
      <c r="BC4" s="78"/>
      <c r="BD4" s="78"/>
      <c r="BE4" s="78"/>
      <c r="BF4" s="78" t="s">
        <v>59</v>
      </c>
      <c r="BG4" s="78"/>
      <c r="BH4" s="78"/>
      <c r="BI4" s="78"/>
      <c r="BJ4" s="78"/>
      <c r="BK4" s="78"/>
      <c r="BL4" s="78"/>
      <c r="BM4" s="78"/>
      <c r="BN4" s="78"/>
      <c r="BO4" s="78"/>
      <c r="BP4" s="78"/>
      <c r="BQ4" s="78" t="s">
        <v>60</v>
      </c>
      <c r="BR4" s="78"/>
      <c r="BS4" s="78"/>
      <c r="BT4" s="78"/>
      <c r="BU4" s="78"/>
      <c r="BV4" s="78"/>
      <c r="BW4" s="78"/>
      <c r="BX4" s="78"/>
      <c r="BY4" s="78"/>
      <c r="BZ4" s="78"/>
      <c r="CA4" s="78"/>
      <c r="CB4" s="78" t="s">
        <v>61</v>
      </c>
      <c r="CC4" s="78"/>
      <c r="CD4" s="78"/>
      <c r="CE4" s="78"/>
      <c r="CF4" s="78"/>
      <c r="CG4" s="78"/>
      <c r="CH4" s="78"/>
      <c r="CI4" s="78"/>
      <c r="CJ4" s="78"/>
      <c r="CK4" s="78"/>
      <c r="CL4" s="78"/>
      <c r="CM4" s="78" t="s">
        <v>62</v>
      </c>
      <c r="CN4" s="78"/>
      <c r="CO4" s="78"/>
      <c r="CP4" s="78"/>
      <c r="CQ4" s="78"/>
      <c r="CR4" s="78"/>
      <c r="CS4" s="78"/>
      <c r="CT4" s="78"/>
      <c r="CU4" s="78"/>
      <c r="CV4" s="78"/>
      <c r="CW4" s="78"/>
      <c r="CX4" s="78" t="s">
        <v>63</v>
      </c>
      <c r="CY4" s="78"/>
      <c r="CZ4" s="78"/>
      <c r="DA4" s="78"/>
      <c r="DB4" s="78"/>
      <c r="DC4" s="78"/>
      <c r="DD4" s="78"/>
      <c r="DE4" s="78"/>
      <c r="DF4" s="78"/>
      <c r="DG4" s="78"/>
      <c r="DH4" s="78"/>
      <c r="DI4" s="78" t="s">
        <v>64</v>
      </c>
      <c r="DJ4" s="78"/>
      <c r="DK4" s="78"/>
      <c r="DL4" s="78"/>
      <c r="DM4" s="78"/>
      <c r="DN4" s="78"/>
      <c r="DO4" s="78"/>
      <c r="DP4" s="78"/>
      <c r="DQ4" s="78"/>
      <c r="DR4" s="78"/>
      <c r="DS4" s="78"/>
      <c r="DT4" s="78" t="s">
        <v>65</v>
      </c>
      <c r="DU4" s="78"/>
      <c r="DV4" s="78"/>
      <c r="DW4" s="78"/>
      <c r="DX4" s="78"/>
      <c r="DY4" s="78"/>
      <c r="DZ4" s="78"/>
      <c r="EA4" s="78"/>
      <c r="EB4" s="78"/>
      <c r="EC4" s="78"/>
      <c r="ED4" s="78"/>
      <c r="EE4" s="78" t="s">
        <v>66</v>
      </c>
      <c r="EF4" s="78"/>
      <c r="EG4" s="78"/>
      <c r="EH4" s="78"/>
      <c r="EI4" s="78"/>
      <c r="EJ4" s="78"/>
      <c r="EK4" s="78"/>
      <c r="EL4" s="78"/>
      <c r="EM4" s="78"/>
      <c r="EN4" s="78"/>
      <c r="EO4" s="78"/>
    </row>
    <row r="5" spans="1:148" x14ac:dyDescent="0.2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25">
      <c r="A6" s="14" t="s">
        <v>95</v>
      </c>
      <c r="B6" s="19">
        <f>B7</f>
        <v>2022</v>
      </c>
      <c r="C6" s="19">
        <f t="shared" ref="C6:X6" si="3">C7</f>
        <v>232351</v>
      </c>
      <c r="D6" s="19">
        <f t="shared" si="3"/>
        <v>46</v>
      </c>
      <c r="E6" s="19">
        <f t="shared" si="3"/>
        <v>17</v>
      </c>
      <c r="F6" s="19">
        <f t="shared" si="3"/>
        <v>5</v>
      </c>
      <c r="G6" s="19">
        <f t="shared" si="3"/>
        <v>0</v>
      </c>
      <c r="H6" s="19" t="str">
        <f t="shared" si="3"/>
        <v>愛知県　弥富市</v>
      </c>
      <c r="I6" s="19" t="str">
        <f t="shared" si="3"/>
        <v>法適用</v>
      </c>
      <c r="J6" s="19" t="str">
        <f t="shared" si="3"/>
        <v>下水道事業</v>
      </c>
      <c r="K6" s="19" t="str">
        <f t="shared" si="3"/>
        <v>農業集落排水</v>
      </c>
      <c r="L6" s="19" t="str">
        <f t="shared" si="3"/>
        <v>F2</v>
      </c>
      <c r="M6" s="19" t="str">
        <f t="shared" si="3"/>
        <v>非設置</v>
      </c>
      <c r="N6" s="20" t="str">
        <f t="shared" si="3"/>
        <v>-</v>
      </c>
      <c r="O6" s="20">
        <f t="shared" si="3"/>
        <v>83.84</v>
      </c>
      <c r="P6" s="20">
        <f t="shared" si="3"/>
        <v>15.49</v>
      </c>
      <c r="Q6" s="20">
        <f t="shared" si="3"/>
        <v>107.25</v>
      </c>
      <c r="R6" s="20">
        <f t="shared" si="3"/>
        <v>2420</v>
      </c>
      <c r="S6" s="20">
        <f t="shared" si="3"/>
        <v>43861</v>
      </c>
      <c r="T6" s="20">
        <f t="shared" si="3"/>
        <v>49.11</v>
      </c>
      <c r="U6" s="20">
        <f t="shared" si="3"/>
        <v>893.12</v>
      </c>
      <c r="V6" s="20">
        <f t="shared" si="3"/>
        <v>6780</v>
      </c>
      <c r="W6" s="20">
        <f t="shared" si="3"/>
        <v>4.45</v>
      </c>
      <c r="X6" s="20">
        <f t="shared" si="3"/>
        <v>1523.6</v>
      </c>
      <c r="Y6" s="21" t="str">
        <f>IF(Y7="",NA(),Y7)</f>
        <v>-</v>
      </c>
      <c r="Z6" s="21" t="str">
        <f t="shared" ref="Z6:AH6" si="4">IF(Z7="",NA(),Z7)</f>
        <v>-</v>
      </c>
      <c r="AA6" s="21">
        <f t="shared" si="4"/>
        <v>109.82</v>
      </c>
      <c r="AB6" s="21">
        <f t="shared" si="4"/>
        <v>101.11</v>
      </c>
      <c r="AC6" s="21">
        <f t="shared" si="4"/>
        <v>99.71</v>
      </c>
      <c r="AD6" s="21" t="str">
        <f t="shared" si="4"/>
        <v>-</v>
      </c>
      <c r="AE6" s="21" t="str">
        <f t="shared" si="4"/>
        <v>-</v>
      </c>
      <c r="AF6" s="21">
        <f t="shared" si="4"/>
        <v>106.37</v>
      </c>
      <c r="AG6" s="21">
        <f t="shared" si="4"/>
        <v>106.07</v>
      </c>
      <c r="AH6" s="21">
        <f t="shared" si="4"/>
        <v>105.5</v>
      </c>
      <c r="AI6" s="20" t="str">
        <f>IF(AI7="","",IF(AI7="-","【-】","【"&amp;SUBSTITUTE(TEXT(AI7,"#,##0.00"),"-","△")&amp;"】"))</f>
        <v>【103.61】</v>
      </c>
      <c r="AJ6" s="21" t="str">
        <f>IF(AJ7="",NA(),AJ7)</f>
        <v>-</v>
      </c>
      <c r="AK6" s="21" t="str">
        <f t="shared" ref="AK6:AS6" si="5">IF(AK7="",NA(),AK7)</f>
        <v>-</v>
      </c>
      <c r="AL6" s="20">
        <f t="shared" si="5"/>
        <v>0</v>
      </c>
      <c r="AM6" s="20">
        <f t="shared" si="5"/>
        <v>0</v>
      </c>
      <c r="AN6" s="21">
        <f t="shared" si="5"/>
        <v>1.62</v>
      </c>
      <c r="AO6" s="21" t="str">
        <f t="shared" si="5"/>
        <v>-</v>
      </c>
      <c r="AP6" s="21" t="str">
        <f t="shared" si="5"/>
        <v>-</v>
      </c>
      <c r="AQ6" s="21">
        <f t="shared" si="5"/>
        <v>139.02000000000001</v>
      </c>
      <c r="AR6" s="21">
        <f t="shared" si="5"/>
        <v>132.04</v>
      </c>
      <c r="AS6" s="21">
        <f t="shared" si="5"/>
        <v>145.43</v>
      </c>
      <c r="AT6" s="20" t="str">
        <f>IF(AT7="","",IF(AT7="-","【-】","【"&amp;SUBSTITUTE(TEXT(AT7,"#,##0.00"),"-","△")&amp;"】"))</f>
        <v>【133.62】</v>
      </c>
      <c r="AU6" s="21" t="str">
        <f>IF(AU7="",NA(),AU7)</f>
        <v>-</v>
      </c>
      <c r="AV6" s="21" t="str">
        <f t="shared" ref="AV6:BD6" si="6">IF(AV7="",NA(),AV7)</f>
        <v>-</v>
      </c>
      <c r="AW6" s="21">
        <f t="shared" si="6"/>
        <v>39.53</v>
      </c>
      <c r="AX6" s="21">
        <f t="shared" si="6"/>
        <v>45.94</v>
      </c>
      <c r="AY6" s="21">
        <f t="shared" si="6"/>
        <v>47.22</v>
      </c>
      <c r="AZ6" s="21" t="str">
        <f t="shared" si="6"/>
        <v>-</v>
      </c>
      <c r="BA6" s="21" t="str">
        <f t="shared" si="6"/>
        <v>-</v>
      </c>
      <c r="BB6" s="21">
        <f t="shared" si="6"/>
        <v>29.13</v>
      </c>
      <c r="BC6" s="21">
        <f t="shared" si="6"/>
        <v>35.69</v>
      </c>
      <c r="BD6" s="21">
        <f t="shared" si="6"/>
        <v>38.4</v>
      </c>
      <c r="BE6" s="20" t="str">
        <f>IF(BE7="","",IF(BE7="-","【-】","【"&amp;SUBSTITUTE(TEXT(BE7,"#,##0.00"),"-","△")&amp;"】"))</f>
        <v>【36.94】</v>
      </c>
      <c r="BF6" s="21" t="str">
        <f>IF(BF7="",NA(),BF7)</f>
        <v>-</v>
      </c>
      <c r="BG6" s="21" t="str">
        <f t="shared" ref="BG6:BO6" si="7">IF(BG7="",NA(),BG7)</f>
        <v>-</v>
      </c>
      <c r="BH6" s="21">
        <f t="shared" si="7"/>
        <v>1040.8399999999999</v>
      </c>
      <c r="BI6" s="21">
        <f t="shared" si="7"/>
        <v>967.2</v>
      </c>
      <c r="BJ6" s="21">
        <f t="shared" si="7"/>
        <v>720.95</v>
      </c>
      <c r="BK6" s="21" t="str">
        <f t="shared" si="7"/>
        <v>-</v>
      </c>
      <c r="BL6" s="21" t="str">
        <f t="shared" si="7"/>
        <v>-</v>
      </c>
      <c r="BM6" s="21">
        <f t="shared" si="7"/>
        <v>867.83</v>
      </c>
      <c r="BN6" s="21">
        <f t="shared" si="7"/>
        <v>791.76</v>
      </c>
      <c r="BO6" s="21">
        <f t="shared" si="7"/>
        <v>900.82</v>
      </c>
      <c r="BP6" s="20" t="str">
        <f>IF(BP7="","",IF(BP7="-","【-】","【"&amp;SUBSTITUTE(TEXT(BP7,"#,##0.00"),"-","△")&amp;"】"))</f>
        <v>【809.19】</v>
      </c>
      <c r="BQ6" s="21" t="str">
        <f>IF(BQ7="",NA(),BQ7)</f>
        <v>-</v>
      </c>
      <c r="BR6" s="21" t="str">
        <f t="shared" ref="BR6:BZ6" si="8">IF(BR7="",NA(),BR7)</f>
        <v>-</v>
      </c>
      <c r="BS6" s="21">
        <f t="shared" si="8"/>
        <v>66.78</v>
      </c>
      <c r="BT6" s="21">
        <f t="shared" si="8"/>
        <v>59.48</v>
      </c>
      <c r="BU6" s="21">
        <f t="shared" si="8"/>
        <v>56.75</v>
      </c>
      <c r="BV6" s="21" t="str">
        <f t="shared" si="8"/>
        <v>-</v>
      </c>
      <c r="BW6" s="21" t="str">
        <f t="shared" si="8"/>
        <v>-</v>
      </c>
      <c r="BX6" s="21">
        <f t="shared" si="8"/>
        <v>57.08</v>
      </c>
      <c r="BY6" s="21">
        <f t="shared" si="8"/>
        <v>56.26</v>
      </c>
      <c r="BZ6" s="21">
        <f t="shared" si="8"/>
        <v>52.94</v>
      </c>
      <c r="CA6" s="20" t="str">
        <f>IF(CA7="","",IF(CA7="-","【-】","【"&amp;SUBSTITUTE(TEXT(CA7,"#,##0.00"),"-","△")&amp;"】"))</f>
        <v>【57.02】</v>
      </c>
      <c r="CB6" s="21" t="str">
        <f>IF(CB7="",NA(),CB7)</f>
        <v>-</v>
      </c>
      <c r="CC6" s="21" t="str">
        <f t="shared" ref="CC6:CK6" si="9">IF(CC7="",NA(),CC7)</f>
        <v>-</v>
      </c>
      <c r="CD6" s="21">
        <f t="shared" si="9"/>
        <v>182.51</v>
      </c>
      <c r="CE6" s="21">
        <f t="shared" si="9"/>
        <v>205.41</v>
      </c>
      <c r="CF6" s="21">
        <f t="shared" si="9"/>
        <v>216.19</v>
      </c>
      <c r="CG6" s="21" t="str">
        <f t="shared" si="9"/>
        <v>-</v>
      </c>
      <c r="CH6" s="21" t="str">
        <f t="shared" si="9"/>
        <v>-</v>
      </c>
      <c r="CI6" s="21">
        <f t="shared" si="9"/>
        <v>274.99</v>
      </c>
      <c r="CJ6" s="21">
        <f t="shared" si="9"/>
        <v>282.08999999999997</v>
      </c>
      <c r="CK6" s="21">
        <f t="shared" si="9"/>
        <v>303.27999999999997</v>
      </c>
      <c r="CL6" s="20" t="str">
        <f>IF(CL7="","",IF(CL7="-","【-】","【"&amp;SUBSTITUTE(TEXT(CL7,"#,##0.00"),"-","△")&amp;"】"))</f>
        <v>【273.68】</v>
      </c>
      <c r="CM6" s="21" t="str">
        <f>IF(CM7="",NA(),CM7)</f>
        <v>-</v>
      </c>
      <c r="CN6" s="21" t="str">
        <f t="shared" ref="CN6:CV6" si="10">IF(CN7="",NA(),CN7)</f>
        <v>-</v>
      </c>
      <c r="CO6" s="21">
        <f t="shared" si="10"/>
        <v>44.96</v>
      </c>
      <c r="CP6" s="21">
        <f t="shared" si="10"/>
        <v>43.51</v>
      </c>
      <c r="CQ6" s="21">
        <f t="shared" si="10"/>
        <v>42.06</v>
      </c>
      <c r="CR6" s="21" t="str">
        <f t="shared" si="10"/>
        <v>-</v>
      </c>
      <c r="CS6" s="21" t="str">
        <f t="shared" si="10"/>
        <v>-</v>
      </c>
      <c r="CT6" s="21">
        <f t="shared" si="10"/>
        <v>54.83</v>
      </c>
      <c r="CU6" s="21">
        <f t="shared" si="10"/>
        <v>66.53</v>
      </c>
      <c r="CV6" s="21">
        <f t="shared" si="10"/>
        <v>52.35</v>
      </c>
      <c r="CW6" s="20" t="str">
        <f>IF(CW7="","",IF(CW7="-","【-】","【"&amp;SUBSTITUTE(TEXT(CW7,"#,##0.00"),"-","△")&amp;"】"))</f>
        <v>【52.55】</v>
      </c>
      <c r="CX6" s="21" t="str">
        <f>IF(CX7="",NA(),CX7)</f>
        <v>-</v>
      </c>
      <c r="CY6" s="21" t="str">
        <f t="shared" ref="CY6:DG6" si="11">IF(CY7="",NA(),CY7)</f>
        <v>-</v>
      </c>
      <c r="CZ6" s="21">
        <f t="shared" si="11"/>
        <v>82.07</v>
      </c>
      <c r="DA6" s="21">
        <f t="shared" si="11"/>
        <v>83.27</v>
      </c>
      <c r="DB6" s="21">
        <f t="shared" si="11"/>
        <v>84.35</v>
      </c>
      <c r="DC6" s="21" t="str">
        <f t="shared" si="11"/>
        <v>-</v>
      </c>
      <c r="DD6" s="21" t="str">
        <f t="shared" si="11"/>
        <v>-</v>
      </c>
      <c r="DE6" s="21">
        <f t="shared" si="11"/>
        <v>84.7</v>
      </c>
      <c r="DF6" s="21">
        <f t="shared" si="11"/>
        <v>84.67</v>
      </c>
      <c r="DG6" s="21">
        <f t="shared" si="11"/>
        <v>84.39</v>
      </c>
      <c r="DH6" s="20" t="str">
        <f>IF(DH7="","",IF(DH7="-","【-】","【"&amp;SUBSTITUTE(TEXT(DH7,"#,##0.00"),"-","△")&amp;"】"))</f>
        <v>【87.30】</v>
      </c>
      <c r="DI6" s="21" t="str">
        <f>IF(DI7="",NA(),DI7)</f>
        <v>-</v>
      </c>
      <c r="DJ6" s="21" t="str">
        <f t="shared" ref="DJ6:DR6" si="12">IF(DJ7="",NA(),DJ7)</f>
        <v>-</v>
      </c>
      <c r="DK6" s="21">
        <f t="shared" si="12"/>
        <v>3.41</v>
      </c>
      <c r="DL6" s="21">
        <f t="shared" si="12"/>
        <v>6.88</v>
      </c>
      <c r="DM6" s="21">
        <f t="shared" si="12"/>
        <v>10.210000000000001</v>
      </c>
      <c r="DN6" s="21" t="str">
        <f t="shared" si="12"/>
        <v>-</v>
      </c>
      <c r="DO6" s="21" t="str">
        <f t="shared" si="12"/>
        <v>-</v>
      </c>
      <c r="DP6" s="21">
        <f t="shared" si="12"/>
        <v>20.34</v>
      </c>
      <c r="DQ6" s="21">
        <f t="shared" si="12"/>
        <v>21.85</v>
      </c>
      <c r="DR6" s="21">
        <f t="shared" si="12"/>
        <v>25.19</v>
      </c>
      <c r="DS6" s="20" t="str">
        <f>IF(DS7="","",IF(DS7="-","【-】","【"&amp;SUBSTITUTE(TEXT(DS7,"#,##0.00"),"-","△")&amp;"】"))</f>
        <v>【27.11】</v>
      </c>
      <c r="DT6" s="21" t="str">
        <f>IF(DT7="",NA(),DT7)</f>
        <v>-</v>
      </c>
      <c r="DU6" s="21" t="str">
        <f t="shared" ref="DU6:EC6" si="13">IF(DU7="",NA(),DU7)</f>
        <v>-</v>
      </c>
      <c r="DV6" s="20">
        <f t="shared" si="13"/>
        <v>0</v>
      </c>
      <c r="DW6" s="20">
        <f t="shared" si="13"/>
        <v>0</v>
      </c>
      <c r="DX6" s="20">
        <f t="shared" si="13"/>
        <v>0</v>
      </c>
      <c r="DY6" s="21" t="str">
        <f t="shared" si="13"/>
        <v>-</v>
      </c>
      <c r="DZ6" s="21" t="str">
        <f t="shared" si="13"/>
        <v>-</v>
      </c>
      <c r="EA6" s="20">
        <f t="shared" si="13"/>
        <v>0</v>
      </c>
      <c r="EB6" s="20">
        <f t="shared" si="13"/>
        <v>0</v>
      </c>
      <c r="EC6" s="20">
        <f t="shared" si="13"/>
        <v>0</v>
      </c>
      <c r="ED6" s="20" t="str">
        <f>IF(ED7="","",IF(ED7="-","【-】","【"&amp;SUBSTITUTE(TEXT(ED7,"#,##0.00"),"-","△")&amp;"】"))</f>
        <v>【0.00】</v>
      </c>
      <c r="EE6" s="21" t="str">
        <f>IF(EE7="",NA(),EE7)</f>
        <v>-</v>
      </c>
      <c r="EF6" s="21" t="str">
        <f t="shared" ref="EF6:EN6" si="14">IF(EF7="",NA(),EF7)</f>
        <v>-</v>
      </c>
      <c r="EG6" s="20">
        <f t="shared" si="14"/>
        <v>0</v>
      </c>
      <c r="EH6" s="20">
        <f t="shared" si="14"/>
        <v>0</v>
      </c>
      <c r="EI6" s="20">
        <f t="shared" si="14"/>
        <v>0</v>
      </c>
      <c r="EJ6" s="21" t="str">
        <f t="shared" si="14"/>
        <v>-</v>
      </c>
      <c r="EK6" s="21" t="str">
        <f t="shared" si="14"/>
        <v>-</v>
      </c>
      <c r="EL6" s="21">
        <f t="shared" si="14"/>
        <v>0.25</v>
      </c>
      <c r="EM6" s="21">
        <f t="shared" si="14"/>
        <v>0.05</v>
      </c>
      <c r="EN6" s="21">
        <f t="shared" si="14"/>
        <v>0.03</v>
      </c>
      <c r="EO6" s="20" t="str">
        <f>IF(EO7="","",IF(EO7="-","【-】","【"&amp;SUBSTITUTE(TEXT(EO7,"#,##0.00"),"-","△")&amp;"】"))</f>
        <v>【0.02】</v>
      </c>
    </row>
    <row r="7" spans="1:148" s="22" customFormat="1" x14ac:dyDescent="0.25">
      <c r="A7" s="14"/>
      <c r="B7" s="23">
        <v>2022</v>
      </c>
      <c r="C7" s="23">
        <v>232351</v>
      </c>
      <c r="D7" s="23">
        <v>46</v>
      </c>
      <c r="E7" s="23">
        <v>17</v>
      </c>
      <c r="F7" s="23">
        <v>5</v>
      </c>
      <c r="G7" s="23">
        <v>0</v>
      </c>
      <c r="H7" s="23" t="s">
        <v>96</v>
      </c>
      <c r="I7" s="23" t="s">
        <v>97</v>
      </c>
      <c r="J7" s="23" t="s">
        <v>98</v>
      </c>
      <c r="K7" s="23" t="s">
        <v>99</v>
      </c>
      <c r="L7" s="23" t="s">
        <v>100</v>
      </c>
      <c r="M7" s="23" t="s">
        <v>101</v>
      </c>
      <c r="N7" s="24" t="s">
        <v>102</v>
      </c>
      <c r="O7" s="24">
        <v>83.84</v>
      </c>
      <c r="P7" s="24">
        <v>15.49</v>
      </c>
      <c r="Q7" s="24">
        <v>107.25</v>
      </c>
      <c r="R7" s="24">
        <v>2420</v>
      </c>
      <c r="S7" s="24">
        <v>43861</v>
      </c>
      <c r="T7" s="24">
        <v>49.11</v>
      </c>
      <c r="U7" s="24">
        <v>893.12</v>
      </c>
      <c r="V7" s="24">
        <v>6780</v>
      </c>
      <c r="W7" s="24">
        <v>4.45</v>
      </c>
      <c r="X7" s="24">
        <v>1523.6</v>
      </c>
      <c r="Y7" s="24" t="s">
        <v>102</v>
      </c>
      <c r="Z7" s="24" t="s">
        <v>102</v>
      </c>
      <c r="AA7" s="24">
        <v>109.82</v>
      </c>
      <c r="AB7" s="24">
        <v>101.11</v>
      </c>
      <c r="AC7" s="24">
        <v>99.71</v>
      </c>
      <c r="AD7" s="24" t="s">
        <v>102</v>
      </c>
      <c r="AE7" s="24" t="s">
        <v>102</v>
      </c>
      <c r="AF7" s="24">
        <v>106.37</v>
      </c>
      <c r="AG7" s="24">
        <v>106.07</v>
      </c>
      <c r="AH7" s="24">
        <v>105.5</v>
      </c>
      <c r="AI7" s="24">
        <v>103.61</v>
      </c>
      <c r="AJ7" s="24" t="s">
        <v>102</v>
      </c>
      <c r="AK7" s="24" t="s">
        <v>102</v>
      </c>
      <c r="AL7" s="24">
        <v>0</v>
      </c>
      <c r="AM7" s="24">
        <v>0</v>
      </c>
      <c r="AN7" s="24">
        <v>1.62</v>
      </c>
      <c r="AO7" s="24" t="s">
        <v>102</v>
      </c>
      <c r="AP7" s="24" t="s">
        <v>102</v>
      </c>
      <c r="AQ7" s="24">
        <v>139.02000000000001</v>
      </c>
      <c r="AR7" s="24">
        <v>132.04</v>
      </c>
      <c r="AS7" s="24">
        <v>145.43</v>
      </c>
      <c r="AT7" s="24">
        <v>133.62</v>
      </c>
      <c r="AU7" s="24" t="s">
        <v>102</v>
      </c>
      <c r="AV7" s="24" t="s">
        <v>102</v>
      </c>
      <c r="AW7" s="24">
        <v>39.53</v>
      </c>
      <c r="AX7" s="24">
        <v>45.94</v>
      </c>
      <c r="AY7" s="24">
        <v>47.22</v>
      </c>
      <c r="AZ7" s="24" t="s">
        <v>102</v>
      </c>
      <c r="BA7" s="24" t="s">
        <v>102</v>
      </c>
      <c r="BB7" s="24">
        <v>29.13</v>
      </c>
      <c r="BC7" s="24">
        <v>35.69</v>
      </c>
      <c r="BD7" s="24">
        <v>38.4</v>
      </c>
      <c r="BE7" s="24">
        <v>36.94</v>
      </c>
      <c r="BF7" s="24" t="s">
        <v>102</v>
      </c>
      <c r="BG7" s="24" t="s">
        <v>102</v>
      </c>
      <c r="BH7" s="24">
        <v>1040.8399999999999</v>
      </c>
      <c r="BI7" s="24">
        <v>967.2</v>
      </c>
      <c r="BJ7" s="24">
        <v>720.95</v>
      </c>
      <c r="BK7" s="24" t="s">
        <v>102</v>
      </c>
      <c r="BL7" s="24" t="s">
        <v>102</v>
      </c>
      <c r="BM7" s="24">
        <v>867.83</v>
      </c>
      <c r="BN7" s="24">
        <v>791.76</v>
      </c>
      <c r="BO7" s="24">
        <v>900.82</v>
      </c>
      <c r="BP7" s="24">
        <v>809.19</v>
      </c>
      <c r="BQ7" s="24" t="s">
        <v>102</v>
      </c>
      <c r="BR7" s="24" t="s">
        <v>102</v>
      </c>
      <c r="BS7" s="24">
        <v>66.78</v>
      </c>
      <c r="BT7" s="24">
        <v>59.48</v>
      </c>
      <c r="BU7" s="24">
        <v>56.75</v>
      </c>
      <c r="BV7" s="24" t="s">
        <v>102</v>
      </c>
      <c r="BW7" s="24" t="s">
        <v>102</v>
      </c>
      <c r="BX7" s="24">
        <v>57.08</v>
      </c>
      <c r="BY7" s="24">
        <v>56.26</v>
      </c>
      <c r="BZ7" s="24">
        <v>52.94</v>
      </c>
      <c r="CA7" s="24">
        <v>57.02</v>
      </c>
      <c r="CB7" s="24" t="s">
        <v>102</v>
      </c>
      <c r="CC7" s="24" t="s">
        <v>102</v>
      </c>
      <c r="CD7" s="24">
        <v>182.51</v>
      </c>
      <c r="CE7" s="24">
        <v>205.41</v>
      </c>
      <c r="CF7" s="24">
        <v>216.19</v>
      </c>
      <c r="CG7" s="24" t="s">
        <v>102</v>
      </c>
      <c r="CH7" s="24" t="s">
        <v>102</v>
      </c>
      <c r="CI7" s="24">
        <v>274.99</v>
      </c>
      <c r="CJ7" s="24">
        <v>282.08999999999997</v>
      </c>
      <c r="CK7" s="24">
        <v>303.27999999999997</v>
      </c>
      <c r="CL7" s="24">
        <v>273.68</v>
      </c>
      <c r="CM7" s="24" t="s">
        <v>102</v>
      </c>
      <c r="CN7" s="24" t="s">
        <v>102</v>
      </c>
      <c r="CO7" s="24">
        <v>44.96</v>
      </c>
      <c r="CP7" s="24">
        <v>43.51</v>
      </c>
      <c r="CQ7" s="24">
        <v>42.06</v>
      </c>
      <c r="CR7" s="24" t="s">
        <v>102</v>
      </c>
      <c r="CS7" s="24" t="s">
        <v>102</v>
      </c>
      <c r="CT7" s="24">
        <v>54.83</v>
      </c>
      <c r="CU7" s="24">
        <v>66.53</v>
      </c>
      <c r="CV7" s="24">
        <v>52.35</v>
      </c>
      <c r="CW7" s="24">
        <v>52.55</v>
      </c>
      <c r="CX7" s="24" t="s">
        <v>102</v>
      </c>
      <c r="CY7" s="24" t="s">
        <v>102</v>
      </c>
      <c r="CZ7" s="24">
        <v>82.07</v>
      </c>
      <c r="DA7" s="24">
        <v>83.27</v>
      </c>
      <c r="DB7" s="24">
        <v>84.35</v>
      </c>
      <c r="DC7" s="24" t="s">
        <v>102</v>
      </c>
      <c r="DD7" s="24" t="s">
        <v>102</v>
      </c>
      <c r="DE7" s="24">
        <v>84.7</v>
      </c>
      <c r="DF7" s="24">
        <v>84.67</v>
      </c>
      <c r="DG7" s="24">
        <v>84.39</v>
      </c>
      <c r="DH7" s="24">
        <v>87.3</v>
      </c>
      <c r="DI7" s="24" t="s">
        <v>102</v>
      </c>
      <c r="DJ7" s="24" t="s">
        <v>102</v>
      </c>
      <c r="DK7" s="24">
        <v>3.41</v>
      </c>
      <c r="DL7" s="24">
        <v>6.88</v>
      </c>
      <c r="DM7" s="24">
        <v>10.210000000000001</v>
      </c>
      <c r="DN7" s="24" t="s">
        <v>102</v>
      </c>
      <c r="DO7" s="24" t="s">
        <v>102</v>
      </c>
      <c r="DP7" s="24">
        <v>20.34</v>
      </c>
      <c r="DQ7" s="24">
        <v>21.85</v>
      </c>
      <c r="DR7" s="24">
        <v>25.19</v>
      </c>
      <c r="DS7" s="24">
        <v>27.11</v>
      </c>
      <c r="DT7" s="24" t="s">
        <v>102</v>
      </c>
      <c r="DU7" s="24" t="s">
        <v>102</v>
      </c>
      <c r="DV7" s="24">
        <v>0</v>
      </c>
      <c r="DW7" s="24">
        <v>0</v>
      </c>
      <c r="DX7" s="24">
        <v>0</v>
      </c>
      <c r="DY7" s="24" t="s">
        <v>102</v>
      </c>
      <c r="DZ7" s="24" t="s">
        <v>102</v>
      </c>
      <c r="EA7" s="24">
        <v>0</v>
      </c>
      <c r="EB7" s="24">
        <v>0</v>
      </c>
      <c r="EC7" s="24">
        <v>0</v>
      </c>
      <c r="ED7" s="24">
        <v>0</v>
      </c>
      <c r="EE7" s="24" t="s">
        <v>102</v>
      </c>
      <c r="EF7" s="24" t="s">
        <v>102</v>
      </c>
      <c r="EG7" s="24">
        <v>0</v>
      </c>
      <c r="EH7" s="24">
        <v>0</v>
      </c>
      <c r="EI7" s="24">
        <v>0</v>
      </c>
      <c r="EJ7" s="24" t="s">
        <v>102</v>
      </c>
      <c r="EK7" s="24" t="s">
        <v>102</v>
      </c>
      <c r="EL7" s="24">
        <v>0.25</v>
      </c>
      <c r="EM7" s="24">
        <v>0.05</v>
      </c>
      <c r="EN7" s="24">
        <v>0.03</v>
      </c>
      <c r="EO7" s="24">
        <v>0.02</v>
      </c>
    </row>
    <row r="8" spans="1:148" x14ac:dyDescent="0.2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2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2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25">
      <c r="B11">
        <v>4</v>
      </c>
      <c r="C11">
        <v>3</v>
      </c>
      <c r="D11">
        <v>2</v>
      </c>
      <c r="E11">
        <v>1</v>
      </c>
      <c r="F11">
        <v>0</v>
      </c>
      <c r="G11" t="s">
        <v>108</v>
      </c>
    </row>
    <row r="12" spans="1:148" x14ac:dyDescent="0.25">
      <c r="B12">
        <v>1</v>
      </c>
      <c r="C12">
        <v>1</v>
      </c>
      <c r="D12">
        <v>2</v>
      </c>
      <c r="E12">
        <v>3</v>
      </c>
      <c r="F12">
        <v>4</v>
      </c>
      <c r="G12" t="s">
        <v>109</v>
      </c>
    </row>
    <row r="13" spans="1:148" x14ac:dyDescent="0.25">
      <c r="B13" t="s">
        <v>110</v>
      </c>
      <c r="C13" t="s">
        <v>111</v>
      </c>
      <c r="D13" t="s">
        <v>111</v>
      </c>
      <c r="E13" t="s">
        <v>112</v>
      </c>
      <c r="F13" t="s">
        <v>111</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Printed>2024-02-26T05:16:04Z</cp:lastPrinted>
  <dcterms:created xsi:type="dcterms:W3CDTF">2023-12-12T01:02:50Z</dcterms:created>
  <dcterms:modified xsi:type="dcterms:W3CDTF">2024-02-26T05:16:19Z</dcterms:modified>
  <cp:category/>
</cp:coreProperties>
</file>