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6　みよし市\"/>
    </mc:Choice>
  </mc:AlternateContent>
  <xr:revisionPtr revIDLastSave="0" documentId="13_ncr:1_{67456A7E-75E8-4945-B679-6FB9EA5F287E}" xr6:coauthVersionLast="47" xr6:coauthVersionMax="47" xr10:uidLastSave="{00000000-0000-0000-0000-000000000000}"/>
  <workbookProtection workbookAlgorithmName="SHA-512" workbookHashValue="xV7cmFNlKT4igAfJDLJAP9bblq+rYH7PV3y65GJF9T0lRN10rG5RzJhADWFV3/K80SBnWXrhELbpQ1CZ5A1H2A==" workbookSaltValue="VrL5UPcvNGrRE2ab8zEjh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BB8" i="4"/>
  <c r="AT8" i="4"/>
  <c r="AL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<sst xmlns="http://schemas.openxmlformats.org/spreadsheetml/2006/main" count="253" uniqueCount="116">
  <si>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</si>
  <si>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</si>
  <si>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</si>
  <si>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</si>
  <si>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</si>
  <si>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</si>
  <si>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</si>
  <si>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</si>
  <si>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</si>
  <si>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</si>
  <si>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</si>
  <si>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</si>
  <si>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</si>
  <si>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</si>
  <si>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</si>
  <si>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</si>
  <si>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</si>
  <si>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</si>
  <si>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</si>
  <si>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</si>
  <si>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</si>
  <si>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</si>
  <si>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</si>
  <si>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</si>
  <si>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</si>
  <si>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</si>
  <si>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</si>
  <si>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</si>
  <si>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</si>
  <si>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</si>
  <si>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</si>
  <si>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</si>
  <si>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</si>
  <si>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</si>
  <si>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</si>
  <si>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</si>
  <si>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</si>
  <si>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</si>
  <si>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</si>
  <si>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</si>
  <si>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</si>
  <si>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</si>
  <si>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</si>
  <si>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</si>
  <si>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</si>
  <si>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</si>
  <si>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</si>
  <si>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</si>
  <si>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</si>
  <si>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</si>
  <si>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</si>
  <si>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</si>
  <si>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</si>
  <si>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</si>
  <si>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</si>
  <si>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</si>
  <si>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</si>
  <si>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</si>
  <si>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</si>
  <si>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</si>
  <si>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</si>
  <si>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</si>
  <si>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</si>
  <si>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</si>
  <si>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</si>
  <si>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</si>
  <si>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</si>
  <si>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</si>
  <si>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</si>
  <si>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</si>
  <si>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</si>
  <si>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</si>
  <si>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</si>
  <si>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</si>
  <si>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</si>
  <si>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</si>
  <si>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</si>
  <si>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</si>
  <si>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</si>
  <si>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</si>
  <si>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</si>
  <si>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</si>
  <si>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</si>
  <si>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</si>
  <si>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</si>
  <si>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</si>
  <si>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</si>
  <si>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</si>
  <si>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</si>
  <si>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</si>
  <si>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</si>
  <si>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</si>
  <si>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</si>
  <si>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</si>
  <si>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</si>
  <si>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</si>
  <si>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</si>
  <si>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</si>
  <si>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</si>
  <si>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</si>
  <si>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</si>
  <si>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</si>
  <si>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</si>
  <si>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</si>
  <si>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</si>
  <si>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</si>
  <si>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</si>
  <si>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</si>
  <si>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</si>
  <si>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</si>
  <si>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</si>
  <si>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</si>
  <si>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</si>
  <si>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①有形固定資産減価償却率は、令和元年度の法適化に伴い、同年度から減価償却費を算定していることから、平均を下回っています。
　②管渠老朽化率は、供用開始が昭和57年であるため、法定耐用年数を超えた管渠はありません。
　③管渠改善率は、平均を上回っています。しかし、供用開始から40年が経過した施設もあり、老朽化した施設や更新期に備え、ストックマネジメント計画に基づく点検調査を行い、適正な施設管理を継続できるよう取り組んでいきます。</t>
    <rPh sb="180" eb="181">
      <t>モト</t>
    </rPh>
    <rPh sb="183" eb="187">
      <t>テンケンチョウサ</t>
    </rPh>
    <phoneticPr fontId="4"/>
  </si>
  <si>
    <t>　令和元年度から地方公営企業法の財務規定等を適用しています。
　①経常収支比率は、長期前受金戻入の減少により前年度を下回りました。また、②累積欠損金比率は、欠損金が増加したために前年度よりも上昇しました。今後は黒字への転換が求められます。なお、⑤経費回収率も平均を大きく下回っています。そのために今後はより一層の経費削減や公共下水道への切替接続、使用料改定による収入増加により、事業の効率化や経費回収の向上が必要と考えます。
　③流動比率は、平均を上回っていますが、100％を下回っています。100％を下回っている理由は、決算時には翌年度に支払う企業債の償還金が流動負債に含まれるためです。実際の企業債償還時には、一般会計からの繰入金により返済しています。前年度と比べて減少した主な要因は、一般会計からの繰入金の減少に伴い、未収金が減少したことにより、流動資産が減少したためです。
　④企業債残高対事業規模比率は、企業債残高の全額を一般会計が負担しているため、0％となっています。整備事業の完了により新規企業債がないため、企業債残高は減少していきます。
　⑥汚水処理原価は、平均を下回っているため、経費削減により一層の改善が必要です。しかし、経費削減や使用料の改定による収入増加のみで処理場の維持管理費等の経費を賄うのには限度があります。施設の老朽化に伴い増加する維持管理費に対応するため、農業集落排水よりも維持管理費が経済的な流域関連公共下水道への切替接続を実施していき、経営改善を図っていきます。
　⑦施設利用率は、降水量の増加に伴う不明水量の増加により、平均を上回っています。今後も適正利用を推進していきます。
　⑧水洗化率は、供用開始から40年経過しており、水洗便所設置率が高いために平均を上回っています。</t>
    <rPh sb="33" eb="35">
      <t>ケイジョウ</t>
    </rPh>
    <rPh sb="41" eb="48">
      <t>チョウキマエウケキンレイニュウ</t>
    </rPh>
    <rPh sb="49" eb="51">
      <t>ゲンショウ</t>
    </rPh>
    <rPh sb="54" eb="57">
      <t>ゼンネンド</t>
    </rPh>
    <rPh sb="58" eb="60">
      <t>シタマワ</t>
    </rPh>
    <rPh sb="221" eb="223">
      <t>ヘイキン</t>
    </rPh>
    <rPh sb="224" eb="226">
      <t>ウワマワ</t>
    </rPh>
    <rPh sb="238" eb="239">
      <t>シタ</t>
    </rPh>
    <rPh sb="335" eb="337">
      <t>ゲンショウ</t>
    </rPh>
    <rPh sb="339" eb="340">
      <t>オモ</t>
    </rPh>
    <rPh sb="356" eb="358">
      <t>ゲンショウ</t>
    </rPh>
    <rPh sb="359" eb="360">
      <t>トモナ</t>
    </rPh>
    <rPh sb="362" eb="365">
      <t>ミシュウキン</t>
    </rPh>
    <rPh sb="366" eb="368">
      <t>ゲンショウ</t>
    </rPh>
    <rPh sb="381" eb="383">
      <t>ゲンショウ</t>
    </rPh>
    <phoneticPr fontId="4"/>
  </si>
  <si>
    <t>　本市の汚水処理施設の整備は、汚水処理人口普及率が99.8％であり、汚水処理施設の整備が概ね完了しています。農業集落排水事業は供用開始から40年が経過している施設があります。今後は維持管理費の縮減のために流域関連公共下水道への接続切替による経営改善が必要と考えます。また、経費削減による事業の効率化や下水道使用料の改定により、経営基盤の強化や経営の健全化を図ることも必要と考えます。
　経営戦略については、令和2年度に策定済で、令和6年度に見直し予定です。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</si>
</sst>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0.27</c:v>
                </c:pt>
                <c:pt idx="2">
                  <c:v>0.25</c:v>
                </c:pt>
                <c:pt idx="3">
                  <c:v>0.27</c:v>
                </c:pt>
                <c:pt idx="4">
                  <c:v>0.1</c:v>
                </c:pt>
              </c:numCache>
            </c:numRef>
          </c:val>
          <c:extLst>
            <c:ext xmlns:c16="http://schemas.microsoft.com/office/drawing/2014/chart" uri="{C3380CC4-5D6E-409C-BE32-E72D297353CC}">
              <c16:uniqueId val="{00000000-71BD-411D-A6C8-10BA75B24E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0.02</c:v>
                </c:pt>
                <c:pt idx="3">
                  <c:v>0.01</c:v>
                </c:pt>
                <c:pt idx="4">
                  <c:v>0.01</c:v>
                </c:pt>
              </c:numCache>
            </c:numRef>
          </c:val>
          <c:smooth val="0"/>
          <c:extLst>
            <c:ext xmlns:c16="http://schemas.microsoft.com/office/drawing/2014/chart" uri="{C3380CC4-5D6E-409C-BE32-E72D297353CC}">
              <c16:uniqueId val="{00000001-71BD-411D-A6C8-10BA75B24E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67.34</c:v>
                </c:pt>
                <c:pt idx="2">
                  <c:v>65.83</c:v>
                </c:pt>
                <c:pt idx="3">
                  <c:v>74.17</c:v>
                </c:pt>
                <c:pt idx="4">
                  <c:v>68.569999999999993</c:v>
                </c:pt>
              </c:numCache>
            </c:numRef>
          </c:val>
          <c:extLst>
            <c:ext xmlns:c16="http://schemas.microsoft.com/office/drawing/2014/chart" uri="{C3380CC4-5D6E-409C-BE32-E72D297353CC}">
              <c16:uniqueId val="{00000000-F82F-4FF1-B64A-57A7E37CB8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54.06</c:v>
                </c:pt>
                <c:pt idx="2">
                  <c:v>55.26</c:v>
                </c:pt>
                <c:pt idx="3">
                  <c:v>54.54</c:v>
                </c:pt>
                <c:pt idx="4">
                  <c:v>52.9</c:v>
                </c:pt>
              </c:numCache>
            </c:numRef>
          </c:val>
          <c:smooth val="0"/>
          <c:extLst>
            <c:ext xmlns:c16="http://schemas.microsoft.com/office/drawing/2014/chart" uri="{C3380CC4-5D6E-409C-BE32-E72D297353CC}">
              <c16:uniqueId val="{00000001-F82F-4FF1-B64A-57A7E37CB8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92.33</c:v>
                </c:pt>
                <c:pt idx="2">
                  <c:v>91.89</c:v>
                </c:pt>
                <c:pt idx="3">
                  <c:v>91.64</c:v>
                </c:pt>
                <c:pt idx="4">
                  <c:v>92.12</c:v>
                </c:pt>
              </c:numCache>
            </c:numRef>
          </c:val>
          <c:extLst>
            <c:ext xmlns:c16="http://schemas.microsoft.com/office/drawing/2014/chart" uri="{C3380CC4-5D6E-409C-BE32-E72D297353CC}">
              <c16:uniqueId val="{00000000-E084-44EC-A33C-F205A66927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90.11</c:v>
                </c:pt>
                <c:pt idx="2">
                  <c:v>90.52</c:v>
                </c:pt>
                <c:pt idx="3">
                  <c:v>90.3</c:v>
                </c:pt>
                <c:pt idx="4">
                  <c:v>90.3</c:v>
                </c:pt>
              </c:numCache>
            </c:numRef>
          </c:val>
          <c:smooth val="0"/>
          <c:extLst>
            <c:ext xmlns:c16="http://schemas.microsoft.com/office/drawing/2014/chart" uri="{C3380CC4-5D6E-409C-BE32-E72D297353CC}">
              <c16:uniqueId val="{00000001-E084-44EC-A33C-F205A66927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82.82</c:v>
                </c:pt>
                <c:pt idx="2">
                  <c:v>101.12</c:v>
                </c:pt>
                <c:pt idx="3">
                  <c:v>80.56</c:v>
                </c:pt>
                <c:pt idx="4">
                  <c:v>78.37</c:v>
                </c:pt>
              </c:numCache>
            </c:numRef>
          </c:val>
          <c:extLst>
            <c:ext xmlns:c16="http://schemas.microsoft.com/office/drawing/2014/chart" uri="{C3380CC4-5D6E-409C-BE32-E72D297353CC}">
              <c16:uniqueId val="{00000000-6BB9-408D-939A-1F84C7FE35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101.91</c:v>
                </c:pt>
                <c:pt idx="2">
                  <c:v>103.09</c:v>
                </c:pt>
                <c:pt idx="3">
                  <c:v>102.11</c:v>
                </c:pt>
                <c:pt idx="4">
                  <c:v>101.91</c:v>
                </c:pt>
              </c:numCache>
            </c:numRef>
          </c:val>
          <c:smooth val="0"/>
          <c:extLst>
            <c:ext xmlns:c16="http://schemas.microsoft.com/office/drawing/2014/chart" uri="{C3380CC4-5D6E-409C-BE32-E72D297353CC}">
              <c16:uniqueId val="{00000001-6BB9-408D-939A-1F84C7FE35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4.6900000000000004</c:v>
                </c:pt>
                <c:pt idx="2">
                  <c:v>8.77</c:v>
                </c:pt>
                <c:pt idx="3">
                  <c:v>12.53</c:v>
                </c:pt>
                <c:pt idx="4">
                  <c:v>16.100000000000001</c:v>
                </c:pt>
              </c:numCache>
            </c:numRef>
          </c:val>
          <c:extLst>
            <c:ext xmlns:c16="http://schemas.microsoft.com/office/drawing/2014/chart" uri="{C3380CC4-5D6E-409C-BE32-E72D297353CC}">
              <c16:uniqueId val="{00000000-C38F-4CBF-AE2E-A4BDE16E97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28.19</c:v>
                </c:pt>
                <c:pt idx="2">
                  <c:v>24.8</c:v>
                </c:pt>
                <c:pt idx="3">
                  <c:v>28.12</c:v>
                </c:pt>
                <c:pt idx="4">
                  <c:v>28.79</c:v>
                </c:pt>
              </c:numCache>
            </c:numRef>
          </c:val>
          <c:smooth val="0"/>
          <c:extLst>
            <c:ext xmlns:c16="http://schemas.microsoft.com/office/drawing/2014/chart" uri="{C3380CC4-5D6E-409C-BE32-E72D297353CC}">
              <c16:uniqueId val="{00000001-C38F-4CBF-AE2E-A4BDE16E97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58-4846-BB81-A17189F2D8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158-4846-BB81-A17189F2D8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92</c:v>
                </c:pt>
                <c:pt idx="2">
                  <c:v>112.95</c:v>
                </c:pt>
                <c:pt idx="3">
                  <c:v>202.5</c:v>
                </c:pt>
                <c:pt idx="4">
                  <c:v>301.91000000000003</c:v>
                </c:pt>
              </c:numCache>
            </c:numRef>
          </c:val>
          <c:extLst>
            <c:ext xmlns:c16="http://schemas.microsoft.com/office/drawing/2014/chart" uri="{C3380CC4-5D6E-409C-BE32-E72D297353CC}">
              <c16:uniqueId val="{00000000-5776-4E12-8931-F63867EA1D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127.98</c:v>
                </c:pt>
                <c:pt idx="2">
                  <c:v>101.24</c:v>
                </c:pt>
                <c:pt idx="3">
                  <c:v>124.9</c:v>
                </c:pt>
                <c:pt idx="4">
                  <c:v>124.8</c:v>
                </c:pt>
              </c:numCache>
            </c:numRef>
          </c:val>
          <c:smooth val="0"/>
          <c:extLst>
            <c:ext xmlns:c16="http://schemas.microsoft.com/office/drawing/2014/chart" uri="{C3380CC4-5D6E-409C-BE32-E72D297353CC}">
              <c16:uniqueId val="{00000001-5776-4E12-8931-F63867EA1D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83.25</c:v>
                </c:pt>
                <c:pt idx="2">
                  <c:v>105.16</c:v>
                </c:pt>
                <c:pt idx="3">
                  <c:v>91.38</c:v>
                </c:pt>
                <c:pt idx="4">
                  <c:v>77.36</c:v>
                </c:pt>
              </c:numCache>
            </c:numRef>
          </c:val>
          <c:extLst>
            <c:ext xmlns:c16="http://schemas.microsoft.com/office/drawing/2014/chart" uri="{C3380CC4-5D6E-409C-BE32-E72D297353CC}">
              <c16:uniqueId val="{00000000-DF97-4364-8FA4-6DB89A44D2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44.14</c:v>
                </c:pt>
                <c:pt idx="2">
                  <c:v>37.24</c:v>
                </c:pt>
                <c:pt idx="3">
                  <c:v>33.58</c:v>
                </c:pt>
                <c:pt idx="4">
                  <c:v>35.42</c:v>
                </c:pt>
              </c:numCache>
            </c:numRef>
          </c:val>
          <c:smooth val="0"/>
          <c:extLst>
            <c:ext xmlns:c16="http://schemas.microsoft.com/office/drawing/2014/chart" uri="{C3380CC4-5D6E-409C-BE32-E72D297353CC}">
              <c16:uniqueId val="{00000001-DF97-4364-8FA4-6DB89A44D2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57D-43A8-A153-EB801FC9F5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654.71</c:v>
                </c:pt>
                <c:pt idx="2">
                  <c:v>783.8</c:v>
                </c:pt>
                <c:pt idx="3">
                  <c:v>778.81</c:v>
                </c:pt>
                <c:pt idx="4">
                  <c:v>718.49</c:v>
                </c:pt>
              </c:numCache>
            </c:numRef>
          </c:val>
          <c:smooth val="0"/>
          <c:extLst>
            <c:ext xmlns:c16="http://schemas.microsoft.com/office/drawing/2014/chart" uri="{C3380CC4-5D6E-409C-BE32-E72D297353CC}">
              <c16:uniqueId val="{00000001-B57D-43A8-A153-EB801FC9F5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43.35</c:v>
                </c:pt>
                <c:pt idx="2">
                  <c:v>47.41</c:v>
                </c:pt>
                <c:pt idx="3">
                  <c:v>47.46</c:v>
                </c:pt>
                <c:pt idx="4">
                  <c:v>45.9</c:v>
                </c:pt>
              </c:numCache>
            </c:numRef>
          </c:val>
          <c:extLst>
            <c:ext xmlns:c16="http://schemas.microsoft.com/office/drawing/2014/chart" uri="{C3380CC4-5D6E-409C-BE32-E72D297353CC}">
              <c16:uniqueId val="{00000000-D53C-4851-A76D-DCEB645A7C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65.37</c:v>
                </c:pt>
                <c:pt idx="2">
                  <c:v>68.11</c:v>
                </c:pt>
                <c:pt idx="3">
                  <c:v>67.23</c:v>
                </c:pt>
                <c:pt idx="4">
                  <c:v>61.82</c:v>
                </c:pt>
              </c:numCache>
            </c:numRef>
          </c:val>
          <c:smooth val="0"/>
          <c:extLst>
            <c:ext xmlns:c16="http://schemas.microsoft.com/office/drawing/2014/chart" uri="{C3380CC4-5D6E-409C-BE32-E72D297353CC}">
              <c16:uniqueId val="{00000001-D53C-4851-A76D-DCEB645A7C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227.85</c:v>
                </c:pt>
                <c:pt idx="2">
                  <c:v>206.51</c:v>
                </c:pt>
                <c:pt idx="3">
                  <c:v>206.69</c:v>
                </c:pt>
                <c:pt idx="4">
                  <c:v>214.14</c:v>
                </c:pt>
              </c:numCache>
            </c:numRef>
          </c:val>
          <c:extLst>
            <c:ext xmlns:c16="http://schemas.microsoft.com/office/drawing/2014/chart" uri="{C3380CC4-5D6E-409C-BE32-E72D297353CC}">
              <c16:uniqueId val="{00000000-CEE5-423C-B116-CA8A593A69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228.99</c:v>
                </c:pt>
                <c:pt idx="2">
                  <c:v>222.41</c:v>
                </c:pt>
                <c:pt idx="3">
                  <c:v>228.21</c:v>
                </c:pt>
                <c:pt idx="4">
                  <c:v>246.9</c:v>
                </c:pt>
              </c:numCache>
            </c:numRef>
          </c:val>
          <c:smooth val="0"/>
          <c:extLst>
            <c:ext xmlns:c16="http://schemas.microsoft.com/office/drawing/2014/chart" uri="{C3380CC4-5D6E-409C-BE32-E72D297353CC}">
              <c16:uniqueId val="{00000001-CEE5-423C-B116-CA8A593A69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みよし市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6">
        <f>データ!S6</f>
        <v>61485</v>
      </c>
      <c r="AM8" s="46"/>
      <c r="AN8" s="46"/>
      <c r="AO8" s="46"/>
      <c r="AP8" s="46"/>
      <c r="AQ8" s="46"/>
      <c r="AR8" s="46"/>
      <c r="AS8" s="46"/>
      <c r="AT8" s="45">
        <f>データ!T6</f>
        <v>32.19</v>
      </c>
      <c r="AU8" s="45"/>
      <c r="AV8" s="45"/>
      <c r="AW8" s="45"/>
      <c r="AX8" s="45"/>
      <c r="AY8" s="45"/>
      <c r="AZ8" s="45"/>
      <c r="BA8" s="45"/>
      <c r="BB8" s="45">
        <f>データ!U6</f>
        <v>1910.07</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89.61</v>
      </c>
      <c r="J10" s="45"/>
      <c r="K10" s="45"/>
      <c r="L10" s="45"/>
      <c r="M10" s="45"/>
      <c r="N10" s="45"/>
      <c r="O10" s="45"/>
      <c r="P10" s="45">
        <f>データ!P6</f>
        <v>11.78</v>
      </c>
      <c r="Q10" s="45"/>
      <c r="R10" s="45"/>
      <c r="S10" s="45"/>
      <c r="T10" s="45"/>
      <c r="U10" s="45"/>
      <c r="V10" s="45"/>
      <c r="W10" s="45">
        <f>データ!Q6</f>
        <v>72.22</v>
      </c>
      <c r="X10" s="45"/>
      <c r="Y10" s="45"/>
      <c r="Z10" s="45"/>
      <c r="AA10" s="45"/>
      <c r="AB10" s="45"/>
      <c r="AC10" s="45"/>
      <c r="AD10" s="46">
        <f>データ!R6</f>
        <v>1980</v>
      </c>
      <c r="AE10" s="46"/>
      <c r="AF10" s="46"/>
      <c r="AG10" s="46"/>
      <c r="AH10" s="46"/>
      <c r="AI10" s="46"/>
      <c r="AJ10" s="46"/>
      <c r="AK10" s="2"/>
      <c r="AL10" s="46">
        <f>データ!V6</f>
        <v>7233</v>
      </c>
      <c r="AM10" s="46"/>
      <c r="AN10" s="46"/>
      <c r="AO10" s="46"/>
      <c r="AP10" s="46"/>
      <c r="AQ10" s="46"/>
      <c r="AR10" s="46"/>
      <c r="AS10" s="46"/>
      <c r="AT10" s="45">
        <f>データ!W6</f>
        <v>2.96</v>
      </c>
      <c r="AU10" s="45"/>
      <c r="AV10" s="45"/>
      <c r="AW10" s="45"/>
      <c r="AX10" s="45"/>
      <c r="AY10" s="45"/>
      <c r="AZ10" s="45"/>
      <c r="BA10" s="45"/>
      <c r="BB10" s="45">
        <f>データ!X6</f>
        <v>2443.58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oQ+IgO7wzQYsHdRCyyUeBweXPcXcG6A7C/GHXQ/v3t+xczmcrBBnSEP0zh90X6+9YtAKLXWgqRmnLkyqdJrkkg==" saltValue="tjxdtvrdJklU1hGt/Mz8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232360</v>
      </c>
      <c r="D6" s="19">
        <f t="shared" si="3"/>
        <v>46</v>
      </c>
      <c r="E6" s="19">
        <f t="shared" si="3"/>
        <v>17</v>
      </c>
      <c r="F6" s="19">
        <f t="shared" si="3"/>
        <v>5</v>
      </c>
      <c r="G6" s="19">
        <f t="shared" si="3"/>
        <v>0</v>
      </c>
      <c r="H6" s="19" t="str">
        <f t="shared" si="3"/>
        <v>愛知県　みよし市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89.61</v>
      </c>
      <c r="P6" s="20">
        <f t="shared" si="3"/>
        <v>11.78</v>
      </c>
      <c r="Q6" s="20">
        <f t="shared" si="3"/>
        <v>72.22</v>
      </c>
      <c r="R6" s="20">
        <f t="shared" si="3"/>
        <v>1980</v>
      </c>
      <c r="S6" s="20">
        <f t="shared" si="3"/>
        <v>61485</v>
      </c>
      <c r="T6" s="20">
        <f t="shared" si="3"/>
        <v>32.19</v>
      </c>
      <c r="U6" s="20">
        <f t="shared" si="3"/>
        <v>1910.07</v>
      </c>
      <c r="V6" s="20">
        <f t="shared" si="3"/>
        <v>7233</v>
      </c>
      <c r="W6" s="20">
        <f t="shared" si="3"/>
        <v>2.96</v>
      </c>
      <c r="X6" s="20">
        <f t="shared" si="3"/>
        <v>2443.58</v>
      </c>
      <c r="Y6" s="21" t="str">
        <f>IF(Y7="",NA(),Y7)</f>
        <v>-</v>
      </c>
      <c r="Z6" s="21">
        <f t="shared" ref="Z6:AH6" si="4">IF(Z7="",NA(),Z7)</f>
        <v>82.82</v>
      </c>
      <c r="AA6" s="21">
        <f t="shared" si="4"/>
        <v>101.12</v>
      </c>
      <c r="AB6" s="21">
        <f t="shared" si="4"/>
        <v>80.56</v>
      </c>
      <c r="AC6" s="21">
        <f t="shared" si="4"/>
        <v>78.37</v>
      </c>
      <c r="AD6" s="21" t="str">
        <f t="shared" si="4"/>
        <v>-</v>
      </c>
      <c r="AE6" s="21">
        <f t="shared" si="4"/>
        <v>101.91</v>
      </c>
      <c r="AF6" s="21">
        <f t="shared" si="4"/>
        <v>103.09</v>
      </c>
      <c r="AG6" s="21">
        <f t="shared" si="4"/>
        <v>102.11</v>
      </c>
      <c r="AH6" s="21">
        <f t="shared" si="4"/>
        <v>101.91</v>
      </c>
      <c r="AI6" s="20" t="str">
        <f>IF(AI7="","",IF(AI7="-","【-】","【"&amp;SUBSTITUTE(TEXT(AI7,"#,##0.00"),"-","△")&amp;"】"))</f>
        <v>【103.61】</v>
      </c>
      <c r="AJ6" s="21" t="str">
        <f>IF(AJ7="",NA(),AJ7)</f>
        <v>-</v>
      </c>
      <c r="AK6" s="21">
        <f t="shared" ref="AK6:AS6" si="5">IF(AK7="",NA(),AK7)</f>
        <v>92</v>
      </c>
      <c r="AL6" s="21">
        <f t="shared" si="5"/>
        <v>112.95</v>
      </c>
      <c r="AM6" s="21">
        <f t="shared" si="5"/>
        <v>202.5</v>
      </c>
      <c r="AN6" s="21">
        <f t="shared" si="5"/>
        <v>301.91000000000003</v>
      </c>
      <c r="AO6" s="21" t="str">
        <f t="shared" si="5"/>
        <v>-</v>
      </c>
      <c r="AP6" s="21">
        <f t="shared" si="5"/>
        <v>127.98</v>
      </c>
      <c r="AQ6" s="21">
        <f t="shared" si="5"/>
        <v>101.24</v>
      </c>
      <c r="AR6" s="21">
        <f t="shared" si="5"/>
        <v>124.9</v>
      </c>
      <c r="AS6" s="21">
        <f t="shared" si="5"/>
        <v>124.8</v>
      </c>
      <c r="AT6" s="20" t="str">
        <f>IF(AT7="","",IF(AT7="-","【-】","【"&amp;SUBSTITUTE(TEXT(AT7,"#,##0.00"),"-","△")&amp;"】"))</f>
        <v>【133.62】</v>
      </c>
      <c r="AU6" s="21" t="str">
        <f>IF(AU7="",NA(),AU7)</f>
        <v>-</v>
      </c>
      <c r="AV6" s="21">
        <f t="shared" ref="AV6:BD6" si="6">IF(AV7="",NA(),AV7)</f>
        <v>83.25</v>
      </c>
      <c r="AW6" s="21">
        <f t="shared" si="6"/>
        <v>105.16</v>
      </c>
      <c r="AX6" s="21">
        <f t="shared" si="6"/>
        <v>91.38</v>
      </c>
      <c r="AY6" s="21">
        <f t="shared" si="6"/>
        <v>77.36</v>
      </c>
      <c r="AZ6" s="21" t="str">
        <f t="shared" si="6"/>
        <v>-</v>
      </c>
      <c r="BA6" s="21">
        <f t="shared" si="6"/>
        <v>44.14</v>
      </c>
      <c r="BB6" s="21">
        <f t="shared" si="6"/>
        <v>37.24</v>
      </c>
      <c r="BC6" s="21">
        <f t="shared" si="6"/>
        <v>33.58</v>
      </c>
      <c r="BD6" s="21">
        <f t="shared" si="6"/>
        <v>35.42</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654.71</v>
      </c>
      <c r="BM6" s="21">
        <f t="shared" si="7"/>
        <v>783.8</v>
      </c>
      <c r="BN6" s="21">
        <f t="shared" si="7"/>
        <v>778.81</v>
      </c>
      <c r="BO6" s="21">
        <f t="shared" si="7"/>
        <v>718.49</v>
      </c>
      <c r="BP6" s="20" t="str">
        <f>IF(BP7="","",IF(BP7="-","【-】","【"&amp;SUBSTITUTE(TEXT(BP7,"#,##0.00"),"-","△")&amp;"】"))</f>
        <v>【809.19】</v>
      </c>
      <c r="BQ6" s="21" t="str">
        <f>IF(BQ7="",NA(),BQ7)</f>
        <v>-</v>
      </c>
      <c r="BR6" s="21">
        <f t="shared" ref="BR6:BZ6" si="8">IF(BR7="",NA(),BR7)</f>
        <v>43.35</v>
      </c>
      <c r="BS6" s="21">
        <f t="shared" si="8"/>
        <v>47.41</v>
      </c>
      <c r="BT6" s="21">
        <f t="shared" si="8"/>
        <v>47.46</v>
      </c>
      <c r="BU6" s="21">
        <f t="shared" si="8"/>
        <v>45.9</v>
      </c>
      <c r="BV6" s="21" t="str">
        <f t="shared" si="8"/>
        <v>-</v>
      </c>
      <c r="BW6" s="21">
        <f t="shared" si="8"/>
        <v>65.37</v>
      </c>
      <c r="BX6" s="21">
        <f t="shared" si="8"/>
        <v>68.11</v>
      </c>
      <c r="BY6" s="21">
        <f t="shared" si="8"/>
        <v>67.23</v>
      </c>
      <c r="BZ6" s="21">
        <f t="shared" si="8"/>
        <v>61.82</v>
      </c>
      <c r="CA6" s="20" t="str">
        <f>IF(CA7="","",IF(CA7="-","【-】","【"&amp;SUBSTITUTE(TEXT(CA7,"#,##0.00"),"-","△")&amp;"】"))</f>
        <v>【57.02】</v>
      </c>
      <c r="CB6" s="21" t="str">
        <f>IF(CB7="",NA(),CB7)</f>
        <v>-</v>
      </c>
      <c r="CC6" s="21">
        <f t="shared" ref="CC6:CK6" si="9">IF(CC7="",NA(),CC7)</f>
        <v>227.85</v>
      </c>
      <c r="CD6" s="21">
        <f t="shared" si="9"/>
        <v>206.51</v>
      </c>
      <c r="CE6" s="21">
        <f t="shared" si="9"/>
        <v>206.69</v>
      </c>
      <c r="CF6" s="21">
        <f t="shared" si="9"/>
        <v>214.14</v>
      </c>
      <c r="CG6" s="21" t="str">
        <f t="shared" si="9"/>
        <v>-</v>
      </c>
      <c r="CH6" s="21">
        <f t="shared" si="9"/>
        <v>228.99</v>
      </c>
      <c r="CI6" s="21">
        <f t="shared" si="9"/>
        <v>222.41</v>
      </c>
      <c r="CJ6" s="21">
        <f t="shared" si="9"/>
        <v>228.21</v>
      </c>
      <c r="CK6" s="21">
        <f t="shared" si="9"/>
        <v>246.9</v>
      </c>
      <c r="CL6" s="20" t="str">
        <f>IF(CL7="","",IF(CL7="-","【-】","【"&amp;SUBSTITUTE(TEXT(CL7,"#,##0.00"),"-","△")&amp;"】"))</f>
        <v>【273.68】</v>
      </c>
      <c r="CM6" s="21" t="str">
        <f>IF(CM7="",NA(),CM7)</f>
        <v>-</v>
      </c>
      <c r="CN6" s="21">
        <f t="shared" ref="CN6:CV6" si="10">IF(CN7="",NA(),CN7)</f>
        <v>67.34</v>
      </c>
      <c r="CO6" s="21">
        <f t="shared" si="10"/>
        <v>65.83</v>
      </c>
      <c r="CP6" s="21">
        <f t="shared" si="10"/>
        <v>74.17</v>
      </c>
      <c r="CQ6" s="21">
        <f t="shared" si="10"/>
        <v>68.569999999999993</v>
      </c>
      <c r="CR6" s="21" t="str">
        <f t="shared" si="10"/>
        <v>-</v>
      </c>
      <c r="CS6" s="21">
        <f t="shared" si="10"/>
        <v>54.06</v>
      </c>
      <c r="CT6" s="21">
        <f t="shared" si="10"/>
        <v>55.26</v>
      </c>
      <c r="CU6" s="21">
        <f t="shared" si="10"/>
        <v>54.54</v>
      </c>
      <c r="CV6" s="21">
        <f t="shared" si="10"/>
        <v>52.9</v>
      </c>
      <c r="CW6" s="20" t="str">
        <f>IF(CW7="","",IF(CW7="-","【-】","【"&amp;SUBSTITUTE(TEXT(CW7,"#,##0.00"),"-","△")&amp;"】"))</f>
        <v>【52.55】</v>
      </c>
      <c r="CX6" s="21" t="str">
        <f>IF(CX7="",NA(),CX7)</f>
        <v>-</v>
      </c>
      <c r="CY6" s="21">
        <f t="shared" ref="CY6:DG6" si="11">IF(CY7="",NA(),CY7)</f>
        <v>92.33</v>
      </c>
      <c r="CZ6" s="21">
        <f t="shared" si="11"/>
        <v>91.89</v>
      </c>
      <c r="DA6" s="21">
        <f t="shared" si="11"/>
        <v>91.64</v>
      </c>
      <c r="DB6" s="21">
        <f t="shared" si="11"/>
        <v>92.12</v>
      </c>
      <c r="DC6" s="21" t="str">
        <f t="shared" si="11"/>
        <v>-</v>
      </c>
      <c r="DD6" s="21">
        <f t="shared" si="11"/>
        <v>90.11</v>
      </c>
      <c r="DE6" s="21">
        <f t="shared" si="11"/>
        <v>90.52</v>
      </c>
      <c r="DF6" s="21">
        <f t="shared" si="11"/>
        <v>90.3</v>
      </c>
      <c r="DG6" s="21">
        <f t="shared" si="11"/>
        <v>90.3</v>
      </c>
      <c r="DH6" s="20" t="str">
        <f>IF(DH7="","",IF(DH7="-","【-】","【"&amp;SUBSTITUTE(TEXT(DH7,"#,##0.00"),"-","△")&amp;"】"))</f>
        <v>【87.30】</v>
      </c>
      <c r="DI6" s="21" t="str">
        <f>IF(DI7="",NA(),DI7)</f>
        <v>-</v>
      </c>
      <c r="DJ6" s="21">
        <f t="shared" ref="DJ6:DR6" si="12">IF(DJ7="",NA(),DJ7)</f>
        <v>4.6900000000000004</v>
      </c>
      <c r="DK6" s="21">
        <f t="shared" si="12"/>
        <v>8.77</v>
      </c>
      <c r="DL6" s="21">
        <f t="shared" si="12"/>
        <v>12.53</v>
      </c>
      <c r="DM6" s="21">
        <f t="shared" si="12"/>
        <v>16.100000000000001</v>
      </c>
      <c r="DN6" s="21" t="str">
        <f t="shared" si="12"/>
        <v>-</v>
      </c>
      <c r="DO6" s="21">
        <f t="shared" si="12"/>
        <v>28.19</v>
      </c>
      <c r="DP6" s="21">
        <f t="shared" si="12"/>
        <v>24.8</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1">
        <f t="shared" ref="EF6:EN6" si="14">IF(EF7="",NA(),EF7)</f>
        <v>0.27</v>
      </c>
      <c r="EG6" s="21">
        <f t="shared" si="14"/>
        <v>0.25</v>
      </c>
      <c r="EH6" s="21">
        <f t="shared" si="14"/>
        <v>0.27</v>
      </c>
      <c r="EI6" s="21">
        <f t="shared" si="14"/>
        <v>0.1</v>
      </c>
      <c r="EJ6" s="21" t="str">
        <f t="shared" si="14"/>
        <v>-</v>
      </c>
      <c r="EK6" s="21">
        <f t="shared" si="14"/>
        <v>0.02</v>
      </c>
      <c r="EL6" s="21">
        <f t="shared" si="14"/>
        <v>0.02</v>
      </c>
      <c r="EM6" s="21">
        <f t="shared" si="14"/>
        <v>0.01</v>
      </c>
      <c r="EN6" s="21">
        <f t="shared" si="14"/>
        <v>0.01</v>
      </c>
      <c r="EO6" s="20" t="str">
        <f>IF(EO7="","",IF(EO7="-","【-】","【"&amp;SUBSTITUTE(TEXT(EO7,"#,##0.00"),"-","△")&amp;"】"))</f>
        <v>【0.02】</v>
      </c>
    </row>
    <row r="7" spans="1:148" s="22" customFormat="1" x14ac:dyDescent="0.25">
      <c r="A7" s="14"/>
      <c r="B7" s="23">
        <v>2022</v>
      </c>
      <c r="C7" s="23">
        <v>232360</v>
      </c>
      <c r="D7" s="23">
        <v>46</v>
      </c>
      <c r="E7" s="23">
        <v>17</v>
      </c>
      <c r="F7" s="23">
        <v>5</v>
      </c>
      <c r="G7" s="23">
        <v>0</v>
      </c>
      <c r="H7" s="23" t="s">
        <v>95</v>
      </c>
      <c r="I7" s="23" t="s">
        <v>96</v>
      </c>
      <c r="J7" s="23" t="s">
        <v>97</v>
      </c>
      <c r="K7" s="23" t="s">
        <v>98</v>
      </c>
      <c r="L7" s="23" t="s">
        <v>99</v>
      </c>
      <c r="M7" s="23" t="s">
        <v>100</v>
      </c>
      <c r="N7" s="24" t="s">
        <v>101</v>
      </c>
      <c r="O7" s="24">
        <v>89.61</v>
      </c>
      <c r="P7" s="24">
        <v>11.78</v>
      </c>
      <c r="Q7" s="24">
        <v>72.22</v>
      </c>
      <c r="R7" s="24">
        <v>1980</v>
      </c>
      <c r="S7" s="24">
        <v>61485</v>
      </c>
      <c r="T7" s="24">
        <v>32.19</v>
      </c>
      <c r="U7" s="24">
        <v>1910.07</v>
      </c>
      <c r="V7" s="24">
        <v>7233</v>
      </c>
      <c r="W7" s="24">
        <v>2.96</v>
      </c>
      <c r="X7" s="24">
        <v>2443.58</v>
      </c>
      <c r="Y7" s="24" t="s">
        <v>101</v>
      </c>
      <c r="Z7" s="24">
        <v>82.82</v>
      </c>
      <c r="AA7" s="24">
        <v>101.12</v>
      </c>
      <c r="AB7" s="24">
        <v>80.56</v>
      </c>
      <c r="AC7" s="24">
        <v>78.37</v>
      </c>
      <c r="AD7" s="24" t="s">
        <v>101</v>
      </c>
      <c r="AE7" s="24">
        <v>101.91</v>
      </c>
      <c r="AF7" s="24">
        <v>103.09</v>
      </c>
      <c r="AG7" s="24">
        <v>102.11</v>
      </c>
      <c r="AH7" s="24">
        <v>101.91</v>
      </c>
      <c r="AI7" s="24">
        <v>103.61</v>
      </c>
      <c r="AJ7" s="24" t="s">
        <v>101</v>
      </c>
      <c r="AK7" s="24">
        <v>92</v>
      </c>
      <c r="AL7" s="24">
        <v>112.95</v>
      </c>
      <c r="AM7" s="24">
        <v>202.5</v>
      </c>
      <c r="AN7" s="24">
        <v>301.91000000000003</v>
      </c>
      <c r="AO7" s="24" t="s">
        <v>101</v>
      </c>
      <c r="AP7" s="24">
        <v>127.98</v>
      </c>
      <c r="AQ7" s="24">
        <v>101.24</v>
      </c>
      <c r="AR7" s="24">
        <v>124.9</v>
      </c>
      <c r="AS7" s="24">
        <v>124.8</v>
      </c>
      <c r="AT7" s="24">
        <v>133.62</v>
      </c>
      <c r="AU7" s="24" t="s">
        <v>101</v>
      </c>
      <c r="AV7" s="24">
        <v>83.25</v>
      </c>
      <c r="AW7" s="24">
        <v>105.16</v>
      </c>
      <c r="AX7" s="24">
        <v>91.38</v>
      </c>
      <c r="AY7" s="24">
        <v>77.36</v>
      </c>
      <c r="AZ7" s="24" t="s">
        <v>101</v>
      </c>
      <c r="BA7" s="24">
        <v>44.14</v>
      </c>
      <c r="BB7" s="24">
        <v>37.24</v>
      </c>
      <c r="BC7" s="24">
        <v>33.58</v>
      </c>
      <c r="BD7" s="24">
        <v>35.42</v>
      </c>
      <c r="BE7" s="24">
        <v>36.94</v>
      </c>
      <c r="BF7" s="24" t="s">
        <v>101</v>
      </c>
      <c r="BG7" s="24">
        <v>0</v>
      </c>
      <c r="BH7" s="24">
        <v>0</v>
      </c>
      <c r="BI7" s="24">
        <v>0</v>
      </c>
      <c r="BJ7" s="24">
        <v>0</v>
      </c>
      <c r="BK7" s="24" t="s">
        <v>101</v>
      </c>
      <c r="BL7" s="24">
        <v>654.71</v>
      </c>
      <c r="BM7" s="24">
        <v>783.8</v>
      </c>
      <c r="BN7" s="24">
        <v>778.81</v>
      </c>
      <c r="BO7" s="24">
        <v>718.49</v>
      </c>
      <c r="BP7" s="24">
        <v>809.19</v>
      </c>
      <c r="BQ7" s="24" t="s">
        <v>101</v>
      </c>
      <c r="BR7" s="24">
        <v>43.35</v>
      </c>
      <c r="BS7" s="24">
        <v>47.41</v>
      </c>
      <c r="BT7" s="24">
        <v>47.46</v>
      </c>
      <c r="BU7" s="24">
        <v>45.9</v>
      </c>
      <c r="BV7" s="24" t="s">
        <v>101</v>
      </c>
      <c r="BW7" s="24">
        <v>65.37</v>
      </c>
      <c r="BX7" s="24">
        <v>68.11</v>
      </c>
      <c r="BY7" s="24">
        <v>67.23</v>
      </c>
      <c r="BZ7" s="24">
        <v>61.82</v>
      </c>
      <c r="CA7" s="24">
        <v>57.02</v>
      </c>
      <c r="CB7" s="24" t="s">
        <v>101</v>
      </c>
      <c r="CC7" s="24">
        <v>227.85</v>
      </c>
      <c r="CD7" s="24">
        <v>206.51</v>
      </c>
      <c r="CE7" s="24">
        <v>206.69</v>
      </c>
      <c r="CF7" s="24">
        <v>214.14</v>
      </c>
      <c r="CG7" s="24" t="s">
        <v>101</v>
      </c>
      <c r="CH7" s="24">
        <v>228.99</v>
      </c>
      <c r="CI7" s="24">
        <v>222.41</v>
      </c>
      <c r="CJ7" s="24">
        <v>228.21</v>
      </c>
      <c r="CK7" s="24">
        <v>246.9</v>
      </c>
      <c r="CL7" s="24">
        <v>273.68</v>
      </c>
      <c r="CM7" s="24" t="s">
        <v>101</v>
      </c>
      <c r="CN7" s="24">
        <v>67.34</v>
      </c>
      <c r="CO7" s="24">
        <v>65.83</v>
      </c>
      <c r="CP7" s="24">
        <v>74.17</v>
      </c>
      <c r="CQ7" s="24">
        <v>68.569999999999993</v>
      </c>
      <c r="CR7" s="24" t="s">
        <v>101</v>
      </c>
      <c r="CS7" s="24">
        <v>54.06</v>
      </c>
      <c r="CT7" s="24">
        <v>55.26</v>
      </c>
      <c r="CU7" s="24">
        <v>54.54</v>
      </c>
      <c r="CV7" s="24">
        <v>52.9</v>
      </c>
      <c r="CW7" s="24">
        <v>52.55</v>
      </c>
      <c r="CX7" s="24" t="s">
        <v>101</v>
      </c>
      <c r="CY7" s="24">
        <v>92.33</v>
      </c>
      <c r="CZ7" s="24">
        <v>91.89</v>
      </c>
      <c r="DA7" s="24">
        <v>91.64</v>
      </c>
      <c r="DB7" s="24">
        <v>92.12</v>
      </c>
      <c r="DC7" s="24" t="s">
        <v>101</v>
      </c>
      <c r="DD7" s="24">
        <v>90.11</v>
      </c>
      <c r="DE7" s="24">
        <v>90.52</v>
      </c>
      <c r="DF7" s="24">
        <v>90.3</v>
      </c>
      <c r="DG7" s="24">
        <v>90.3</v>
      </c>
      <c r="DH7" s="24">
        <v>87.3</v>
      </c>
      <c r="DI7" s="24" t="s">
        <v>101</v>
      </c>
      <c r="DJ7" s="24">
        <v>4.6900000000000004</v>
      </c>
      <c r="DK7" s="24">
        <v>8.77</v>
      </c>
      <c r="DL7" s="24">
        <v>12.53</v>
      </c>
      <c r="DM7" s="24">
        <v>16.100000000000001</v>
      </c>
      <c r="DN7" s="24" t="s">
        <v>101</v>
      </c>
      <c r="DO7" s="24">
        <v>28.19</v>
      </c>
      <c r="DP7" s="24">
        <v>24.8</v>
      </c>
      <c r="DQ7" s="24">
        <v>28.12</v>
      </c>
      <c r="DR7" s="24">
        <v>28.79</v>
      </c>
      <c r="DS7" s="24">
        <v>27.11</v>
      </c>
      <c r="DT7" s="24" t="s">
        <v>101</v>
      </c>
      <c r="DU7" s="24">
        <v>0</v>
      </c>
      <c r="DV7" s="24">
        <v>0</v>
      </c>
      <c r="DW7" s="24">
        <v>0</v>
      </c>
      <c r="DX7" s="24">
        <v>0</v>
      </c>
      <c r="DY7" s="24" t="s">
        <v>101</v>
      </c>
      <c r="DZ7" s="24">
        <v>0</v>
      </c>
      <c r="EA7" s="24">
        <v>0</v>
      </c>
      <c r="EB7" s="24">
        <v>0</v>
      </c>
      <c r="EC7" s="24">
        <v>0</v>
      </c>
      <c r="ED7" s="24">
        <v>0</v>
      </c>
      <c r="EE7" s="24" t="s">
        <v>101</v>
      </c>
      <c r="EF7" s="24">
        <v>0.27</v>
      </c>
      <c r="EG7" s="24">
        <v>0.25</v>
      </c>
      <c r="EH7" s="24">
        <v>0.27</v>
      </c>
      <c r="EI7" s="24">
        <v>0.1</v>
      </c>
      <c r="EJ7" s="24" t="s">
        <v>101</v>
      </c>
      <c r="EK7" s="24">
        <v>0.02</v>
      </c>
      <c r="EL7" s="24">
        <v>0.02</v>
      </c>
      <c r="EM7" s="24">
        <v>0.01</v>
      </c>
      <c r="EN7" s="24">
        <v>0.01</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2024-02-22T02:53:44Z</cp:lastPrinted>
  <dcterms:created xsi:type="dcterms:W3CDTF">2023-12-12T01:02:51Z</dcterms:created>
  <dcterms:modified xsi:type="dcterms:W3CDTF">2024-02-22T02:54:45Z</dcterms:modified>
  <cp:category/>
</cp:coreProperties>
</file>