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BF89A160-0570-45F8-8B5C-6667631971AD}" xr6:coauthVersionLast="47" xr6:coauthVersionMax="47" xr10:uidLastSave="{00000000-0000-0000-0000-000000000000}"/>
  <workbookProtection workbookAlgorithmName="SHA-512" workbookHashValue="ZHyYbMwEuSTN3RJ+Dum9eSfhl8WYK+LIqxVNR7yySGtnUskDwy8ZE/izaSm3PIRbhGcyB2AUmmG+txSVQL5FkQ==" workbookSaltValue="mQO3dEd9G38ARV/pt09sDw=="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O6" i="5"/>
  <c r="I10" i="4" s="1"/>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G85" i="4"/>
  <c r="W10" i="4"/>
  <c r="P10" i="4"/>
  <c r="B10" i="4"/>
  <c r="AD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<sst xmlns="http://schemas.openxmlformats.org/spreadsheetml/2006/main" count="228" uniqueCount="113">
  <si>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</si>
  <si>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</si>
  <si>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</si>
  <si>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</si>
  <si>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</si>
  <si>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</si>
  <si>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</si>
  <si>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</si>
  <si>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</si>
  <si>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</si>
  <si>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</si>
  <si>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</si>
  <si>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</si>
  <si>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</si>
  <si>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</si>
  <si>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</si>
  <si>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</si>
  <si>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</si>
  <si>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</si>
  <si>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</si>
  <si>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</si>
  <si>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</si>
  <si>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</si>
  <si>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</si>
  <si>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</si>
  <si>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</si>
  <si>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</si>
  <si>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</si>
  <si>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</si>
  <si>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</si>
  <si>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</si>
  <si>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</si>
  <si>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</si>
  <si>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</si>
  <si>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</si>
  <si>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</si>
  <si>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</si>
  <si>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</si>
  <si>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</si>
  <si>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</si>
  <si>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</si>
  <si>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</si>
  <si>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</si>
  <si>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</si>
  <si>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</si>
  <si>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</si>
  <si>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</si>
  <si>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</si>
  <si>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</si>
  <si>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</si>
  <si>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</si>
  <si>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</si>
  <si>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</si>
  <si>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</si>
  <si>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</si>
  <si>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</si>
  <si>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</si>
  <si>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</si>
  <si>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</si>
  <si>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</si>
  <si>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</si>
  <si>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</si>
  <si>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</si>
  <si>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</si>
  <si>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</si>
  <si>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</si>
  <si>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</si>
  <si>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</si>
  <si>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</si>
  <si>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</si>
  <si>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</si>
  <si>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</si>
  <si>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</si>
  <si>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</si>
  <si>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</si>
  <si>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</si>
  <si>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</si>
  <si>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</si>
  <si>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</si>
  <si>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</si>
  <si>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</si>
  <si>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</si>
  <si>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</si>
  <si>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</si>
  <si>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</si>
  <si>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</si>
  <si>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</si>
  <si>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</si>
  <si>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</si>
  <si>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</si>
  <si>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</si>
  <si>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</si>
  <si>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</si>
  <si>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</si>
  <si>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</si>
  <si>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</si>
  <si>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</si>
  <si>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</si>
  <si>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</si>
  <si>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</si>
  <si>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</si>
  <si>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</si>
  <si>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</si>
  <si>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</si>
  <si>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</si>
  <si>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</si>
  <si>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</si>
  <si>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</si>
  <si>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</si>
  <si>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</si>
  <si>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電気料金の高騰に係る費用の増加等があったものの、分担金による収益の増加により上昇しました。毎年度100％を上回っているものの、類似団体平均値は下回っており、今後も経常費用の削減に努めます。
　②累積欠損金比率は、累積欠損金が発生していないため0％です。
　③流動比率は、100％を超えており支払能力に問題はありませんが、現金預金が減少傾向にあるため、今後注視していく必要があります。
　④企業債残高対給水収益比率は、起債対象工事を繰り越した影響により減少しました。類似団体平均値を下回っているため、管路や施設の更新規模について検討していきます。
　⑤料金回収率は、類似団体平均値を上回っているものの、100％を下回ることが続いているため、経常費用の削減と給水収益の確保に努めます。
　⑥給水原価は、主に電気料金の高騰に伴う経常費用の増加及び有収水量の減少により増加しました。類似団体平均値を下回っているものの、人口減少等により有収水量は減少傾向にあり、今後も経常費用の削減に努めます。
　⑦施設利用率は、毎年度安定して推移しており、効率的な施設利用ができているといえます。
　⑧有収率は、毎年度類似団体平均値を上回っています。引き続き漏水修繕や管路更新に尽力し、維持向上に努めます。</t>
    <rPh sb="10" eb="14">
      <t>デンキリョウキン</t>
    </rPh>
    <rPh sb="15" eb="17">
      <t>コウトウ</t>
    </rPh>
    <rPh sb="18" eb="19">
      <t>カカワ</t>
    </rPh>
    <rPh sb="20" eb="22">
      <t>ヒヨウ</t>
    </rPh>
    <rPh sb="23" eb="25">
      <t>ゾウカ</t>
    </rPh>
    <rPh sb="25" eb="26">
      <t>トウ</t>
    </rPh>
    <rPh sb="34" eb="37">
      <t>ブンタンキン</t>
    </rPh>
    <rPh sb="40" eb="42">
      <t>シュウエキ</t>
    </rPh>
    <rPh sb="48" eb="50">
      <t>ジョウショウ</t>
    </rPh>
    <rPh sb="73" eb="77">
      <t>ルイジダンタイ</t>
    </rPh>
    <rPh sb="77" eb="80">
      <t>ヘイキンチ</t>
    </rPh>
    <rPh sb="81" eb="83">
      <t>シタマワ</t>
    </rPh>
    <rPh sb="91" eb="95">
      <t>ケイジョウヒヨウ</t>
    </rPh>
    <rPh sb="96" eb="98">
      <t>サクゲン</t>
    </rPh>
    <rPh sb="99" eb="100">
      <t>ツト</t>
    </rPh>
    <rPh sb="150" eb="151">
      <t>コ</t>
    </rPh>
    <rPh sb="170" eb="174">
      <t>ゲンキンヨキン</t>
    </rPh>
    <rPh sb="175" eb="179">
      <t>ゲンショウケイコウ</t>
    </rPh>
    <rPh sb="185" eb="187">
      <t>コンゴ</t>
    </rPh>
    <rPh sb="187" eb="189">
      <t>チュウシ</t>
    </rPh>
    <rPh sb="193" eb="195">
      <t>ヒツヨウ</t>
    </rPh>
    <rPh sb="218" eb="222">
      <t>キサイタイショウ</t>
    </rPh>
    <rPh sb="222" eb="224">
      <t>コウジ</t>
    </rPh>
    <rPh sb="230" eb="232">
      <t>エイキョウ</t>
    </rPh>
    <rPh sb="235" eb="237">
      <t>ゲンショウ</t>
    </rPh>
    <rPh sb="242" eb="246">
      <t>ルイジダンタイ</t>
    </rPh>
    <rPh sb="246" eb="249">
      <t>ヘイキンチ</t>
    </rPh>
    <rPh sb="250" eb="252">
      <t>シタマワ</t>
    </rPh>
    <rPh sb="259" eb="261">
      <t>カンロ</t>
    </rPh>
    <rPh sb="262" eb="264">
      <t>シセツ</t>
    </rPh>
    <rPh sb="265" eb="267">
      <t>コウシン</t>
    </rPh>
    <rPh sb="267" eb="269">
      <t>キボ</t>
    </rPh>
    <rPh sb="273" eb="275">
      <t>ケントウ</t>
    </rPh>
    <rPh sb="292" eb="296">
      <t>ルイジダンタイ</t>
    </rPh>
    <rPh sb="296" eb="299">
      <t>ヘイキンチ</t>
    </rPh>
    <rPh sb="300" eb="302">
      <t>ウワマワ</t>
    </rPh>
    <rPh sb="359" eb="360">
      <t>オモ</t>
    </rPh>
    <rPh sb="361" eb="365">
      <t>デンキリョウキン</t>
    </rPh>
    <rPh sb="366" eb="368">
      <t>コウトウ</t>
    </rPh>
    <rPh sb="369" eb="370">
      <t>トモナ</t>
    </rPh>
    <rPh sb="371" eb="375">
      <t>ケイジョウヒヨウ</t>
    </rPh>
    <rPh sb="376" eb="378">
      <t>ゾウカ</t>
    </rPh>
    <rPh sb="397" eb="401">
      <t>ルイジダンタイ</t>
    </rPh>
    <rPh sb="401" eb="404">
      <t>ヘイキンチ</t>
    </rPh>
    <rPh sb="405" eb="407">
      <t>シタマワ</t>
    </rPh>
    <rPh sb="436" eb="438">
      <t>コンゴ</t>
    </rPh>
    <phoneticPr fontId="4"/>
  </si>
  <si>
    <t>　経営の健全性・効率性については、著しく悪化している指標は見受けられないものの、①経常収支比率が毎年度類似団体平均値を下回っているため、経常費用の削減など、経営の効率化を図る必要があります。しかし物価上昇や建設工事費の高騰による影響で、費用は増加の一途をたどっており、経営状況はより一層厳しくなるものと予測しています。
　老朽化の状況については、他の水道事業者と同様に、管路や施設の更新は重要な課題です。効果的に更新を進めるとともに、必要な財源の確保に努めます。
　平成30年度経営戦略策定済み（令和7年度見直し予定）</t>
    <rPh sb="98" eb="102">
      <t>ブッカジョウショウ</t>
    </rPh>
    <rPh sb="103" eb="108">
      <t>ケンセツコウジヒ</t>
    </rPh>
    <rPh sb="109" eb="111">
      <t>コウトウ</t>
    </rPh>
    <rPh sb="114" eb="116">
      <t>エイキョウ</t>
    </rPh>
    <rPh sb="118" eb="120">
      <t>ヒヨウ</t>
    </rPh>
    <rPh sb="121" eb="123">
      <t>ゾウカ</t>
    </rPh>
    <rPh sb="124" eb="126">
      <t>イット</t>
    </rPh>
    <rPh sb="141" eb="143">
      <t>イッソウ</t>
    </rPh>
    <rPh sb="233" eb="235">
      <t>ヘイセイ</t>
    </rPh>
    <rPh sb="237" eb="239">
      <t>ネンド</t>
    </rPh>
    <rPh sb="239" eb="243">
      <t>ケイエイセンリャク</t>
    </rPh>
    <rPh sb="243" eb="245">
      <t>サクテイ</t>
    </rPh>
    <rPh sb="245" eb="246">
      <t>ズ</t>
    </rPh>
    <rPh sb="248" eb="250">
      <t>レイワ</t>
    </rPh>
    <rPh sb="251" eb="253">
      <t>ネンド</t>
    </rPh>
    <rPh sb="253" eb="255">
      <t>ミナオ</t>
    </rPh>
    <rPh sb="256" eb="258">
      <t>ヨテイ</t>
    </rPh>
    <phoneticPr fontId="4"/>
  </si>
  <si>
    <t>　①有形固定資産減価償却率は、類似団体平均値を下回っているものの上昇しており、水道施設の老朽化が進んでいます。
　②管路経年化率は上昇傾向にあり、類似団体平均値を上回っています。老朽化が進んでいますので、引き続き管路の効果的な更新に努めます。
　③管路更新率は、類似団体平均値を上回ったものの、前述のとおり①有形固定資産減価償却率及び②管路経年化率は上昇しており、十分な更新を行えていないため、更新延長の増加に努めます。</t>
    <rPh sb="15" eb="19">
      <t>ルイジダンタイ</t>
    </rPh>
    <rPh sb="19" eb="22">
      <t>ヘイキンチ</t>
    </rPh>
    <rPh sb="23" eb="25">
      <t>シタマワ</t>
    </rPh>
    <rPh sb="32" eb="34">
      <t>ジョウショウ</t>
    </rPh>
    <rPh sb="39" eb="43">
      <t>スイドウシセツ</t>
    </rPh>
    <rPh sb="44" eb="47">
      <t>ロウキュウカ</t>
    </rPh>
    <rPh sb="48" eb="49">
      <t>スス</t>
    </rPh>
    <rPh sb="65" eb="69">
      <t>ジョウショウケイコウ</t>
    </rPh>
    <rPh sb="73" eb="77">
      <t>ルイジダンタイ</t>
    </rPh>
    <rPh sb="77" eb="80">
      <t>ヘイキンチ</t>
    </rPh>
    <rPh sb="81" eb="83">
      <t>ウワマワ</t>
    </rPh>
    <rPh sb="89" eb="92">
      <t>ロウキュウカ</t>
    </rPh>
    <rPh sb="93" eb="94">
      <t>スス</t>
    </rPh>
    <rPh sb="175" eb="177">
      <t>ジョウショウ</t>
    </rPh>
    <rPh sb="182" eb="184">
      <t>ジュウブン</t>
    </rPh>
    <rPh sb="185" eb="187">
      <t>コウシン</t>
    </rPh>
    <rPh sb="188" eb="18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</si>
</sst>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1.35</c:v>
                </c:pt>
                <c:pt idx="1">
                  <c:v>0.4</c:v>
                </c:pt>
                <c:pt idx="2">
                  <c:v>0.56000000000000005</c:v>
                </c:pt>
                <c:pt idx="3">
                  <c:v>1.32</c:v>
                </c:pt>
                <c:pt idx="4">
                  <c:v>0.7</c:v>
                </c:pt>
              </c:numCache>
            </c:numRef>
          </c:val>
          <c:extLst>
            <c:ext xmlns:c16="http://schemas.microsoft.com/office/drawing/2014/chart" uri="{C3380CC4-5D6E-409C-BE32-E72D297353CC}">
              <c16:uniqueId val="{00000000-BB6B-437F-83AE-69926661681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BB6B-437F-83AE-69926661681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75.13</c:v>
                </c:pt>
                <c:pt idx="1">
                  <c:v>75.39</c:v>
                </c:pt>
                <c:pt idx="2">
                  <c:v>76.739999999999995</c:v>
                </c:pt>
                <c:pt idx="3">
                  <c:v>75.97</c:v>
                </c:pt>
                <c:pt idx="4">
                  <c:v>75.05</c:v>
                </c:pt>
              </c:numCache>
            </c:numRef>
          </c:val>
          <c:extLst>
            <c:ext xmlns:c16="http://schemas.microsoft.com/office/drawing/2014/chart" uri="{C3380CC4-5D6E-409C-BE32-E72D297353CC}">
              <c16:uniqueId val="{00000000-B3D8-49D1-8F1B-B776EE3824D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B3D8-49D1-8F1B-B776EE3824D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92.58</c:v>
                </c:pt>
                <c:pt idx="1">
                  <c:v>91.05</c:v>
                </c:pt>
                <c:pt idx="2">
                  <c:v>92.37</c:v>
                </c:pt>
                <c:pt idx="3">
                  <c:v>91.93</c:v>
                </c:pt>
                <c:pt idx="4">
                  <c:v>92.07</c:v>
                </c:pt>
              </c:numCache>
            </c:numRef>
          </c:val>
          <c:extLst>
            <c:ext xmlns:c16="http://schemas.microsoft.com/office/drawing/2014/chart" uri="{C3380CC4-5D6E-409C-BE32-E72D297353CC}">
              <c16:uniqueId val="{00000000-1235-4F65-ADA7-75EE3808EA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1235-4F65-ADA7-75EE3808EA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103.19</c:v>
                </c:pt>
                <c:pt idx="1">
                  <c:v>104.61</c:v>
                </c:pt>
                <c:pt idx="2">
                  <c:v>106.71</c:v>
                </c:pt>
                <c:pt idx="3">
                  <c:v>104.18</c:v>
                </c:pt>
                <c:pt idx="4">
                  <c:v>104.4</c:v>
                </c:pt>
              </c:numCache>
            </c:numRef>
          </c:val>
          <c:extLst>
            <c:ext xmlns:c16="http://schemas.microsoft.com/office/drawing/2014/chart" uri="{C3380CC4-5D6E-409C-BE32-E72D297353CC}">
              <c16:uniqueId val="{00000000-18AE-47EE-BC97-3B9BC01A1E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18AE-47EE-BC97-3B9BC01A1E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48.77</c:v>
                </c:pt>
                <c:pt idx="1">
                  <c:v>50.05</c:v>
                </c:pt>
                <c:pt idx="2">
                  <c:v>50.34</c:v>
                </c:pt>
                <c:pt idx="3">
                  <c:v>49.28</c:v>
                </c:pt>
                <c:pt idx="4">
                  <c:v>49.97</c:v>
                </c:pt>
              </c:numCache>
            </c:numRef>
          </c:val>
          <c:extLst>
            <c:ext xmlns:c16="http://schemas.microsoft.com/office/drawing/2014/chart" uri="{C3380CC4-5D6E-409C-BE32-E72D297353CC}">
              <c16:uniqueId val="{00000000-6EEF-437C-85A1-910E709AE4B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6EEF-437C-85A1-910E709AE4B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35.700000000000003</c:v>
                </c:pt>
                <c:pt idx="1">
                  <c:v>35.270000000000003</c:v>
                </c:pt>
                <c:pt idx="2">
                  <c:v>34.909999999999997</c:v>
                </c:pt>
                <c:pt idx="3">
                  <c:v>40.01</c:v>
                </c:pt>
                <c:pt idx="4">
                  <c:v>41.12</c:v>
                </c:pt>
              </c:numCache>
            </c:numRef>
          </c:val>
          <c:extLst>
            <c:ext xmlns:c16="http://schemas.microsoft.com/office/drawing/2014/chart" uri="{C3380CC4-5D6E-409C-BE32-E72D297353CC}">
              <c16:uniqueId val="{00000000-8644-4B6D-B3AE-2FCF5ED2A44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8644-4B6D-B3AE-2FCF5ED2A44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DF-4CAC-AFD0-3B99A842E3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F2DF-4CAC-AFD0-3B99A842E3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370.07</c:v>
                </c:pt>
                <c:pt idx="1">
                  <c:v>480.28</c:v>
                </c:pt>
                <c:pt idx="2">
                  <c:v>336.49</c:v>
                </c:pt>
                <c:pt idx="3">
                  <c:v>294.2</c:v>
                </c:pt>
                <c:pt idx="4">
                  <c:v>297.7</c:v>
                </c:pt>
              </c:numCache>
            </c:numRef>
          </c:val>
          <c:extLst>
            <c:ext xmlns:c16="http://schemas.microsoft.com/office/drawing/2014/chart" uri="{C3380CC4-5D6E-409C-BE32-E72D297353CC}">
              <c16:uniqueId val="{00000000-A841-4EC7-A423-CA3101F5B09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A841-4EC7-A423-CA3101F5B09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83.96</c:v>
                </c:pt>
                <c:pt idx="1">
                  <c:v>82.16</c:v>
                </c:pt>
                <c:pt idx="2">
                  <c:v>96.97</c:v>
                </c:pt>
                <c:pt idx="3">
                  <c:v>113.82</c:v>
                </c:pt>
                <c:pt idx="4">
                  <c:v>113.59</c:v>
                </c:pt>
              </c:numCache>
            </c:numRef>
          </c:val>
          <c:extLst>
            <c:ext xmlns:c16="http://schemas.microsoft.com/office/drawing/2014/chart" uri="{C3380CC4-5D6E-409C-BE32-E72D297353CC}">
              <c16:uniqueId val="{00000000-E589-4755-B879-36904B2DF76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E589-4755-B879-36904B2DF76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97.77</c:v>
                </c:pt>
                <c:pt idx="1">
                  <c:v>99.5</c:v>
                </c:pt>
                <c:pt idx="2">
                  <c:v>94.53</c:v>
                </c:pt>
                <c:pt idx="3">
                  <c:v>98.4</c:v>
                </c:pt>
                <c:pt idx="4">
                  <c:v>97.91</c:v>
                </c:pt>
              </c:numCache>
            </c:numRef>
          </c:val>
          <c:extLst>
            <c:ext xmlns:c16="http://schemas.microsoft.com/office/drawing/2014/chart" uri="{C3380CC4-5D6E-409C-BE32-E72D297353CC}">
              <c16:uniqueId val="{00000000-9930-4E1C-835C-4C511EFAF5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9930-4E1C-835C-4C511EFAF5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143.63</c:v>
                </c:pt>
                <c:pt idx="1">
                  <c:v>141.11000000000001</c:v>
                </c:pt>
                <c:pt idx="2">
                  <c:v>138.25</c:v>
                </c:pt>
                <c:pt idx="3">
                  <c:v>142.49</c:v>
                </c:pt>
                <c:pt idx="4">
                  <c:v>144</c:v>
                </c:pt>
              </c:numCache>
            </c:numRef>
          </c:val>
          <c:extLst>
            <c:ext xmlns:c16="http://schemas.microsoft.com/office/drawing/2014/chart" uri="{C3380CC4-5D6E-409C-BE32-E72D297353CC}">
              <c16:uniqueId val="{00000000-FBAC-497A-A89F-3DF2ADF2786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FBAC-497A-A89F-3DF2ADF2786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7" t="str">
        <f>データ!H6</f>
        <v>愛知県　あま市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88787</v>
      </c>
      <c r="AM8" s="66"/>
      <c r="AN8" s="66"/>
      <c r="AO8" s="66"/>
      <c r="AP8" s="66"/>
      <c r="AQ8" s="66"/>
      <c r="AR8" s="66"/>
      <c r="AS8" s="66"/>
      <c r="AT8" s="37">
        <f>データ!$S$6</f>
        <v>27.49</v>
      </c>
      <c r="AU8" s="38"/>
      <c r="AV8" s="38"/>
      <c r="AW8" s="38"/>
      <c r="AX8" s="38"/>
      <c r="AY8" s="38"/>
      <c r="AZ8" s="38"/>
      <c r="BA8" s="38"/>
      <c r="BB8" s="55">
        <f>データ!$T$6</f>
        <v>3229.79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85.07</v>
      </c>
      <c r="J10" s="38"/>
      <c r="K10" s="38"/>
      <c r="L10" s="38"/>
      <c r="M10" s="38"/>
      <c r="N10" s="38"/>
      <c r="O10" s="65"/>
      <c r="P10" s="55">
        <f>データ!$P$6</f>
        <v>97.59</v>
      </c>
      <c r="Q10" s="55"/>
      <c r="R10" s="55"/>
      <c r="S10" s="55"/>
      <c r="T10" s="55"/>
      <c r="U10" s="55"/>
      <c r="V10" s="55"/>
      <c r="W10" s="66">
        <f>データ!$Q$6</f>
        <v>2585</v>
      </c>
      <c r="X10" s="66"/>
      <c r="Y10" s="66"/>
      <c r="Z10" s="66"/>
      <c r="AA10" s="66"/>
      <c r="AB10" s="66"/>
      <c r="AC10" s="66"/>
      <c r="AD10" s="2"/>
      <c r="AE10" s="2"/>
      <c r="AF10" s="2"/>
      <c r="AG10" s="2"/>
      <c r="AH10" s="2"/>
      <c r="AI10" s="2"/>
      <c r="AJ10" s="2"/>
      <c r="AK10" s="2"/>
      <c r="AL10" s="66">
        <f>データ!$U$6</f>
        <v>45689</v>
      </c>
      <c r="AM10" s="66"/>
      <c r="AN10" s="66"/>
      <c r="AO10" s="66"/>
      <c r="AP10" s="66"/>
      <c r="AQ10" s="66"/>
      <c r="AR10" s="66"/>
      <c r="AS10" s="66"/>
      <c r="AT10" s="37">
        <f>データ!$V$6</f>
        <v>18.25</v>
      </c>
      <c r="AU10" s="38"/>
      <c r="AV10" s="38"/>
      <c r="AW10" s="38"/>
      <c r="AX10" s="38"/>
      <c r="AY10" s="38"/>
      <c r="AZ10" s="38"/>
      <c r="BA10" s="38"/>
      <c r="BB10" s="55">
        <f>データ!$W$6</f>
        <v>2503.5100000000002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5CYVCCTH/meZT3GksyPdUfffnvN8FEXCu2g+mHwKp8azfNId4JXbSL9RzDqM1ugO1c2IjDPpw2FgyPrUFE0GJA==" saltValue="Ociaeb5JG7sLiLh088+1n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232378</v>
      </c>
      <c r="D6" s="20">
        <f t="shared" si="3"/>
        <v>46</v>
      </c>
      <c r="E6" s="20">
        <f t="shared" si="3"/>
        <v>1</v>
      </c>
      <c r="F6" s="20">
        <f t="shared" si="3"/>
        <v>0</v>
      </c>
      <c r="G6" s="20">
        <f t="shared" si="3"/>
        <v>1</v>
      </c>
      <c r="H6" s="20" t="str">
        <f t="shared" si="3"/>
        <v>愛知県　あま市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85.07</v>
      </c>
      <c r="P6" s="21">
        <f t="shared" si="3"/>
        <v>97.59</v>
      </c>
      <c r="Q6" s="21">
        <f t="shared" si="3"/>
        <v>2585</v>
      </c>
      <c r="R6" s="21">
        <f t="shared" si="3"/>
        <v>88787</v>
      </c>
      <c r="S6" s="21">
        <f t="shared" si="3"/>
        <v>27.49</v>
      </c>
      <c r="T6" s="21">
        <f t="shared" si="3"/>
        <v>3229.79</v>
      </c>
      <c r="U6" s="21">
        <f t="shared" si="3"/>
        <v>45689</v>
      </c>
      <c r="V6" s="21">
        <f t="shared" si="3"/>
        <v>18.25</v>
      </c>
      <c r="W6" s="21">
        <f t="shared" si="3"/>
        <v>2503.5100000000002</v>
      </c>
      <c r="X6" s="22">
        <f>IF(X7="",NA(),X7)</f>
        <v>103.19</v>
      </c>
      <c r="Y6" s="22">
        <f t="shared" ref="Y6:AG6" si="4">IF(Y7="",NA(),Y7)</f>
        <v>104.61</v>
      </c>
      <c r="Z6" s="22">
        <f t="shared" si="4"/>
        <v>106.71</v>
      </c>
      <c r="AA6" s="22">
        <f t="shared" si="4"/>
        <v>104.18</v>
      </c>
      <c r="AB6" s="22">
        <f t="shared" si="4"/>
        <v>104.4</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370.07</v>
      </c>
      <c r="AU6" s="22">
        <f t="shared" ref="AU6:BC6" si="6">IF(AU7="",NA(),AU7)</f>
        <v>480.28</v>
      </c>
      <c r="AV6" s="22">
        <f t="shared" si="6"/>
        <v>336.49</v>
      </c>
      <c r="AW6" s="22">
        <f t="shared" si="6"/>
        <v>294.2</v>
      </c>
      <c r="AX6" s="22">
        <f t="shared" si="6"/>
        <v>297.7</v>
      </c>
      <c r="AY6" s="22">
        <f t="shared" si="6"/>
        <v>366.03</v>
      </c>
      <c r="AZ6" s="22">
        <f t="shared" si="6"/>
        <v>365.18</v>
      </c>
      <c r="BA6" s="22">
        <f t="shared" si="6"/>
        <v>327.77</v>
      </c>
      <c r="BB6" s="22">
        <f t="shared" si="6"/>
        <v>338.02</v>
      </c>
      <c r="BC6" s="22">
        <f t="shared" si="6"/>
        <v>345.94</v>
      </c>
      <c r="BD6" s="21" t="str">
        <f>IF(BD7="","",IF(BD7="-","【-】","【"&amp;SUBSTITUTE(TEXT(BD7,"#,##0.00"),"-","△")&amp;"】"))</f>
        <v>【252.29】</v>
      </c>
      <c r="BE6" s="22">
        <f>IF(BE7="",NA(),BE7)</f>
        <v>83.96</v>
      </c>
      <c r="BF6" s="22">
        <f t="shared" ref="BF6:BN6" si="7">IF(BF7="",NA(),BF7)</f>
        <v>82.16</v>
      </c>
      <c r="BG6" s="22">
        <f t="shared" si="7"/>
        <v>96.97</v>
      </c>
      <c r="BH6" s="22">
        <f t="shared" si="7"/>
        <v>113.82</v>
      </c>
      <c r="BI6" s="22">
        <f t="shared" si="7"/>
        <v>113.59</v>
      </c>
      <c r="BJ6" s="22">
        <f t="shared" si="7"/>
        <v>370.12</v>
      </c>
      <c r="BK6" s="22">
        <f t="shared" si="7"/>
        <v>371.65</v>
      </c>
      <c r="BL6" s="22">
        <f t="shared" si="7"/>
        <v>397.1</v>
      </c>
      <c r="BM6" s="22">
        <f t="shared" si="7"/>
        <v>379.91</v>
      </c>
      <c r="BN6" s="22">
        <f t="shared" si="7"/>
        <v>386.61</v>
      </c>
      <c r="BO6" s="21" t="str">
        <f>IF(BO7="","",IF(BO7="-","【-】","【"&amp;SUBSTITUTE(TEXT(BO7,"#,##0.00"),"-","△")&amp;"】"))</f>
        <v>【268.07】</v>
      </c>
      <c r="BP6" s="22">
        <f>IF(BP7="",NA(),BP7)</f>
        <v>97.77</v>
      </c>
      <c r="BQ6" s="22">
        <f t="shared" ref="BQ6:BY6" si="8">IF(BQ7="",NA(),BQ7)</f>
        <v>99.5</v>
      </c>
      <c r="BR6" s="22">
        <f t="shared" si="8"/>
        <v>94.53</v>
      </c>
      <c r="BS6" s="22">
        <f t="shared" si="8"/>
        <v>98.4</v>
      </c>
      <c r="BT6" s="22">
        <f t="shared" si="8"/>
        <v>97.91</v>
      </c>
      <c r="BU6" s="22">
        <f t="shared" si="8"/>
        <v>100.42</v>
      </c>
      <c r="BV6" s="22">
        <f t="shared" si="8"/>
        <v>98.77</v>
      </c>
      <c r="BW6" s="22">
        <f t="shared" si="8"/>
        <v>95.79</v>
      </c>
      <c r="BX6" s="22">
        <f t="shared" si="8"/>
        <v>98.3</v>
      </c>
      <c r="BY6" s="22">
        <f t="shared" si="8"/>
        <v>93.82</v>
      </c>
      <c r="BZ6" s="21" t="str">
        <f>IF(BZ7="","",IF(BZ7="-","【-】","【"&amp;SUBSTITUTE(TEXT(BZ7,"#,##0.00"),"-","△")&amp;"】"))</f>
        <v>【97.47】</v>
      </c>
      <c r="CA6" s="22">
        <f>IF(CA7="",NA(),CA7)</f>
        <v>143.63</v>
      </c>
      <c r="CB6" s="22">
        <f t="shared" ref="CB6:CJ6" si="9">IF(CB7="",NA(),CB7)</f>
        <v>141.11000000000001</v>
      </c>
      <c r="CC6" s="22">
        <f t="shared" si="9"/>
        <v>138.25</v>
      </c>
      <c r="CD6" s="22">
        <f t="shared" si="9"/>
        <v>142.49</v>
      </c>
      <c r="CE6" s="22">
        <f t="shared" si="9"/>
        <v>144</v>
      </c>
      <c r="CF6" s="22">
        <f t="shared" si="9"/>
        <v>171.67</v>
      </c>
      <c r="CG6" s="22">
        <f t="shared" si="9"/>
        <v>173.67</v>
      </c>
      <c r="CH6" s="22">
        <f t="shared" si="9"/>
        <v>171.13</v>
      </c>
      <c r="CI6" s="22">
        <f t="shared" si="9"/>
        <v>173.7</v>
      </c>
      <c r="CJ6" s="22">
        <f t="shared" si="9"/>
        <v>178.94</v>
      </c>
      <c r="CK6" s="21" t="str">
        <f>IF(CK7="","",IF(CK7="-","【-】","【"&amp;SUBSTITUTE(TEXT(CK7,"#,##0.00"),"-","△")&amp;"】"))</f>
        <v>【174.75】</v>
      </c>
      <c r="CL6" s="22">
        <f>IF(CL7="",NA(),CL7)</f>
        <v>75.13</v>
      </c>
      <c r="CM6" s="22">
        <f t="shared" ref="CM6:CU6" si="10">IF(CM7="",NA(),CM7)</f>
        <v>75.39</v>
      </c>
      <c r="CN6" s="22">
        <f t="shared" si="10"/>
        <v>76.739999999999995</v>
      </c>
      <c r="CO6" s="22">
        <f t="shared" si="10"/>
        <v>75.97</v>
      </c>
      <c r="CP6" s="22">
        <f t="shared" si="10"/>
        <v>75.05</v>
      </c>
      <c r="CQ6" s="22">
        <f t="shared" si="10"/>
        <v>59.74</v>
      </c>
      <c r="CR6" s="22">
        <f t="shared" si="10"/>
        <v>59.67</v>
      </c>
      <c r="CS6" s="22">
        <f t="shared" si="10"/>
        <v>60.12</v>
      </c>
      <c r="CT6" s="22">
        <f t="shared" si="10"/>
        <v>60.34</v>
      </c>
      <c r="CU6" s="22">
        <f t="shared" si="10"/>
        <v>59.54</v>
      </c>
      <c r="CV6" s="21" t="str">
        <f>IF(CV7="","",IF(CV7="-","【-】","【"&amp;SUBSTITUTE(TEXT(CV7,"#,##0.00"),"-","△")&amp;"】"))</f>
        <v>【59.97】</v>
      </c>
      <c r="CW6" s="22">
        <f>IF(CW7="",NA(),CW7)</f>
        <v>92.58</v>
      </c>
      <c r="CX6" s="22">
        <f t="shared" ref="CX6:DF6" si="11">IF(CX7="",NA(),CX7)</f>
        <v>91.05</v>
      </c>
      <c r="CY6" s="22">
        <f t="shared" si="11"/>
        <v>92.37</v>
      </c>
      <c r="CZ6" s="22">
        <f t="shared" si="11"/>
        <v>91.93</v>
      </c>
      <c r="DA6" s="22">
        <f t="shared" si="11"/>
        <v>92.07</v>
      </c>
      <c r="DB6" s="22">
        <f t="shared" si="11"/>
        <v>84.8</v>
      </c>
      <c r="DC6" s="22">
        <f t="shared" si="11"/>
        <v>84.6</v>
      </c>
      <c r="DD6" s="22">
        <f t="shared" si="11"/>
        <v>84.24</v>
      </c>
      <c r="DE6" s="22">
        <f t="shared" si="11"/>
        <v>84.19</v>
      </c>
      <c r="DF6" s="22">
        <f t="shared" si="11"/>
        <v>83.93</v>
      </c>
      <c r="DG6" s="21" t="str">
        <f>IF(DG7="","",IF(DG7="-","【-】","【"&amp;SUBSTITUTE(TEXT(DG7,"#,##0.00"),"-","△")&amp;"】"))</f>
        <v>【89.76】</v>
      </c>
      <c r="DH6" s="22">
        <f>IF(DH7="",NA(),DH7)</f>
        <v>48.77</v>
      </c>
      <c r="DI6" s="22">
        <f t="shared" ref="DI6:DQ6" si="12">IF(DI7="",NA(),DI7)</f>
        <v>50.05</v>
      </c>
      <c r="DJ6" s="22">
        <f t="shared" si="12"/>
        <v>50.34</v>
      </c>
      <c r="DK6" s="22">
        <f t="shared" si="12"/>
        <v>49.28</v>
      </c>
      <c r="DL6" s="22">
        <f t="shared" si="12"/>
        <v>49.97</v>
      </c>
      <c r="DM6" s="22">
        <f t="shared" si="12"/>
        <v>47.66</v>
      </c>
      <c r="DN6" s="22">
        <f t="shared" si="12"/>
        <v>48.17</v>
      </c>
      <c r="DO6" s="22">
        <f t="shared" si="12"/>
        <v>48.83</v>
      </c>
      <c r="DP6" s="22">
        <f t="shared" si="12"/>
        <v>49.96</v>
      </c>
      <c r="DQ6" s="22">
        <f t="shared" si="12"/>
        <v>50.82</v>
      </c>
      <c r="DR6" s="21" t="str">
        <f>IF(DR7="","",IF(DR7="-","【-】","【"&amp;SUBSTITUTE(TEXT(DR7,"#,##0.00"),"-","△")&amp;"】"))</f>
        <v>【51.51】</v>
      </c>
      <c r="DS6" s="22">
        <f>IF(DS7="",NA(),DS7)</f>
        <v>35.700000000000003</v>
      </c>
      <c r="DT6" s="22">
        <f t="shared" ref="DT6:EB6" si="13">IF(DT7="",NA(),DT7)</f>
        <v>35.270000000000003</v>
      </c>
      <c r="DU6" s="22">
        <f t="shared" si="13"/>
        <v>34.909999999999997</v>
      </c>
      <c r="DV6" s="22">
        <f t="shared" si="13"/>
        <v>40.01</v>
      </c>
      <c r="DW6" s="22">
        <f t="shared" si="13"/>
        <v>41.12</v>
      </c>
      <c r="DX6" s="22">
        <f t="shared" si="13"/>
        <v>15.1</v>
      </c>
      <c r="DY6" s="22">
        <f t="shared" si="13"/>
        <v>17.12</v>
      </c>
      <c r="DZ6" s="22">
        <f t="shared" si="13"/>
        <v>18.18</v>
      </c>
      <c r="EA6" s="22">
        <f t="shared" si="13"/>
        <v>19.32</v>
      </c>
      <c r="EB6" s="22">
        <f t="shared" si="13"/>
        <v>21.16</v>
      </c>
      <c r="EC6" s="21" t="str">
        <f>IF(EC7="","",IF(EC7="-","【-】","【"&amp;SUBSTITUTE(TEXT(EC7,"#,##0.00"),"-","△")&amp;"】"))</f>
        <v>【23.75】</v>
      </c>
      <c r="ED6" s="22">
        <f>IF(ED7="",NA(),ED7)</f>
        <v>1.35</v>
      </c>
      <c r="EE6" s="22">
        <f t="shared" ref="EE6:EM6" si="14">IF(EE7="",NA(),EE7)</f>
        <v>0.4</v>
      </c>
      <c r="EF6" s="22">
        <f t="shared" si="14"/>
        <v>0.56000000000000005</v>
      </c>
      <c r="EG6" s="22">
        <f t="shared" si="14"/>
        <v>1.32</v>
      </c>
      <c r="EH6" s="22">
        <f t="shared" si="14"/>
        <v>0.7</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5">
      <c r="A7" s="15"/>
      <c r="B7" s="24">
        <v>2022</v>
      </c>
      <c r="C7" s="24">
        <v>232378</v>
      </c>
      <c r="D7" s="24">
        <v>46</v>
      </c>
      <c r="E7" s="24">
        <v>1</v>
      </c>
      <c r="F7" s="24">
        <v>0</v>
      </c>
      <c r="G7" s="24">
        <v>1</v>
      </c>
      <c r="H7" s="24" t="s">
        <v>93</v>
      </c>
      <c r="I7" s="24" t="s">
        <v>94</v>
      </c>
      <c r="J7" s="24" t="s">
        <v>95</v>
      </c>
      <c r="K7" s="24" t="s">
        <v>96</v>
      </c>
      <c r="L7" s="24" t="s">
        <v>97</v>
      </c>
      <c r="M7" s="24" t="s">
        <v>98</v>
      </c>
      <c r="N7" s="25" t="s">
        <v>99</v>
      </c>
      <c r="O7" s="25">
        <v>85.07</v>
      </c>
      <c r="P7" s="25">
        <v>97.59</v>
      </c>
      <c r="Q7" s="25">
        <v>2585</v>
      </c>
      <c r="R7" s="25">
        <v>88787</v>
      </c>
      <c r="S7" s="25">
        <v>27.49</v>
      </c>
      <c r="T7" s="25">
        <v>3229.79</v>
      </c>
      <c r="U7" s="25">
        <v>45689</v>
      </c>
      <c r="V7" s="25">
        <v>18.25</v>
      </c>
      <c r="W7" s="25">
        <v>2503.5100000000002</v>
      </c>
      <c r="X7" s="25">
        <v>103.19</v>
      </c>
      <c r="Y7" s="25">
        <v>104.61</v>
      </c>
      <c r="Z7" s="25">
        <v>106.71</v>
      </c>
      <c r="AA7" s="25">
        <v>104.18</v>
      </c>
      <c r="AB7" s="25">
        <v>104.4</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370.07</v>
      </c>
      <c r="AU7" s="25">
        <v>480.28</v>
      </c>
      <c r="AV7" s="25">
        <v>336.49</v>
      </c>
      <c r="AW7" s="25">
        <v>294.2</v>
      </c>
      <c r="AX7" s="25">
        <v>297.7</v>
      </c>
      <c r="AY7" s="25">
        <v>366.03</v>
      </c>
      <c r="AZ7" s="25">
        <v>365.18</v>
      </c>
      <c r="BA7" s="25">
        <v>327.77</v>
      </c>
      <c r="BB7" s="25">
        <v>338.02</v>
      </c>
      <c r="BC7" s="25">
        <v>345.94</v>
      </c>
      <c r="BD7" s="25">
        <v>252.29</v>
      </c>
      <c r="BE7" s="25">
        <v>83.96</v>
      </c>
      <c r="BF7" s="25">
        <v>82.16</v>
      </c>
      <c r="BG7" s="25">
        <v>96.97</v>
      </c>
      <c r="BH7" s="25">
        <v>113.82</v>
      </c>
      <c r="BI7" s="25">
        <v>113.59</v>
      </c>
      <c r="BJ7" s="25">
        <v>370.12</v>
      </c>
      <c r="BK7" s="25">
        <v>371.65</v>
      </c>
      <c r="BL7" s="25">
        <v>397.1</v>
      </c>
      <c r="BM7" s="25">
        <v>379.91</v>
      </c>
      <c r="BN7" s="25">
        <v>386.61</v>
      </c>
      <c r="BO7" s="25">
        <v>268.07</v>
      </c>
      <c r="BP7" s="25">
        <v>97.77</v>
      </c>
      <c r="BQ7" s="25">
        <v>99.5</v>
      </c>
      <c r="BR7" s="25">
        <v>94.53</v>
      </c>
      <c r="BS7" s="25">
        <v>98.4</v>
      </c>
      <c r="BT7" s="25">
        <v>97.91</v>
      </c>
      <c r="BU7" s="25">
        <v>100.42</v>
      </c>
      <c r="BV7" s="25">
        <v>98.77</v>
      </c>
      <c r="BW7" s="25">
        <v>95.79</v>
      </c>
      <c r="BX7" s="25">
        <v>98.3</v>
      </c>
      <c r="BY7" s="25">
        <v>93.82</v>
      </c>
      <c r="BZ7" s="25">
        <v>97.47</v>
      </c>
      <c r="CA7" s="25">
        <v>143.63</v>
      </c>
      <c r="CB7" s="25">
        <v>141.11000000000001</v>
      </c>
      <c r="CC7" s="25">
        <v>138.25</v>
      </c>
      <c r="CD7" s="25">
        <v>142.49</v>
      </c>
      <c r="CE7" s="25">
        <v>144</v>
      </c>
      <c r="CF7" s="25">
        <v>171.67</v>
      </c>
      <c r="CG7" s="25">
        <v>173.67</v>
      </c>
      <c r="CH7" s="25">
        <v>171.13</v>
      </c>
      <c r="CI7" s="25">
        <v>173.7</v>
      </c>
      <c r="CJ7" s="25">
        <v>178.94</v>
      </c>
      <c r="CK7" s="25">
        <v>174.75</v>
      </c>
      <c r="CL7" s="25">
        <v>75.13</v>
      </c>
      <c r="CM7" s="25">
        <v>75.39</v>
      </c>
      <c r="CN7" s="25">
        <v>76.739999999999995</v>
      </c>
      <c r="CO7" s="25">
        <v>75.97</v>
      </c>
      <c r="CP7" s="25">
        <v>75.05</v>
      </c>
      <c r="CQ7" s="25">
        <v>59.74</v>
      </c>
      <c r="CR7" s="25">
        <v>59.67</v>
      </c>
      <c r="CS7" s="25">
        <v>60.12</v>
      </c>
      <c r="CT7" s="25">
        <v>60.34</v>
      </c>
      <c r="CU7" s="25">
        <v>59.54</v>
      </c>
      <c r="CV7" s="25">
        <v>59.97</v>
      </c>
      <c r="CW7" s="25">
        <v>92.58</v>
      </c>
      <c r="CX7" s="25">
        <v>91.05</v>
      </c>
      <c r="CY7" s="25">
        <v>92.37</v>
      </c>
      <c r="CZ7" s="25">
        <v>91.93</v>
      </c>
      <c r="DA7" s="25">
        <v>92.07</v>
      </c>
      <c r="DB7" s="25">
        <v>84.8</v>
      </c>
      <c r="DC7" s="25">
        <v>84.6</v>
      </c>
      <c r="DD7" s="25">
        <v>84.24</v>
      </c>
      <c r="DE7" s="25">
        <v>84.19</v>
      </c>
      <c r="DF7" s="25">
        <v>83.93</v>
      </c>
      <c r="DG7" s="25">
        <v>89.76</v>
      </c>
      <c r="DH7" s="25">
        <v>48.77</v>
      </c>
      <c r="DI7" s="25">
        <v>50.05</v>
      </c>
      <c r="DJ7" s="25">
        <v>50.34</v>
      </c>
      <c r="DK7" s="25">
        <v>49.28</v>
      </c>
      <c r="DL7" s="25">
        <v>49.97</v>
      </c>
      <c r="DM7" s="25">
        <v>47.66</v>
      </c>
      <c r="DN7" s="25">
        <v>48.17</v>
      </c>
      <c r="DO7" s="25">
        <v>48.83</v>
      </c>
      <c r="DP7" s="25">
        <v>49.96</v>
      </c>
      <c r="DQ7" s="25">
        <v>50.82</v>
      </c>
      <c r="DR7" s="25">
        <v>51.51</v>
      </c>
      <c r="DS7" s="25">
        <v>35.700000000000003</v>
      </c>
      <c r="DT7" s="25">
        <v>35.270000000000003</v>
      </c>
      <c r="DU7" s="25">
        <v>34.909999999999997</v>
      </c>
      <c r="DV7" s="25">
        <v>40.01</v>
      </c>
      <c r="DW7" s="25">
        <v>41.12</v>
      </c>
      <c r="DX7" s="25">
        <v>15.1</v>
      </c>
      <c r="DY7" s="25">
        <v>17.12</v>
      </c>
      <c r="DZ7" s="25">
        <v>18.18</v>
      </c>
      <c r="EA7" s="25">
        <v>19.32</v>
      </c>
      <c r="EB7" s="25">
        <v>21.16</v>
      </c>
      <c r="EC7" s="25">
        <v>23.75</v>
      </c>
      <c r="ED7" s="25">
        <v>1.35</v>
      </c>
      <c r="EE7" s="25">
        <v>0.4</v>
      </c>
      <c r="EF7" s="25">
        <v>0.56000000000000005</v>
      </c>
      <c r="EG7" s="25">
        <v>1.32</v>
      </c>
      <c r="EH7" s="25">
        <v>0.7</v>
      </c>
      <c r="EI7" s="25">
        <v>0.57999999999999996</v>
      </c>
      <c r="EJ7" s="25">
        <v>0.54</v>
      </c>
      <c r="EK7" s="25">
        <v>0.56999999999999995</v>
      </c>
      <c r="EL7" s="25">
        <v>0.52</v>
      </c>
      <c r="EM7" s="25">
        <v>0.48</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2024-01-26T07:57:28Z</cp:lastPrinted>
  <dcterms:created xsi:type="dcterms:W3CDTF">2023-12-05T00:55:54Z</dcterms:created>
  <dcterms:modified xsi:type="dcterms:W3CDTF">2024-02-22T06:23:55Z</dcterms:modified>
  <cp:category/>
</cp:coreProperties>
</file>