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2 簡易水道\"/>
    </mc:Choice>
  </mc:AlternateContent>
  <xr:revisionPtr revIDLastSave="0" documentId="13_ncr:1_{0CC8F662-68DC-44E2-B499-682364C4636B}" xr6:coauthVersionLast="47" xr6:coauthVersionMax="47" xr10:uidLastSave="{00000000-0000-0000-0000-000000000000}"/>
  <workbookProtection workbookAlgorithmName="SHA-512" workbookHashValue="JGtDJmYak1+K3NegyNKMG/HlhA+hgmjoCX0bdcmHIyrekzxpkyZk6x7C+CKc0hJUby8YHA3VjfDv9DnrBueEKg==" workbookSaltValue="Un8SLEHjPRJne0XrcM4hwA=="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BB8" i="4" s="1"/>
  <c r="S6" i="5"/>
  <c r="AT8" i="4" s="1"/>
  <c r="R6" i="5"/>
  <c r="AL8" i="4" s="1"/>
  <c r="Q6" i="5"/>
  <c r="P6" i="5"/>
  <c r="O6" i="5"/>
  <c r="I10" i="4" s="1"/>
  <c r="N6" i="5"/>
  <c r="M6" i="5"/>
  <c r="L6" i="5"/>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J85" i="4"/>
  <c r="F85" i="4"/>
  <c r="W10" i="4"/>
  <c r="P10" i="4"/>
  <c r="B10" i="4"/>
  <c r="AD8" i="4"/>
  <c r="W8" i="4"/>
</calcChain>
</file>

<file path=xl/sharedStrings.xml><?xml version="1.0" encoding="utf-8"?>
<sst xmlns="http://schemas.openxmlformats.org/spreadsheetml/2006/main" count="250" uniqueCount="114">
  <si>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</si>
  <si>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</si>
  <si>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</si>
  <si>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</si>
  <si>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</si>
  <si>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</si>
  <si>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</si>
  <si>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</si>
  <si>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</si>
  <si>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</si>
  <si>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</si>
  <si>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</si>
  <si>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</si>
  <si>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</si>
  <si>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</si>
  <si>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</si>
  <si>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</si>
  <si>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</si>
  <si>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</si>
  <si>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</si>
  <si>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</si>
  <si>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</si>
  <si>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</si>
  <si>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</si>
  <si>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</si>
  <si>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</si>
  <si>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</si>
  <si>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</si>
  <si>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</si>
  <si>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</si>
  <si>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</si>
  <si>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</si>
  <si>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</si>
  <si>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</si>
  <si>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</si>
  <si>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</si>
  <si>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</si>
  <si>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</si>
  <si>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</si>
  <si>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</si>
  <si>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</si>
  <si>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</si>
  <si>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</si>
  <si>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</si>
  <si>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</si>
  <si>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</si>
  <si>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</si>
  <si>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</si>
  <si>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</si>
  <si>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</si>
  <si>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</si>
  <si>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</si>
  <si>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</si>
  <si>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</si>
  <si>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</si>
  <si>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</si>
  <si>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</si>
  <si>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</si>
  <si>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</si>
  <si>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</si>
  <si>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</si>
  <si>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</si>
  <si>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</si>
  <si>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</si>
  <si>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</si>
  <si>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</si>
  <si>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</si>
  <si>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</si>
  <si>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</si>
  <si>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</si>
  <si>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</si>
  <si>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</si>
  <si>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</si>
  <si>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</si>
  <si>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</si>
  <si>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</si>
  <si>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</si>
  <si>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</si>
  <si>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</si>
  <si>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</si>
  <si>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</si>
  <si>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</si>
  <si>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</si>
  <si>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</si>
  <si>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</si>
  <si>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</si>
  <si>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</si>
  <si>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</si>
  <si>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</si>
  <si>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</si>
  <si>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</si>
  <si>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</si>
  <si>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</si>
  <si>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あま市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</si>
  <si>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</si>
  <si>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</si>
  <si>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</si>
  <si>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</si>
  <si>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</si>
  <si>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</si>
  <si>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</si>
  <si>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</si>
  <si>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</si>
  <si>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</si>
  <si>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</si>
  <si>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</si>
  <si>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</si>
  <si>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</si>
  <si>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</si>
  <si>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</si>
  <si>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</si>
  <si>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有形固定資産減価償却率は平均値を下回っているため、固定資産全体を見ると老朽化は進んでいないようですが、②管路経年化率は平均値を上回っており、管路については老朽化が進んでいると考えられます。
　③管路更新率は平均値を上回っているものの、計画的な管路の更新は人的、財政的制約から進んでおらず、今後更新計画の検討をしていく必要があります。</t>
    <rPh sb="2" eb="8">
      <t>ユウケイコテイシサン</t>
    </rPh>
    <rPh sb="8" eb="13">
      <t>ゲンカショウキャクリツ</t>
    </rPh>
    <rPh sb="14" eb="17">
      <t>ヘイキンチ</t>
    </rPh>
    <rPh sb="18" eb="20">
      <t>シタマワ</t>
    </rPh>
    <rPh sb="27" eb="31">
      <t>コテイシサン</t>
    </rPh>
    <rPh sb="31" eb="33">
      <t>ゼンタイ</t>
    </rPh>
    <rPh sb="34" eb="35">
      <t>ミ</t>
    </rPh>
    <rPh sb="37" eb="40">
      <t>ロウキュウカ</t>
    </rPh>
    <rPh sb="41" eb="42">
      <t>スス</t>
    </rPh>
    <rPh sb="54" eb="56">
      <t>カンロ</t>
    </rPh>
    <rPh sb="56" eb="60">
      <t>ケイネンカリツ</t>
    </rPh>
    <rPh sb="61" eb="64">
      <t>ヘイキンチ</t>
    </rPh>
    <rPh sb="65" eb="67">
      <t>ウワマワ</t>
    </rPh>
    <rPh sb="72" eb="74">
      <t>カンロ</t>
    </rPh>
    <rPh sb="79" eb="82">
      <t>ロウキュウカ</t>
    </rPh>
    <rPh sb="83" eb="84">
      <t>スス</t>
    </rPh>
    <rPh sb="89" eb="90">
      <t>カンガ</t>
    </rPh>
    <rPh sb="99" eb="104">
      <t>カンロコウシンリツ</t>
    </rPh>
    <rPh sb="105" eb="108">
      <t>ヘイキンチ</t>
    </rPh>
    <rPh sb="109" eb="111">
      <t>ウワマワ</t>
    </rPh>
    <rPh sb="119" eb="121">
      <t>ケイカク</t>
    </rPh>
    <rPh sb="121" eb="122">
      <t>テキ</t>
    </rPh>
    <rPh sb="123" eb="125">
      <t>カンロ</t>
    </rPh>
    <rPh sb="126" eb="128">
      <t>コウシン</t>
    </rPh>
    <rPh sb="129" eb="131">
      <t>ジンテキ</t>
    </rPh>
    <rPh sb="132" eb="135">
      <t>ザイセイテキ</t>
    </rPh>
    <rPh sb="135" eb="137">
      <t>セイヤク</t>
    </rPh>
    <rPh sb="139" eb="140">
      <t>スス</t>
    </rPh>
    <rPh sb="146" eb="148">
      <t>コンゴ</t>
    </rPh>
    <rPh sb="148" eb="152">
      <t>コウシンケイカク</t>
    </rPh>
    <rPh sb="153" eb="155">
      <t>ケントウ</t>
    </rPh>
    <rPh sb="160" eb="162">
      <t>ヒツヨウ</t>
    </rPh>
    <phoneticPr fontId="4"/>
  </si>
  <si>
    <t>　経営の健全性・効率性の指標はおおむね良好な数値を示しているものの、⑤料金回収率に見られるように、給水に係る費用を料金収入で賄えず、独立採算には程遠い状況にあるため、引き続き経営の効率化に努めます。
　老朽化の状況については、主に管路の老朽化が懸念されるため、その計画的な更新を検討していきます。
　上記の課題を解消するため、主に隣接する名古屋市との連携強化に努めます。
　令和2年度経営戦略策定済み（令和7年度見直し予定）</t>
    <rPh sb="1" eb="3">
      <t>ケイエイ</t>
    </rPh>
    <rPh sb="4" eb="7">
      <t>ケンゼンセイ</t>
    </rPh>
    <rPh sb="8" eb="11">
      <t>コウリツセイ</t>
    </rPh>
    <rPh sb="12" eb="14">
      <t>シヒョウ</t>
    </rPh>
    <rPh sb="19" eb="21">
      <t>リョウコウ</t>
    </rPh>
    <rPh sb="22" eb="24">
      <t>スウチ</t>
    </rPh>
    <rPh sb="25" eb="26">
      <t>シメ</t>
    </rPh>
    <rPh sb="35" eb="40">
      <t>リョウキンカイシュウリツ</t>
    </rPh>
    <rPh sb="41" eb="42">
      <t>ミ</t>
    </rPh>
    <rPh sb="49" eb="51">
      <t>キュウスイ</t>
    </rPh>
    <rPh sb="52" eb="53">
      <t>カカ</t>
    </rPh>
    <rPh sb="54" eb="56">
      <t>ヒヨウ</t>
    </rPh>
    <phoneticPr fontId="4"/>
  </si>
  <si>
    <t>　①経常収支比率は平均値を上回っているものの、⑤料金回収率に見られるように料金収入で賄えない費用の財源に他会計繰入金を充てているため、引き続き費用削減等の経営改善に取り組みます。
　②累積欠損金比率は累積欠損金が発生していないため0％です。
　③流動比率は令和3年度末は建設改良費に係る未払金が増加した影響で一時的に低下しましたが、平均値を上回っており支払能力は十分確保されています。
　④企業債残高対給水収益比率は平均値を下回っていますが、更新に伴う建設改良費に企業債を充てていくことで、当該指標は上昇していくと考えられます。
　⑤料金回収率は平均値を上回っているものの、今後給水収益は減少していくと考えられるため、更なる費用の削減とともに料金収入の確保が必要となります。
　⑥給水原価は平均値を下回るものの、小規模な事業であるためスケールメリットが働かず割高になっています。今後も更なる費用の削減に努めます。
　⑦施設利用率は平均値を下回りました。給水人口は減少していくと考えられ、当該指標の低下が大きくなるようであれば適切な施設規模を検討する必要があります。
　⑧有収率は平均値を上回っています。引き続き漏水調査等を行い、当該指標の上昇に努めます。</t>
    <rPh sb="2" eb="8">
      <t>ケイジョウシュウシヒリツ</t>
    </rPh>
    <rPh sb="9" eb="12">
      <t>ヘイキンチ</t>
    </rPh>
    <rPh sb="13" eb="15">
      <t>ウワマワ</t>
    </rPh>
    <rPh sb="24" eb="29">
      <t>リョウキンカイシュウリツ</t>
    </rPh>
    <rPh sb="30" eb="31">
      <t>ミ</t>
    </rPh>
    <rPh sb="37" eb="41">
      <t>リョウキンシュウニュウ</t>
    </rPh>
    <rPh sb="42" eb="43">
      <t>マカナ</t>
    </rPh>
    <rPh sb="46" eb="48">
      <t>ヒヨウ</t>
    </rPh>
    <rPh sb="49" eb="51">
      <t>ザイゲン</t>
    </rPh>
    <rPh sb="52" eb="55">
      <t>タカイケイ</t>
    </rPh>
    <rPh sb="55" eb="58">
      <t>クリイレキン</t>
    </rPh>
    <rPh sb="59" eb="60">
      <t>ア</t>
    </rPh>
    <rPh sb="67" eb="68">
      <t>ヒ</t>
    </rPh>
    <rPh sb="69" eb="70">
      <t>ツヅ</t>
    </rPh>
    <rPh sb="71" eb="73">
      <t>ヒヨウ</t>
    </rPh>
    <rPh sb="73" eb="76">
      <t>サクゲントウ</t>
    </rPh>
    <rPh sb="77" eb="81">
      <t>ケイエイカイゼン</t>
    </rPh>
    <rPh sb="82" eb="83">
      <t>ト</t>
    </rPh>
    <rPh sb="84" eb="85">
      <t>ク</t>
    </rPh>
    <rPh sb="92" eb="97">
      <t>ルイセキケッソンキン</t>
    </rPh>
    <rPh sb="97" eb="99">
      <t>ヒリツ</t>
    </rPh>
    <rPh sb="100" eb="105">
      <t>ルイセキケッソンキン</t>
    </rPh>
    <rPh sb="106" eb="108">
      <t>ハッセイ</t>
    </rPh>
    <rPh sb="123" eb="127">
      <t>リュウドウヒリツ</t>
    </rPh>
    <rPh sb="128" eb="130">
      <t>レイワ</t>
    </rPh>
    <rPh sb="131" eb="134">
      <t>ネンドマツ</t>
    </rPh>
    <rPh sb="135" eb="140">
      <t>ケンセツカイリョウヒ</t>
    </rPh>
    <rPh sb="141" eb="142">
      <t>カカ</t>
    </rPh>
    <rPh sb="143" eb="146">
      <t>ミバライキン</t>
    </rPh>
    <rPh sb="147" eb="149">
      <t>ゾウカ</t>
    </rPh>
    <rPh sb="151" eb="153">
      <t>エイキョウ</t>
    </rPh>
    <rPh sb="154" eb="157">
      <t>イチジテキ</t>
    </rPh>
    <rPh sb="158" eb="160">
      <t>テイカ</t>
    </rPh>
    <rPh sb="195" eb="198">
      <t>キギョウサイ</t>
    </rPh>
    <rPh sb="198" eb="200">
      <t>ザンダカ</t>
    </rPh>
    <rPh sb="200" eb="201">
      <t>タイ</t>
    </rPh>
    <rPh sb="201" eb="205">
      <t>キュウスイシュウエキ</t>
    </rPh>
    <rPh sb="205" eb="207">
      <t>ヒリツ</t>
    </rPh>
    <rPh sb="208" eb="211">
      <t>ヘイキンチ</t>
    </rPh>
    <rPh sb="212" eb="214">
      <t>シタマワ</t>
    </rPh>
    <rPh sb="221" eb="223">
      <t>コウシン</t>
    </rPh>
    <rPh sb="224" eb="225">
      <t>トモナ</t>
    </rPh>
    <rPh sb="226" eb="231">
      <t>ケンセツカイリョウヒ</t>
    </rPh>
    <rPh sb="232" eb="235">
      <t>キギョウサイ</t>
    </rPh>
    <rPh sb="236" eb="237">
      <t>ア</t>
    </rPh>
    <rPh sb="245" eb="249">
      <t>トウガイシヒョウ</t>
    </rPh>
    <rPh sb="250" eb="252">
      <t>ジョウショウ</t>
    </rPh>
    <rPh sb="257" eb="258">
      <t>カンガ</t>
    </rPh>
    <rPh sb="267" eb="272">
      <t>リョウキンカイシュウリツ</t>
    </rPh>
    <rPh sb="273" eb="276">
      <t>ヘイキンチ</t>
    </rPh>
    <rPh sb="277" eb="279">
      <t>ウワマワ</t>
    </rPh>
    <rPh sb="287" eb="289">
      <t>コンゴ</t>
    </rPh>
    <rPh sb="289" eb="293">
      <t>キュウスイシュウエキ</t>
    </rPh>
    <rPh sb="294" eb="296">
      <t>ゲンショウ</t>
    </rPh>
    <rPh sb="301" eb="302">
      <t>カンガ</t>
    </rPh>
    <rPh sb="309" eb="310">
      <t>サラ</t>
    </rPh>
    <rPh sb="312" eb="314">
      <t>ヒヨウ</t>
    </rPh>
    <rPh sb="315" eb="317">
      <t>サクゲン</t>
    </rPh>
    <rPh sb="321" eb="325">
      <t>リョウキンシュウニュウ</t>
    </rPh>
    <rPh sb="326" eb="328">
      <t>カクホ</t>
    </rPh>
    <rPh sb="329" eb="331">
      <t>ヒツヨウ</t>
    </rPh>
    <rPh sb="340" eb="344">
      <t>キュウスイゲンカ</t>
    </rPh>
    <rPh sb="345" eb="348">
      <t>ヘイキンチ</t>
    </rPh>
    <rPh sb="349" eb="351">
      <t>シタマワ</t>
    </rPh>
    <rPh sb="356" eb="359">
      <t>ショウキボ</t>
    </rPh>
    <rPh sb="360" eb="362">
      <t>ジギョウ</t>
    </rPh>
    <rPh sb="376" eb="377">
      <t>ハタラ</t>
    </rPh>
    <rPh sb="379" eb="381">
      <t>ワリダカ</t>
    </rPh>
    <rPh sb="389" eb="391">
      <t>コンゴ</t>
    </rPh>
    <rPh sb="392" eb="393">
      <t>サラ</t>
    </rPh>
    <rPh sb="395" eb="397">
      <t>ヒヨウ</t>
    </rPh>
    <rPh sb="398" eb="400">
      <t>サクゲン</t>
    </rPh>
    <rPh sb="401" eb="402">
      <t>ツト</t>
    </rPh>
    <rPh sb="409" eb="414">
      <t>シセツリヨウリツ</t>
    </rPh>
    <rPh sb="415" eb="418">
      <t>ヘイキンチ</t>
    </rPh>
    <rPh sb="419" eb="421">
      <t>シタマワ</t>
    </rPh>
    <rPh sb="426" eb="430">
      <t>キュウスイジンコウ</t>
    </rPh>
    <rPh sb="431" eb="433">
      <t>ゲンショウ</t>
    </rPh>
    <rPh sb="438" eb="439">
      <t>カンガ</t>
    </rPh>
    <rPh sb="443" eb="447">
      <t>トウガイシヒョウ</t>
    </rPh>
    <rPh sb="448" eb="450">
      <t>テイカ</t>
    </rPh>
    <rPh sb="451" eb="452">
      <t>オオ</t>
    </rPh>
    <rPh sb="462" eb="464">
      <t>テキセツ</t>
    </rPh>
    <rPh sb="465" eb="469">
      <t>シセツキボ</t>
    </rPh>
    <rPh sb="470" eb="472">
      <t>ケントウ</t>
    </rPh>
    <rPh sb="474" eb="476">
      <t>ヒツヨウ</t>
    </rPh>
    <rPh sb="485" eb="488">
      <t>ユウシュウリツ</t>
    </rPh>
    <rPh sb="489" eb="492">
      <t>ヘイキンチ</t>
    </rPh>
    <rPh sb="493" eb="495">
      <t>ウワマワ</t>
    </rPh>
    <rPh sb="501" eb="502">
      <t>ヒ</t>
    </rPh>
    <rPh sb="503" eb="504">
      <t>ツヅ</t>
    </rPh>
    <rPh sb="505" eb="510">
      <t>ロウスイチョウサトウ</t>
    </rPh>
    <rPh sb="511" eb="512">
      <t>オコナ</t>
    </rPh>
    <rPh sb="514" eb="518">
      <t>トウガイシヒョウ</t>
    </rPh>
    <rPh sb="519" eb="521">
      <t>ジョウショウ</t>
    </rPh>
    <rPh sb="522" eb="52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</si>
</sst>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quot;-&quot;">
                  <c:v>0</c:v>
                </c:pt>
                <c:pt idx="1">
                  <c:v>0</c:v>
                </c:pt>
                <c:pt idx="2">
                  <c:v>0</c:v>
                </c:pt>
                <c:pt idx="3" formatCode="#,##0.00;&quot;△&quot;#,##0.00;&quot;-&quot;">
                  <c:v>0.97</c:v>
                </c:pt>
                <c:pt idx="4" formatCode="#,##0.00;&quot;△&quot;#,##0.00;&quot;-&quot;">
                  <c:v>0.61</c:v>
                </c:pt>
              </c:numCache>
            </c:numRef>
          </c:val>
          <c:extLst>
            <c:ext xmlns:c16="http://schemas.microsoft.com/office/drawing/2014/chart" uri="{C3380CC4-5D6E-409C-BE32-E72D297353CC}">
              <c16:uniqueId val="{00000000-4CC6-4AFB-BF18-9BC1D39B39A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0.25</c:v>
                </c:pt>
                <c:pt idx="2">
                  <c:v>0.96</c:v>
                </c:pt>
                <c:pt idx="3">
                  <c:v>0.37</c:v>
                </c:pt>
                <c:pt idx="4">
                  <c:v>0.23</c:v>
                </c:pt>
              </c:numCache>
            </c:numRef>
          </c:val>
          <c:smooth val="0"/>
          <c:extLst>
            <c:ext xmlns:c16="http://schemas.microsoft.com/office/drawing/2014/chart" uri="{C3380CC4-5D6E-409C-BE32-E72D297353CC}">
              <c16:uniqueId val="{00000001-4CC6-4AFB-BF18-9BC1D39B39A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49.49</c:v>
                </c:pt>
                <c:pt idx="2">
                  <c:v>51.31</c:v>
                </c:pt>
                <c:pt idx="3">
                  <c:v>51.72</c:v>
                </c:pt>
                <c:pt idx="4">
                  <c:v>47.5</c:v>
                </c:pt>
              </c:numCache>
            </c:numRef>
          </c:val>
          <c:extLst>
            <c:ext xmlns:c16="http://schemas.microsoft.com/office/drawing/2014/chart" uri="{C3380CC4-5D6E-409C-BE32-E72D297353CC}">
              <c16:uniqueId val="{00000000-C91A-42FC-844D-59812EFAF24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49.65</c:v>
                </c:pt>
                <c:pt idx="2">
                  <c:v>51.52</c:v>
                </c:pt>
                <c:pt idx="3">
                  <c:v>48.75</c:v>
                </c:pt>
                <c:pt idx="4">
                  <c:v>50.95</c:v>
                </c:pt>
              </c:numCache>
            </c:numRef>
          </c:val>
          <c:smooth val="0"/>
          <c:extLst>
            <c:ext xmlns:c16="http://schemas.microsoft.com/office/drawing/2014/chart" uri="{C3380CC4-5D6E-409C-BE32-E72D297353CC}">
              <c16:uniqueId val="{00000001-C91A-42FC-844D-59812EFAF24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85.25</c:v>
                </c:pt>
                <c:pt idx="2">
                  <c:v>83.23</c:v>
                </c:pt>
                <c:pt idx="3">
                  <c:v>83.45</c:v>
                </c:pt>
                <c:pt idx="4">
                  <c:v>90.56</c:v>
                </c:pt>
              </c:numCache>
            </c:numRef>
          </c:val>
          <c:extLst>
            <c:ext xmlns:c16="http://schemas.microsoft.com/office/drawing/2014/chart" uri="{C3380CC4-5D6E-409C-BE32-E72D297353CC}">
              <c16:uniqueId val="{00000000-5CEE-4A70-9879-FC614559B69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64.03</c:v>
                </c:pt>
                <c:pt idx="2">
                  <c:v>61.29</c:v>
                </c:pt>
                <c:pt idx="3">
                  <c:v>60.88</c:v>
                </c:pt>
                <c:pt idx="4">
                  <c:v>61</c:v>
                </c:pt>
              </c:numCache>
            </c:numRef>
          </c:val>
          <c:smooth val="0"/>
          <c:extLst>
            <c:ext xmlns:c16="http://schemas.microsoft.com/office/drawing/2014/chart" uri="{C3380CC4-5D6E-409C-BE32-E72D297353CC}">
              <c16:uniqueId val="{00000001-5CEE-4A70-9879-FC614559B69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110.93</c:v>
                </c:pt>
                <c:pt idx="2">
                  <c:v>106.76</c:v>
                </c:pt>
                <c:pt idx="3">
                  <c:v>107.53</c:v>
                </c:pt>
                <c:pt idx="4">
                  <c:v>107.86</c:v>
                </c:pt>
              </c:numCache>
            </c:numRef>
          </c:val>
          <c:extLst>
            <c:ext xmlns:c16="http://schemas.microsoft.com/office/drawing/2014/chart" uri="{C3380CC4-5D6E-409C-BE32-E72D297353CC}">
              <c16:uniqueId val="{00000000-F7AB-4A6B-822F-DD3989FD8F9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88.54</c:v>
                </c:pt>
                <c:pt idx="2">
                  <c:v>97.61</c:v>
                </c:pt>
                <c:pt idx="3">
                  <c:v>98.78</c:v>
                </c:pt>
                <c:pt idx="4">
                  <c:v>101.23</c:v>
                </c:pt>
              </c:numCache>
            </c:numRef>
          </c:val>
          <c:smooth val="0"/>
          <c:extLst>
            <c:ext xmlns:c16="http://schemas.microsoft.com/office/drawing/2014/chart" uri="{C3380CC4-5D6E-409C-BE32-E72D297353CC}">
              <c16:uniqueId val="{00000001-F7AB-4A6B-822F-DD3989FD8F9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10.58</c:v>
                </c:pt>
                <c:pt idx="2">
                  <c:v>19.41</c:v>
                </c:pt>
                <c:pt idx="3">
                  <c:v>17.190000000000001</c:v>
                </c:pt>
                <c:pt idx="4">
                  <c:v>20.7</c:v>
                </c:pt>
              </c:numCache>
            </c:numRef>
          </c:val>
          <c:extLst>
            <c:ext xmlns:c16="http://schemas.microsoft.com/office/drawing/2014/chart" uri="{C3380CC4-5D6E-409C-BE32-E72D297353CC}">
              <c16:uniqueId val="{00000000-0CCA-444E-904E-18159DAB369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29.03</c:v>
                </c:pt>
                <c:pt idx="2">
                  <c:v>24.16</c:v>
                </c:pt>
                <c:pt idx="3">
                  <c:v>29.81</c:v>
                </c:pt>
                <c:pt idx="4">
                  <c:v>30.82</c:v>
                </c:pt>
              </c:numCache>
            </c:numRef>
          </c:val>
          <c:smooth val="0"/>
          <c:extLst>
            <c:ext xmlns:c16="http://schemas.microsoft.com/office/drawing/2014/chart" uri="{C3380CC4-5D6E-409C-BE32-E72D297353CC}">
              <c16:uniqueId val="{00000001-0CCA-444E-904E-18159DAB369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20.440000000000001</c:v>
                </c:pt>
                <c:pt idx="2">
                  <c:v>20.440000000000001</c:v>
                </c:pt>
                <c:pt idx="3">
                  <c:v>20.34</c:v>
                </c:pt>
                <c:pt idx="4">
                  <c:v>26.83</c:v>
                </c:pt>
              </c:numCache>
            </c:numRef>
          </c:val>
          <c:extLst>
            <c:ext xmlns:c16="http://schemas.microsoft.com/office/drawing/2014/chart" uri="{C3380CC4-5D6E-409C-BE32-E72D297353CC}">
              <c16:uniqueId val="{00000000-BFEC-4252-AEB0-4C017EF1E8D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11.18</c:v>
                </c:pt>
                <c:pt idx="2">
                  <c:v>18.829999999999998</c:v>
                </c:pt>
                <c:pt idx="3">
                  <c:v>18.05</c:v>
                </c:pt>
                <c:pt idx="4">
                  <c:v>14.28</c:v>
                </c:pt>
              </c:numCache>
            </c:numRef>
          </c:val>
          <c:smooth val="0"/>
          <c:extLst>
            <c:ext xmlns:c16="http://schemas.microsoft.com/office/drawing/2014/chart" uri="{C3380CC4-5D6E-409C-BE32-E72D297353CC}">
              <c16:uniqueId val="{00000001-BFEC-4252-AEB0-4C017EF1E8D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CCF-4BDF-9FF8-B7B0FB91417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163.30000000000001</c:v>
                </c:pt>
                <c:pt idx="2">
                  <c:v>143.65</c:v>
                </c:pt>
                <c:pt idx="3">
                  <c:v>155.82</c:v>
                </c:pt>
                <c:pt idx="4">
                  <c:v>155.18</c:v>
                </c:pt>
              </c:numCache>
            </c:numRef>
          </c:val>
          <c:smooth val="0"/>
          <c:extLst>
            <c:ext xmlns:c16="http://schemas.microsoft.com/office/drawing/2014/chart" uri="{C3380CC4-5D6E-409C-BE32-E72D297353CC}">
              <c16:uniqueId val="{00000001-3CCF-4BDF-9FF8-B7B0FB91417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228.01</c:v>
                </c:pt>
                <c:pt idx="2">
                  <c:v>203.84</c:v>
                </c:pt>
                <c:pt idx="3">
                  <c:v>158.72999999999999</c:v>
                </c:pt>
                <c:pt idx="4">
                  <c:v>243.14</c:v>
                </c:pt>
              </c:numCache>
            </c:numRef>
          </c:val>
          <c:extLst>
            <c:ext xmlns:c16="http://schemas.microsoft.com/office/drawing/2014/chart" uri="{C3380CC4-5D6E-409C-BE32-E72D297353CC}">
              <c16:uniqueId val="{00000000-BE94-4EFD-91A2-C0E46D671EC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86.33</c:v>
                </c:pt>
                <c:pt idx="2">
                  <c:v>94.01</c:v>
                </c:pt>
                <c:pt idx="3">
                  <c:v>111.08</c:v>
                </c:pt>
                <c:pt idx="4">
                  <c:v>118.28</c:v>
                </c:pt>
              </c:numCache>
            </c:numRef>
          </c:val>
          <c:smooth val="0"/>
          <c:extLst>
            <c:ext xmlns:c16="http://schemas.microsoft.com/office/drawing/2014/chart" uri="{C3380CC4-5D6E-409C-BE32-E72D297353CC}">
              <c16:uniqueId val="{00000001-BE94-4EFD-91A2-C0E46D671EC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90.46</c:v>
                </c:pt>
                <c:pt idx="2">
                  <c:v>103.46</c:v>
                </c:pt>
                <c:pt idx="3">
                  <c:v>286.39999999999998</c:v>
                </c:pt>
                <c:pt idx="4">
                  <c:v>337.83</c:v>
                </c:pt>
              </c:numCache>
            </c:numRef>
          </c:val>
          <c:extLst>
            <c:ext xmlns:c16="http://schemas.microsoft.com/office/drawing/2014/chart" uri="{C3380CC4-5D6E-409C-BE32-E72D297353CC}">
              <c16:uniqueId val="{00000000-4941-4EC8-8885-178DD8943A6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1077.8499999999999</c:v>
                </c:pt>
                <c:pt idx="2">
                  <c:v>1421.84</c:v>
                </c:pt>
                <c:pt idx="3">
                  <c:v>1596.62</c:v>
                </c:pt>
                <c:pt idx="4">
                  <c:v>1456.79</c:v>
                </c:pt>
              </c:numCache>
            </c:numRef>
          </c:val>
          <c:smooth val="0"/>
          <c:extLst>
            <c:ext xmlns:c16="http://schemas.microsoft.com/office/drawing/2014/chart" uri="{C3380CC4-5D6E-409C-BE32-E72D297353CC}">
              <c16:uniqueId val="{00000001-4941-4EC8-8885-178DD8943A6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41.14</c:v>
                </c:pt>
                <c:pt idx="2">
                  <c:v>37.01</c:v>
                </c:pt>
                <c:pt idx="3">
                  <c:v>38.869999999999997</c:v>
                </c:pt>
                <c:pt idx="4">
                  <c:v>38.24</c:v>
                </c:pt>
              </c:numCache>
            </c:numRef>
          </c:val>
          <c:extLst>
            <c:ext xmlns:c16="http://schemas.microsoft.com/office/drawing/2014/chart" uri="{C3380CC4-5D6E-409C-BE32-E72D297353CC}">
              <c16:uniqueId val="{00000000-C5F5-4ADD-BB38-93AA22A2C81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46.51</c:v>
                </c:pt>
                <c:pt idx="2">
                  <c:v>35.72</c:v>
                </c:pt>
                <c:pt idx="3">
                  <c:v>33.659999999999997</c:v>
                </c:pt>
                <c:pt idx="4">
                  <c:v>35.33</c:v>
                </c:pt>
              </c:numCache>
            </c:numRef>
          </c:val>
          <c:smooth val="0"/>
          <c:extLst>
            <c:ext xmlns:c16="http://schemas.microsoft.com/office/drawing/2014/chart" uri="{C3380CC4-5D6E-409C-BE32-E72D297353CC}">
              <c16:uniqueId val="{00000001-C5F5-4ADD-BB38-93AA22A2C81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368.89</c:v>
                </c:pt>
                <c:pt idx="2">
                  <c:v>395.16</c:v>
                </c:pt>
                <c:pt idx="3">
                  <c:v>364.18</c:v>
                </c:pt>
                <c:pt idx="4">
                  <c:v>367.29</c:v>
                </c:pt>
              </c:numCache>
            </c:numRef>
          </c:val>
          <c:extLst>
            <c:ext xmlns:c16="http://schemas.microsoft.com/office/drawing/2014/chart" uri="{C3380CC4-5D6E-409C-BE32-E72D297353CC}">
              <c16:uniqueId val="{00000000-3E1B-4EAF-AF1E-A8DD30380EF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481.17</c:v>
                </c:pt>
                <c:pt idx="2">
                  <c:v>471.3</c:v>
                </c:pt>
                <c:pt idx="3">
                  <c:v>506.68</c:v>
                </c:pt>
                <c:pt idx="4">
                  <c:v>491.45</c:v>
                </c:pt>
              </c:numCache>
            </c:numRef>
          </c:val>
          <c:smooth val="0"/>
          <c:extLst>
            <c:ext xmlns:c16="http://schemas.microsoft.com/office/drawing/2014/chart" uri="{C3380CC4-5D6E-409C-BE32-E72D297353CC}">
              <c16:uniqueId val="{00000001-3E1B-4EAF-AF1E-A8DD30380EF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2" t="str">
        <f>データ!H6</f>
        <v>愛知県　あま市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5">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C4</v>
      </c>
      <c r="X8" s="44"/>
      <c r="Y8" s="44"/>
      <c r="Z8" s="44"/>
      <c r="AA8" s="44"/>
      <c r="AB8" s="44"/>
      <c r="AC8" s="44"/>
      <c r="AD8" s="44" t="str">
        <f>データ!$M$6</f>
        <v>非設置</v>
      </c>
      <c r="AE8" s="44"/>
      <c r="AF8" s="44"/>
      <c r="AG8" s="44"/>
      <c r="AH8" s="44"/>
      <c r="AI8" s="44"/>
      <c r="AJ8" s="44"/>
      <c r="AK8" s="2"/>
      <c r="AL8" s="45">
        <f>データ!$R$6</f>
        <v>88787</v>
      </c>
      <c r="AM8" s="45"/>
      <c r="AN8" s="45"/>
      <c r="AO8" s="45"/>
      <c r="AP8" s="45"/>
      <c r="AQ8" s="45"/>
      <c r="AR8" s="45"/>
      <c r="AS8" s="45"/>
      <c r="AT8" s="46">
        <f>データ!$S$6</f>
        <v>27.49</v>
      </c>
      <c r="AU8" s="47"/>
      <c r="AV8" s="47"/>
      <c r="AW8" s="47"/>
      <c r="AX8" s="47"/>
      <c r="AY8" s="47"/>
      <c r="AZ8" s="47"/>
      <c r="BA8" s="47"/>
      <c r="BB8" s="48">
        <f>データ!$T$6</f>
        <v>3229.79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5">
      <c r="A10" s="2"/>
      <c r="B10" s="46" t="str">
        <f>データ!$N$6</f>
        <v>-</v>
      </c>
      <c r="C10" s="47"/>
      <c r="D10" s="47"/>
      <c r="E10" s="47"/>
      <c r="F10" s="47"/>
      <c r="G10" s="47"/>
      <c r="H10" s="47"/>
      <c r="I10" s="46">
        <f>データ!$O$6</f>
        <v>40.22</v>
      </c>
      <c r="J10" s="47"/>
      <c r="K10" s="47"/>
      <c r="L10" s="47"/>
      <c r="M10" s="47"/>
      <c r="N10" s="47"/>
      <c r="O10" s="81"/>
      <c r="P10" s="48">
        <f>データ!$P$6</f>
        <v>2.41</v>
      </c>
      <c r="Q10" s="48"/>
      <c r="R10" s="48"/>
      <c r="S10" s="48"/>
      <c r="T10" s="48"/>
      <c r="U10" s="48"/>
      <c r="V10" s="48"/>
      <c r="W10" s="45">
        <f>データ!$Q$6</f>
        <v>2425</v>
      </c>
      <c r="X10" s="45"/>
      <c r="Y10" s="45"/>
      <c r="Z10" s="45"/>
      <c r="AA10" s="45"/>
      <c r="AB10" s="45"/>
      <c r="AC10" s="45"/>
      <c r="AD10" s="2"/>
      <c r="AE10" s="2"/>
      <c r="AF10" s="2"/>
      <c r="AG10" s="2"/>
      <c r="AH10" s="2"/>
      <c r="AI10" s="2"/>
      <c r="AJ10" s="2"/>
      <c r="AK10" s="2"/>
      <c r="AL10" s="45">
        <f>データ!$U$6</f>
        <v>1126</v>
      </c>
      <c r="AM10" s="45"/>
      <c r="AN10" s="45"/>
      <c r="AO10" s="45"/>
      <c r="AP10" s="45"/>
      <c r="AQ10" s="45"/>
      <c r="AR10" s="45"/>
      <c r="AS10" s="45"/>
      <c r="AT10" s="46">
        <f>データ!$V$6</f>
        <v>0.22</v>
      </c>
      <c r="AU10" s="47"/>
      <c r="AV10" s="47"/>
      <c r="AW10" s="47"/>
      <c r="AX10" s="47"/>
      <c r="AY10" s="47"/>
      <c r="AZ10" s="47"/>
      <c r="BA10" s="47"/>
      <c r="BB10" s="48">
        <f>データ!$W$6</f>
        <v>5118.18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Lb+rF8Ph4fSrVVmBRLK0EV9J54FxyEpcvljkvZJ7EPONuiVO38lUeCt1dn9mRgFoThmpRT0/3MvMlqvAlwTLtg==" saltValue="0ayiJ0dyk/ttweEgcw/lR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3" x14ac:dyDescent="0.25"/>
  <cols>
    <col min="2" max="144" width="11.8437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2022</v>
      </c>
      <c r="C6" s="20">
        <f t="shared" ref="C6:W6" si="3">C7</f>
        <v>232378</v>
      </c>
      <c r="D6" s="20">
        <f t="shared" si="3"/>
        <v>46</v>
      </c>
      <c r="E6" s="20">
        <f t="shared" si="3"/>
        <v>1</v>
      </c>
      <c r="F6" s="20">
        <f t="shared" si="3"/>
        <v>0</v>
      </c>
      <c r="G6" s="20">
        <f t="shared" si="3"/>
        <v>5</v>
      </c>
      <c r="H6" s="20" t="str">
        <f t="shared" si="3"/>
        <v>愛知県　あま市</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40.22</v>
      </c>
      <c r="P6" s="21">
        <f t="shared" si="3"/>
        <v>2.41</v>
      </c>
      <c r="Q6" s="21">
        <f t="shared" si="3"/>
        <v>2425</v>
      </c>
      <c r="R6" s="21">
        <f t="shared" si="3"/>
        <v>88787</v>
      </c>
      <c r="S6" s="21">
        <f t="shared" si="3"/>
        <v>27.49</v>
      </c>
      <c r="T6" s="21">
        <f t="shared" si="3"/>
        <v>3229.79</v>
      </c>
      <c r="U6" s="21">
        <f t="shared" si="3"/>
        <v>1126</v>
      </c>
      <c r="V6" s="21">
        <f t="shared" si="3"/>
        <v>0.22</v>
      </c>
      <c r="W6" s="21">
        <f t="shared" si="3"/>
        <v>5118.18</v>
      </c>
      <c r="X6" s="22" t="str">
        <f>IF(X7="",NA(),X7)</f>
        <v>-</v>
      </c>
      <c r="Y6" s="22">
        <f t="shared" ref="Y6:AG6" si="4">IF(Y7="",NA(),Y7)</f>
        <v>110.93</v>
      </c>
      <c r="Z6" s="22">
        <f t="shared" si="4"/>
        <v>106.76</v>
      </c>
      <c r="AA6" s="22">
        <f t="shared" si="4"/>
        <v>107.53</v>
      </c>
      <c r="AB6" s="22">
        <f t="shared" si="4"/>
        <v>107.86</v>
      </c>
      <c r="AC6" s="22" t="str">
        <f t="shared" si="4"/>
        <v>-</v>
      </c>
      <c r="AD6" s="22">
        <f t="shared" si="4"/>
        <v>88.54</v>
      </c>
      <c r="AE6" s="22">
        <f t="shared" si="4"/>
        <v>97.61</v>
      </c>
      <c r="AF6" s="22">
        <f t="shared" si="4"/>
        <v>98.78</v>
      </c>
      <c r="AG6" s="22">
        <f t="shared" si="4"/>
        <v>101.23</v>
      </c>
      <c r="AH6" s="21" t="str">
        <f>IF(AH7="","",IF(AH7="-","【-】","【"&amp;SUBSTITUTE(TEXT(AH7,"#,##0.00"),"-","△")&amp;"】"))</f>
        <v>【104.96】</v>
      </c>
      <c r="AI6" s="22" t="str">
        <f>IF(AI7="",NA(),AI7)</f>
        <v>-</v>
      </c>
      <c r="AJ6" s="21">
        <f t="shared" ref="AJ6:AR6" si="5">IF(AJ7="",NA(),AJ7)</f>
        <v>0</v>
      </c>
      <c r="AK6" s="21">
        <f t="shared" si="5"/>
        <v>0</v>
      </c>
      <c r="AL6" s="21">
        <f t="shared" si="5"/>
        <v>0</v>
      </c>
      <c r="AM6" s="21">
        <f t="shared" si="5"/>
        <v>0</v>
      </c>
      <c r="AN6" s="22" t="str">
        <f t="shared" si="5"/>
        <v>-</v>
      </c>
      <c r="AO6" s="22">
        <f t="shared" si="5"/>
        <v>163.30000000000001</v>
      </c>
      <c r="AP6" s="22">
        <f t="shared" si="5"/>
        <v>143.65</v>
      </c>
      <c r="AQ6" s="22">
        <f t="shared" si="5"/>
        <v>155.82</v>
      </c>
      <c r="AR6" s="22">
        <f t="shared" si="5"/>
        <v>155.18</v>
      </c>
      <c r="AS6" s="21" t="str">
        <f>IF(AS7="","",IF(AS7="-","【-】","【"&amp;SUBSTITUTE(TEXT(AS7,"#,##0.00"),"-","△")&amp;"】"))</f>
        <v>【30.67】</v>
      </c>
      <c r="AT6" s="22" t="str">
        <f>IF(AT7="",NA(),AT7)</f>
        <v>-</v>
      </c>
      <c r="AU6" s="22">
        <f t="shared" ref="AU6:BC6" si="6">IF(AU7="",NA(),AU7)</f>
        <v>228.01</v>
      </c>
      <c r="AV6" s="22">
        <f t="shared" si="6"/>
        <v>203.84</v>
      </c>
      <c r="AW6" s="22">
        <f t="shared" si="6"/>
        <v>158.72999999999999</v>
      </c>
      <c r="AX6" s="22">
        <f t="shared" si="6"/>
        <v>243.14</v>
      </c>
      <c r="AY6" s="22" t="str">
        <f t="shared" si="6"/>
        <v>-</v>
      </c>
      <c r="AZ6" s="22">
        <f t="shared" si="6"/>
        <v>86.33</v>
      </c>
      <c r="BA6" s="22">
        <f t="shared" si="6"/>
        <v>94.01</v>
      </c>
      <c r="BB6" s="22">
        <f t="shared" si="6"/>
        <v>111.08</v>
      </c>
      <c r="BC6" s="22">
        <f t="shared" si="6"/>
        <v>118.28</v>
      </c>
      <c r="BD6" s="21" t="str">
        <f>IF(BD7="","",IF(BD7="-","【-】","【"&amp;SUBSTITUTE(TEXT(BD7,"#,##0.00"),"-","△")&amp;"】"))</f>
        <v>【195.24】</v>
      </c>
      <c r="BE6" s="22" t="str">
        <f>IF(BE7="",NA(),BE7)</f>
        <v>-</v>
      </c>
      <c r="BF6" s="22">
        <f t="shared" ref="BF6:BN6" si="7">IF(BF7="",NA(),BF7)</f>
        <v>90.46</v>
      </c>
      <c r="BG6" s="22">
        <f t="shared" si="7"/>
        <v>103.46</v>
      </c>
      <c r="BH6" s="22">
        <f t="shared" si="7"/>
        <v>286.39999999999998</v>
      </c>
      <c r="BI6" s="22">
        <f t="shared" si="7"/>
        <v>337.83</v>
      </c>
      <c r="BJ6" s="22" t="str">
        <f t="shared" si="7"/>
        <v>-</v>
      </c>
      <c r="BK6" s="22">
        <f t="shared" si="7"/>
        <v>1077.8499999999999</v>
      </c>
      <c r="BL6" s="22">
        <f t="shared" si="7"/>
        <v>1421.84</v>
      </c>
      <c r="BM6" s="22">
        <f t="shared" si="7"/>
        <v>1596.62</v>
      </c>
      <c r="BN6" s="22">
        <f t="shared" si="7"/>
        <v>1456.79</v>
      </c>
      <c r="BO6" s="21" t="str">
        <f>IF(BO7="","",IF(BO7="-","【-】","【"&amp;SUBSTITUTE(TEXT(BO7,"#,##0.00"),"-","△")&amp;"】"))</f>
        <v>【1,090.93】</v>
      </c>
      <c r="BP6" s="22" t="str">
        <f>IF(BP7="",NA(),BP7)</f>
        <v>-</v>
      </c>
      <c r="BQ6" s="22">
        <f t="shared" ref="BQ6:BY6" si="8">IF(BQ7="",NA(),BQ7)</f>
        <v>41.14</v>
      </c>
      <c r="BR6" s="22">
        <f t="shared" si="8"/>
        <v>37.01</v>
      </c>
      <c r="BS6" s="22">
        <f t="shared" si="8"/>
        <v>38.869999999999997</v>
      </c>
      <c r="BT6" s="22">
        <f t="shared" si="8"/>
        <v>38.24</v>
      </c>
      <c r="BU6" s="22" t="str">
        <f t="shared" si="8"/>
        <v>-</v>
      </c>
      <c r="BV6" s="22">
        <f t="shared" si="8"/>
        <v>46.51</v>
      </c>
      <c r="BW6" s="22">
        <f t="shared" si="8"/>
        <v>35.72</v>
      </c>
      <c r="BX6" s="22">
        <f t="shared" si="8"/>
        <v>33.659999999999997</v>
      </c>
      <c r="BY6" s="22">
        <f t="shared" si="8"/>
        <v>35.33</v>
      </c>
      <c r="BZ6" s="21" t="str">
        <f>IF(BZ7="","",IF(BZ7="-","【-】","【"&amp;SUBSTITUTE(TEXT(BZ7,"#,##0.00"),"-","△")&amp;"】"))</f>
        <v>【58.61】</v>
      </c>
      <c r="CA6" s="22" t="str">
        <f>IF(CA7="",NA(),CA7)</f>
        <v>-</v>
      </c>
      <c r="CB6" s="22">
        <f t="shared" ref="CB6:CJ6" si="9">IF(CB7="",NA(),CB7)</f>
        <v>368.89</v>
      </c>
      <c r="CC6" s="22">
        <f t="shared" si="9"/>
        <v>395.16</v>
      </c>
      <c r="CD6" s="22">
        <f t="shared" si="9"/>
        <v>364.18</v>
      </c>
      <c r="CE6" s="22">
        <f t="shared" si="9"/>
        <v>367.29</v>
      </c>
      <c r="CF6" s="22" t="str">
        <f t="shared" si="9"/>
        <v>-</v>
      </c>
      <c r="CG6" s="22">
        <f t="shared" si="9"/>
        <v>481.17</v>
      </c>
      <c r="CH6" s="22">
        <f t="shared" si="9"/>
        <v>471.3</v>
      </c>
      <c r="CI6" s="22">
        <f t="shared" si="9"/>
        <v>506.68</v>
      </c>
      <c r="CJ6" s="22">
        <f t="shared" si="9"/>
        <v>491.45</v>
      </c>
      <c r="CK6" s="21" t="str">
        <f>IF(CK7="","",IF(CK7="-","【-】","【"&amp;SUBSTITUTE(TEXT(CK7,"#,##0.00"),"-","△")&amp;"】"))</f>
        <v>【274.97】</v>
      </c>
      <c r="CL6" s="22" t="str">
        <f>IF(CL7="",NA(),CL7)</f>
        <v>-</v>
      </c>
      <c r="CM6" s="22">
        <f t="shared" ref="CM6:CU6" si="10">IF(CM7="",NA(),CM7)</f>
        <v>49.49</v>
      </c>
      <c r="CN6" s="22">
        <f t="shared" si="10"/>
        <v>51.31</v>
      </c>
      <c r="CO6" s="22">
        <f t="shared" si="10"/>
        <v>51.72</v>
      </c>
      <c r="CP6" s="22">
        <f t="shared" si="10"/>
        <v>47.5</v>
      </c>
      <c r="CQ6" s="22" t="str">
        <f t="shared" si="10"/>
        <v>-</v>
      </c>
      <c r="CR6" s="22">
        <f t="shared" si="10"/>
        <v>49.65</v>
      </c>
      <c r="CS6" s="22">
        <f t="shared" si="10"/>
        <v>51.52</v>
      </c>
      <c r="CT6" s="22">
        <f t="shared" si="10"/>
        <v>48.75</v>
      </c>
      <c r="CU6" s="22">
        <f t="shared" si="10"/>
        <v>50.95</v>
      </c>
      <c r="CV6" s="21" t="str">
        <f>IF(CV7="","",IF(CV7="-","【-】","【"&amp;SUBSTITUTE(TEXT(CV7,"#,##0.00"),"-","△")&amp;"】"))</f>
        <v>【52.36】</v>
      </c>
      <c r="CW6" s="22" t="str">
        <f>IF(CW7="",NA(),CW7)</f>
        <v>-</v>
      </c>
      <c r="CX6" s="22">
        <f t="shared" ref="CX6:DF6" si="11">IF(CX7="",NA(),CX7)</f>
        <v>85.25</v>
      </c>
      <c r="CY6" s="22">
        <f t="shared" si="11"/>
        <v>83.23</v>
      </c>
      <c r="CZ6" s="22">
        <f t="shared" si="11"/>
        <v>83.45</v>
      </c>
      <c r="DA6" s="22">
        <f t="shared" si="11"/>
        <v>90.56</v>
      </c>
      <c r="DB6" s="22" t="str">
        <f t="shared" si="11"/>
        <v>-</v>
      </c>
      <c r="DC6" s="22">
        <f t="shared" si="11"/>
        <v>64.03</v>
      </c>
      <c r="DD6" s="22">
        <f t="shared" si="11"/>
        <v>61.29</v>
      </c>
      <c r="DE6" s="22">
        <f t="shared" si="11"/>
        <v>60.88</v>
      </c>
      <c r="DF6" s="22">
        <f t="shared" si="11"/>
        <v>61</v>
      </c>
      <c r="DG6" s="21" t="str">
        <f>IF(DG7="","",IF(DG7="-","【-】","【"&amp;SUBSTITUTE(TEXT(DG7,"#,##0.00"),"-","△")&amp;"】"))</f>
        <v>【73.88】</v>
      </c>
      <c r="DH6" s="22" t="str">
        <f>IF(DH7="",NA(),DH7)</f>
        <v>-</v>
      </c>
      <c r="DI6" s="22">
        <f t="shared" ref="DI6:DQ6" si="12">IF(DI7="",NA(),DI7)</f>
        <v>10.58</v>
      </c>
      <c r="DJ6" s="22">
        <f t="shared" si="12"/>
        <v>19.41</v>
      </c>
      <c r="DK6" s="22">
        <f t="shared" si="12"/>
        <v>17.190000000000001</v>
      </c>
      <c r="DL6" s="22">
        <f t="shared" si="12"/>
        <v>20.7</v>
      </c>
      <c r="DM6" s="22" t="str">
        <f t="shared" si="12"/>
        <v>-</v>
      </c>
      <c r="DN6" s="22">
        <f t="shared" si="12"/>
        <v>29.03</v>
      </c>
      <c r="DO6" s="22">
        <f t="shared" si="12"/>
        <v>24.16</v>
      </c>
      <c r="DP6" s="22">
        <f t="shared" si="12"/>
        <v>29.81</v>
      </c>
      <c r="DQ6" s="22">
        <f t="shared" si="12"/>
        <v>30.82</v>
      </c>
      <c r="DR6" s="21" t="str">
        <f>IF(DR7="","",IF(DR7="-","【-】","【"&amp;SUBSTITUTE(TEXT(DR7,"#,##0.00"),"-","△")&amp;"】"))</f>
        <v>【39.30】</v>
      </c>
      <c r="DS6" s="22" t="str">
        <f>IF(DS7="",NA(),DS7)</f>
        <v>-</v>
      </c>
      <c r="DT6" s="22">
        <f t="shared" ref="DT6:EB6" si="13">IF(DT7="",NA(),DT7)</f>
        <v>20.440000000000001</v>
      </c>
      <c r="DU6" s="22">
        <f t="shared" si="13"/>
        <v>20.440000000000001</v>
      </c>
      <c r="DV6" s="22">
        <f t="shared" si="13"/>
        <v>20.34</v>
      </c>
      <c r="DW6" s="22">
        <f t="shared" si="13"/>
        <v>26.83</v>
      </c>
      <c r="DX6" s="22" t="str">
        <f t="shared" si="13"/>
        <v>-</v>
      </c>
      <c r="DY6" s="22">
        <f t="shared" si="13"/>
        <v>11.18</v>
      </c>
      <c r="DZ6" s="22">
        <f t="shared" si="13"/>
        <v>18.829999999999998</v>
      </c>
      <c r="EA6" s="22">
        <f t="shared" si="13"/>
        <v>18.05</v>
      </c>
      <c r="EB6" s="22">
        <f t="shared" si="13"/>
        <v>14.28</v>
      </c>
      <c r="EC6" s="21" t="str">
        <f>IF(EC7="","",IF(EC7="-","【-】","【"&amp;SUBSTITUTE(TEXT(EC7,"#,##0.00"),"-","△")&amp;"】"))</f>
        <v>【18.76】</v>
      </c>
      <c r="ED6" s="22" t="str">
        <f>IF(ED7="",NA(),ED7)</f>
        <v>-</v>
      </c>
      <c r="EE6" s="21">
        <f t="shared" ref="EE6:EM6" si="14">IF(EE7="",NA(),EE7)</f>
        <v>0</v>
      </c>
      <c r="EF6" s="21">
        <f t="shared" si="14"/>
        <v>0</v>
      </c>
      <c r="EG6" s="22">
        <f t="shared" si="14"/>
        <v>0.97</v>
      </c>
      <c r="EH6" s="22">
        <f t="shared" si="14"/>
        <v>0.61</v>
      </c>
      <c r="EI6" s="22" t="str">
        <f t="shared" si="14"/>
        <v>-</v>
      </c>
      <c r="EJ6" s="22">
        <f t="shared" si="14"/>
        <v>0.25</v>
      </c>
      <c r="EK6" s="22">
        <f t="shared" si="14"/>
        <v>0.96</v>
      </c>
      <c r="EL6" s="22">
        <f t="shared" si="14"/>
        <v>0.37</v>
      </c>
      <c r="EM6" s="22">
        <f t="shared" si="14"/>
        <v>0.23</v>
      </c>
      <c r="EN6" s="21" t="str">
        <f>IF(EN7="","",IF(EN7="-","【-】","【"&amp;SUBSTITUTE(TEXT(EN7,"#,##0.00"),"-","△")&amp;"】"))</f>
        <v>【0.65】</v>
      </c>
    </row>
    <row r="7" spans="1:144" s="23" customFormat="1" x14ac:dyDescent="0.25">
      <c r="A7" s="15"/>
      <c r="B7" s="24">
        <v>2022</v>
      </c>
      <c r="C7" s="24">
        <v>232378</v>
      </c>
      <c r="D7" s="24">
        <v>46</v>
      </c>
      <c r="E7" s="24">
        <v>1</v>
      </c>
      <c r="F7" s="24">
        <v>0</v>
      </c>
      <c r="G7" s="24">
        <v>5</v>
      </c>
      <c r="H7" s="24" t="s">
        <v>93</v>
      </c>
      <c r="I7" s="24" t="s">
        <v>94</v>
      </c>
      <c r="J7" s="24" t="s">
        <v>95</v>
      </c>
      <c r="K7" s="24" t="s">
        <v>96</v>
      </c>
      <c r="L7" s="24" t="s">
        <v>97</v>
      </c>
      <c r="M7" s="24" t="s">
        <v>98</v>
      </c>
      <c r="N7" s="25" t="s">
        <v>99</v>
      </c>
      <c r="O7" s="25">
        <v>40.22</v>
      </c>
      <c r="P7" s="25">
        <v>2.41</v>
      </c>
      <c r="Q7" s="25">
        <v>2425</v>
      </c>
      <c r="R7" s="25">
        <v>88787</v>
      </c>
      <c r="S7" s="25">
        <v>27.49</v>
      </c>
      <c r="T7" s="25">
        <v>3229.79</v>
      </c>
      <c r="U7" s="25">
        <v>1126</v>
      </c>
      <c r="V7" s="25">
        <v>0.22</v>
      </c>
      <c r="W7" s="25">
        <v>5118.18</v>
      </c>
      <c r="X7" s="25" t="s">
        <v>99</v>
      </c>
      <c r="Y7" s="25">
        <v>110.93</v>
      </c>
      <c r="Z7" s="25">
        <v>106.76</v>
      </c>
      <c r="AA7" s="25">
        <v>107.53</v>
      </c>
      <c r="AB7" s="25">
        <v>107.86</v>
      </c>
      <c r="AC7" s="25" t="s">
        <v>99</v>
      </c>
      <c r="AD7" s="25">
        <v>88.54</v>
      </c>
      <c r="AE7" s="25">
        <v>97.61</v>
      </c>
      <c r="AF7" s="25">
        <v>98.78</v>
      </c>
      <c r="AG7" s="25">
        <v>101.23</v>
      </c>
      <c r="AH7" s="25">
        <v>104.96</v>
      </c>
      <c r="AI7" s="25" t="s">
        <v>99</v>
      </c>
      <c r="AJ7" s="25">
        <v>0</v>
      </c>
      <c r="AK7" s="25">
        <v>0</v>
      </c>
      <c r="AL7" s="25">
        <v>0</v>
      </c>
      <c r="AM7" s="25">
        <v>0</v>
      </c>
      <c r="AN7" s="25" t="s">
        <v>99</v>
      </c>
      <c r="AO7" s="25">
        <v>163.30000000000001</v>
      </c>
      <c r="AP7" s="25">
        <v>143.65</v>
      </c>
      <c r="AQ7" s="25">
        <v>155.82</v>
      </c>
      <c r="AR7" s="25">
        <v>155.18</v>
      </c>
      <c r="AS7" s="25">
        <v>30.67</v>
      </c>
      <c r="AT7" s="25" t="s">
        <v>99</v>
      </c>
      <c r="AU7" s="25">
        <v>228.01</v>
      </c>
      <c r="AV7" s="25">
        <v>203.84</v>
      </c>
      <c r="AW7" s="25">
        <v>158.72999999999999</v>
      </c>
      <c r="AX7" s="25">
        <v>243.14</v>
      </c>
      <c r="AY7" s="25" t="s">
        <v>99</v>
      </c>
      <c r="AZ7" s="25">
        <v>86.33</v>
      </c>
      <c r="BA7" s="25">
        <v>94.01</v>
      </c>
      <c r="BB7" s="25">
        <v>111.08</v>
      </c>
      <c r="BC7" s="25">
        <v>118.28</v>
      </c>
      <c r="BD7" s="25">
        <v>195.24</v>
      </c>
      <c r="BE7" s="25" t="s">
        <v>99</v>
      </c>
      <c r="BF7" s="25">
        <v>90.46</v>
      </c>
      <c r="BG7" s="25">
        <v>103.46</v>
      </c>
      <c r="BH7" s="25">
        <v>286.39999999999998</v>
      </c>
      <c r="BI7" s="25">
        <v>337.83</v>
      </c>
      <c r="BJ7" s="25" t="s">
        <v>99</v>
      </c>
      <c r="BK7" s="25">
        <v>1077.8499999999999</v>
      </c>
      <c r="BL7" s="25">
        <v>1421.84</v>
      </c>
      <c r="BM7" s="25">
        <v>1596.62</v>
      </c>
      <c r="BN7" s="25">
        <v>1456.79</v>
      </c>
      <c r="BO7" s="25">
        <v>1090.93</v>
      </c>
      <c r="BP7" s="25" t="s">
        <v>99</v>
      </c>
      <c r="BQ7" s="25">
        <v>41.14</v>
      </c>
      <c r="BR7" s="25">
        <v>37.01</v>
      </c>
      <c r="BS7" s="25">
        <v>38.869999999999997</v>
      </c>
      <c r="BT7" s="25">
        <v>38.24</v>
      </c>
      <c r="BU7" s="25" t="s">
        <v>99</v>
      </c>
      <c r="BV7" s="25">
        <v>46.51</v>
      </c>
      <c r="BW7" s="25">
        <v>35.72</v>
      </c>
      <c r="BX7" s="25">
        <v>33.659999999999997</v>
      </c>
      <c r="BY7" s="25">
        <v>35.33</v>
      </c>
      <c r="BZ7" s="25">
        <v>58.61</v>
      </c>
      <c r="CA7" s="25" t="s">
        <v>99</v>
      </c>
      <c r="CB7" s="25">
        <v>368.89</v>
      </c>
      <c r="CC7" s="25">
        <v>395.16</v>
      </c>
      <c r="CD7" s="25">
        <v>364.18</v>
      </c>
      <c r="CE7" s="25">
        <v>367.29</v>
      </c>
      <c r="CF7" s="25" t="s">
        <v>99</v>
      </c>
      <c r="CG7" s="25">
        <v>481.17</v>
      </c>
      <c r="CH7" s="25">
        <v>471.3</v>
      </c>
      <c r="CI7" s="25">
        <v>506.68</v>
      </c>
      <c r="CJ7" s="25">
        <v>491.45</v>
      </c>
      <c r="CK7" s="25">
        <v>274.97000000000003</v>
      </c>
      <c r="CL7" s="25" t="s">
        <v>99</v>
      </c>
      <c r="CM7" s="25">
        <v>49.49</v>
      </c>
      <c r="CN7" s="25">
        <v>51.31</v>
      </c>
      <c r="CO7" s="25">
        <v>51.72</v>
      </c>
      <c r="CP7" s="25">
        <v>47.5</v>
      </c>
      <c r="CQ7" s="25" t="s">
        <v>99</v>
      </c>
      <c r="CR7" s="25">
        <v>49.65</v>
      </c>
      <c r="CS7" s="25">
        <v>51.52</v>
      </c>
      <c r="CT7" s="25">
        <v>48.75</v>
      </c>
      <c r="CU7" s="25">
        <v>50.95</v>
      </c>
      <c r="CV7" s="25">
        <v>52.36</v>
      </c>
      <c r="CW7" s="25" t="s">
        <v>99</v>
      </c>
      <c r="CX7" s="25">
        <v>85.25</v>
      </c>
      <c r="CY7" s="25">
        <v>83.23</v>
      </c>
      <c r="CZ7" s="25">
        <v>83.45</v>
      </c>
      <c r="DA7" s="25">
        <v>90.56</v>
      </c>
      <c r="DB7" s="25" t="s">
        <v>99</v>
      </c>
      <c r="DC7" s="25">
        <v>64.03</v>
      </c>
      <c r="DD7" s="25">
        <v>61.29</v>
      </c>
      <c r="DE7" s="25">
        <v>60.88</v>
      </c>
      <c r="DF7" s="25">
        <v>61</v>
      </c>
      <c r="DG7" s="25">
        <v>73.88</v>
      </c>
      <c r="DH7" s="25" t="s">
        <v>99</v>
      </c>
      <c r="DI7" s="25">
        <v>10.58</v>
      </c>
      <c r="DJ7" s="25">
        <v>19.41</v>
      </c>
      <c r="DK7" s="25">
        <v>17.190000000000001</v>
      </c>
      <c r="DL7" s="25">
        <v>20.7</v>
      </c>
      <c r="DM7" s="25" t="s">
        <v>99</v>
      </c>
      <c r="DN7" s="25">
        <v>29.03</v>
      </c>
      <c r="DO7" s="25">
        <v>24.16</v>
      </c>
      <c r="DP7" s="25">
        <v>29.81</v>
      </c>
      <c r="DQ7" s="25">
        <v>30.82</v>
      </c>
      <c r="DR7" s="25">
        <v>39.299999999999997</v>
      </c>
      <c r="DS7" s="25" t="s">
        <v>99</v>
      </c>
      <c r="DT7" s="25">
        <v>20.440000000000001</v>
      </c>
      <c r="DU7" s="25">
        <v>20.440000000000001</v>
      </c>
      <c r="DV7" s="25">
        <v>20.34</v>
      </c>
      <c r="DW7" s="25">
        <v>26.83</v>
      </c>
      <c r="DX7" s="25" t="s">
        <v>99</v>
      </c>
      <c r="DY7" s="25">
        <v>11.18</v>
      </c>
      <c r="DZ7" s="25">
        <v>18.829999999999998</v>
      </c>
      <c r="EA7" s="25">
        <v>18.05</v>
      </c>
      <c r="EB7" s="25">
        <v>14.28</v>
      </c>
      <c r="EC7" s="25">
        <v>18.760000000000002</v>
      </c>
      <c r="ED7" s="25" t="s">
        <v>99</v>
      </c>
      <c r="EE7" s="25">
        <v>0</v>
      </c>
      <c r="EF7" s="25">
        <v>0</v>
      </c>
      <c r="EG7" s="25">
        <v>0.97</v>
      </c>
      <c r="EH7" s="25">
        <v>0.61</v>
      </c>
      <c r="EI7" s="25" t="s">
        <v>99</v>
      </c>
      <c r="EJ7" s="25">
        <v>0.25</v>
      </c>
      <c r="EK7" s="25">
        <v>0.96</v>
      </c>
      <c r="EL7" s="25">
        <v>0.37</v>
      </c>
      <c r="EM7" s="25">
        <v>0.23</v>
      </c>
      <c r="EN7" s="25">
        <v>0.65</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5">
      <c r="B11">
        <v>4</v>
      </c>
      <c r="C11">
        <v>3</v>
      </c>
      <c r="D11">
        <v>2</v>
      </c>
      <c r="E11">
        <v>1</v>
      </c>
      <c r="F11">
        <v>0</v>
      </c>
      <c r="G11" t="s">
        <v>105</v>
      </c>
    </row>
    <row r="12" spans="1:144" x14ac:dyDescent="0.25">
      <c r="B12">
        <v>1</v>
      </c>
      <c r="C12">
        <v>1</v>
      </c>
      <c r="D12">
        <v>2</v>
      </c>
      <c r="E12">
        <v>3</v>
      </c>
      <c r="F12">
        <v>4</v>
      </c>
      <c r="G12" t="s">
        <v>106</v>
      </c>
    </row>
    <row r="13" spans="1:144" x14ac:dyDescent="0.2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2024-01-22T02:27:35Z</cp:lastPrinted>
  <dcterms:created xsi:type="dcterms:W3CDTF">2023-12-05T00:55:54Z</dcterms:created>
  <dcterms:modified xsi:type="dcterms:W3CDTF">2024-02-22T06:27:47Z</dcterms:modified>
  <cp:category/>
</cp:coreProperties>
</file>