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5 市町村から回答\37　あま市\"/>
    </mc:Choice>
  </mc:AlternateContent>
  <xr:revisionPtr revIDLastSave="0" documentId="13_ncr:1_{012326EC-8CBA-453E-959B-F79CE4FEEBD9}" xr6:coauthVersionLast="47" xr6:coauthVersionMax="47" xr10:uidLastSave="{00000000-0000-0000-0000-000000000000}"/>
  <workbookProtection workbookAlgorithmName="SHA-512" workbookHashValue="QoSMprFEZMl+NI9iBtiyo/OP3L9CO77qyTL9Ki4m+IuXrLIH4U4swmSUXlL6WVOClyl+vhbqz2h+DoTseDx7iw==" workbookSaltValue="NB3Ml8s7hSmvUGjqBN8Ouw==" workbookSpinCount="100000" lockStructure="1"/>
  <bookViews>
    <workbookView xWindow="-98" yWindow="-98" windowWidth="17115" windowHeight="10876" xr2:uid="{00000000-000D-0000-FFFF-FFFF00000000}"/>
  </bookViews>
  <sheets>
    <sheet name="法適用_下水道事業" sheetId="4" r:id="rId1"/>
    <sheet name="データ" sheetId="5" state="hidden" r:id="rId2"/>
  </sheet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<sst xmlns="http://schemas.openxmlformats.org/spreadsheetml/2006/main" count="257" uniqueCount="116">
  <si>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</si>
  <si>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</si>
  <si>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</si>
  <si>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</si>
  <si>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</si>
  <si>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</si>
  <si>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</si>
  <si>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</si>
  <si>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</si>
  <si>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</si>
  <si>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</si>
  <si>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</si>
  <si>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</si>
  <si>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</si>
  <si>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</si>
  <si>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</si>
  <si>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</si>
  <si>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</si>
  <si>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</si>
  <si>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</si>
  <si>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</si>
  <si>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</si>
  <si>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</si>
  <si>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</si>
  <si>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</si>
  <si>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</si>
  <si>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</si>
  <si>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</si>
  <si>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</si>
  <si>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</si>
  <si>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</si>
  <si>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</si>
  <si>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</si>
  <si>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</si>
  <si>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</si>
  <si>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</si>
  <si>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</si>
  <si>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</si>
  <si>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</si>
  <si>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</si>
  <si>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</si>
  <si>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</si>
  <si>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</si>
  <si>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</si>
  <si>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</si>
  <si>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</si>
  <si>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</si>
  <si>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</si>
  <si>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</si>
  <si>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</si>
  <si>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</si>
  <si>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</si>
  <si>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</si>
  <si>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</si>
  <si>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</si>
  <si>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</si>
  <si>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</si>
  <si>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</si>
  <si>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</si>
  <si>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</si>
  <si>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</si>
  <si>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</si>
  <si>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</si>
  <si>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</si>
  <si>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</si>
  <si>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</si>
  <si>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</si>
  <si>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</si>
  <si>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</si>
  <si>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</si>
  <si>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</si>
  <si>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</si>
  <si>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</si>
  <si>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</si>
  <si>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</si>
  <si>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</si>
  <si>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</si>
  <si>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</si>
  <si>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</si>
  <si>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</si>
  <si>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</si>
  <si>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</si>
  <si>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</si>
  <si>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</si>
  <si>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</si>
  <si>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</si>
  <si>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</si>
  <si>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</si>
  <si>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</si>
  <si>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</si>
  <si>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</si>
  <si>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</si>
  <si>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</si>
  <si>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</si>
  <si>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</si>
  <si>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</si>
  <si>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あま市</t>
  </si>
  <si>
    <t>法適用</t>
  </si>
  <si>
    <t>下水道事業</t>
  </si>
  <si>
    <t>公共下水道</t>
  </si>
  <si>
    <t>Bc2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</si>
  <si>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</si>
  <si>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</si>
  <si>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</si>
  <si>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</si>
  <si>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</si>
  <si>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</si>
  <si>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</si>
  <si>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</si>
  <si>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</si>
  <si>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</si>
  <si>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</si>
  <si>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</si>
  <si>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供用開始から時間が経過しておらず、法定耐用年数を経過した管路が無いため、現在のところ、老朽化の状況分析は特に行っておりません。</t>
    <phoneticPr fontId="4"/>
  </si>
  <si>
    <r>
      <t>あま市公共下水道事業は、先行投資型の事業で、平成16年度に事業着手し、整備済みの区域から平成21年度に供用を開始し、現在も下水道施設（管きょ等）の整備を進めており、整備途上にある。
　そのため、一般会計からの繰入金、国庫補助金及び下水道整備に伴う企業債に依存している状況にある。
　毎年度供用開始面積を拡大しているものの、近年においては財源確保が厳しいことから単年度の整備及び供用開始面積は縮小傾向にある。
　令和元年度より企業会計に移行し、経営分析を行ったところ、
　①「経常収支比率」は単年度で赤字の結果となっている。これは、減価償却費の財源不足によるものである。
　②「累積欠損金比率」③「流動比率」⑤「経費回収率」⑥「汚水処理原価」については、先行投資型の事業で下水道普及率が約</t>
    </r>
    <r>
      <rPr>
        <sz val="10"/>
        <rFont val="ＭＳ ゴシック"/>
        <family val="3"/>
        <charset val="128"/>
      </rPr>
      <t>36.1％</t>
    </r>
    <r>
      <rPr>
        <sz val="10"/>
        <color theme="1"/>
        <rFont val="ＭＳ ゴシック"/>
        <family val="3"/>
        <charset val="128"/>
      </rPr>
      <t>と整備途上にあり、接続率も低いことから、十分な使用料収入の確保が可能な事業規模に達していないことが、数値の要因と考えられる。
　④「企業債残高対事業規模比率」については、企業債の元金償還は一般会計が負担することとなっているため、数値は0となっている。
　⑦「施設利用率」については、該当する施設がないため、数値はない。
　⑧「水洗化率」については、水洗便所設置人口は増加しているが、年度末に供用開始区域を拡大するため、年度末の水洗化率は低くなっている。今後も、供用開始区域を拡大していくため、水洗化率は横ばいに近い形で推移していくと推測される。</t>
    </r>
    <rPh sb="317" eb="318">
      <t>ゲン</t>
    </rPh>
    <rPh sb="335" eb="338">
      <t>ゲスイドウ</t>
    </rPh>
    <rPh sb="338" eb="340">
      <t>フキュウ</t>
    </rPh>
    <rPh sb="340" eb="341">
      <t>リツ</t>
    </rPh>
    <phoneticPr fontId="4"/>
  </si>
  <si>
    <r>
      <t>分析結果より、いくつかの課題がある中、重点的に取り組まなければならないことは、下水道接続人口の増加による下水道使用料収入を向上させることである。
　そのために、令和２年度に策定した経営戦略に沿り、維持管理業務や事務の効率化と低コスト技術の導入による建設費のコスト縮減に取り組み、整備及び供用開始面積の拡大に努める。
　また、供用開始区域内の下水道未接続者への接続促進を行い、使用料収入・経費回収率・水洗化率の向上に取り組み、積極的な経営改善を進める。
　当面の目標として、将来人口の見通しや投資効果を鑑み、「あま市公共下水道重点アクションプラン」に基づき、効率かつ迅速に未整備区域を優先し整備を行い、下水道接続人口の増加による下水道使用料収入を向上させる。　
　なお、現経営戦略については進捗管理等に努め、</t>
    </r>
    <r>
      <rPr>
        <sz val="10"/>
        <rFont val="ＭＳ ゴシック"/>
        <family val="3"/>
        <charset val="128"/>
      </rPr>
      <t>令和７年度</t>
    </r>
    <r>
      <rPr>
        <sz val="10"/>
        <color theme="1"/>
        <rFont val="ＭＳ ゴシック"/>
        <family val="3"/>
        <charset val="128"/>
      </rPr>
      <t>に、計画と実績の乖離及びその原因分析を含めた見直しを行う。</t>
    </r>
    <rPh sb="80" eb="82">
      <t>レイワ</t>
    </rPh>
    <rPh sb="83" eb="85">
      <t>ネンド</t>
    </rPh>
    <rPh sb="86" eb="88">
      <t>サクテイ</t>
    </rPh>
    <rPh sb="90" eb="92">
      <t>ケイエイ</t>
    </rPh>
    <rPh sb="92" eb="94">
      <t>センリャク</t>
    </rPh>
    <rPh sb="95" eb="96">
      <t>エン</t>
    </rPh>
    <rPh sb="334" eb="335">
      <t>ゲン</t>
    </rPh>
    <rPh sb="335" eb="337">
      <t>ケイエイ</t>
    </rPh>
    <rPh sb="337" eb="339">
      <t>センリャク</t>
    </rPh>
    <rPh sb="344" eb="346">
      <t>シンチョク</t>
    </rPh>
    <rPh sb="346" eb="348">
      <t>カンリ</t>
    </rPh>
    <rPh sb="348" eb="349">
      <t>ナド</t>
    </rPh>
    <rPh sb="350" eb="351">
      <t>ツト</t>
    </rPh>
    <rPh sb="353" eb="355">
      <t>レイワ</t>
    </rPh>
    <rPh sb="356" eb="358">
      <t>ネンド</t>
    </rPh>
    <rPh sb="360" eb="362">
      <t>ケイカク</t>
    </rPh>
    <rPh sb="363" eb="365">
      <t>ジッセキ</t>
    </rPh>
    <rPh sb="366" eb="368">
      <t>カイリ</t>
    </rPh>
    <rPh sb="368" eb="369">
      <t>オヨ</t>
    </rPh>
    <rPh sb="372" eb="374">
      <t>ゲンイン</t>
    </rPh>
    <rPh sb="374" eb="376">
      <t>ブンセキ</t>
    </rPh>
    <rPh sb="377" eb="378">
      <t>フク</t>
    </rPh>
    <rPh sb="380" eb="382">
      <t>ミナオ</t>
    </rPh>
    <rPh sb="384" eb="385">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</si>
</sst>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529-4FC4-952B-C5731EEFFA7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7.0000000000000007E-2</c:v>
                </c:pt>
                <c:pt idx="2">
                  <c:v>0.03</c:v>
                </c:pt>
                <c:pt idx="3">
                  <c:v>0.05</c:v>
                </c:pt>
                <c:pt idx="4">
                  <c:v>0.05</c:v>
                </c:pt>
              </c:numCache>
            </c:numRef>
          </c:val>
          <c:smooth val="0"/>
          <c:extLst>
            <c:ext xmlns:c16="http://schemas.microsoft.com/office/drawing/2014/chart" uri="{C3380CC4-5D6E-409C-BE32-E72D297353CC}">
              <c16:uniqueId val="{00000001-F529-4FC4-952B-C5731EEFFA7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A6E-4E76-9FF4-EAA7A15017D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41.81</c:v>
                </c:pt>
                <c:pt idx="2">
                  <c:v>44.35</c:v>
                </c:pt>
                <c:pt idx="3">
                  <c:v>45.46</c:v>
                </c:pt>
                <c:pt idx="4">
                  <c:v>55.27</c:v>
                </c:pt>
              </c:numCache>
            </c:numRef>
          </c:val>
          <c:smooth val="0"/>
          <c:extLst>
            <c:ext xmlns:c16="http://schemas.microsoft.com/office/drawing/2014/chart" uri="{C3380CC4-5D6E-409C-BE32-E72D297353CC}">
              <c16:uniqueId val="{00000001-7A6E-4E76-9FF4-EAA7A15017D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62.07</c:v>
                </c:pt>
                <c:pt idx="2">
                  <c:v>64</c:v>
                </c:pt>
                <c:pt idx="3">
                  <c:v>66.849999999999994</c:v>
                </c:pt>
                <c:pt idx="4">
                  <c:v>65.849999999999994</c:v>
                </c:pt>
              </c:numCache>
            </c:numRef>
          </c:val>
          <c:extLst>
            <c:ext xmlns:c16="http://schemas.microsoft.com/office/drawing/2014/chart" uri="{C3380CC4-5D6E-409C-BE32-E72D297353CC}">
              <c16:uniqueId val="{00000000-6B51-49EE-9BBD-83B7B8BCFEF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63.54</c:v>
                </c:pt>
                <c:pt idx="2">
                  <c:v>63.65</c:v>
                </c:pt>
                <c:pt idx="3">
                  <c:v>62.48</c:v>
                </c:pt>
                <c:pt idx="4">
                  <c:v>88.12</c:v>
                </c:pt>
              </c:numCache>
            </c:numRef>
          </c:val>
          <c:smooth val="0"/>
          <c:extLst>
            <c:ext xmlns:c16="http://schemas.microsoft.com/office/drawing/2014/chart" uri="{C3380CC4-5D6E-409C-BE32-E72D297353CC}">
              <c16:uniqueId val="{00000001-6B51-49EE-9BBD-83B7B8BCFEF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74.72</c:v>
                </c:pt>
                <c:pt idx="2">
                  <c:v>79.92</c:v>
                </c:pt>
                <c:pt idx="3">
                  <c:v>90.57</c:v>
                </c:pt>
                <c:pt idx="4">
                  <c:v>97.23</c:v>
                </c:pt>
              </c:numCache>
            </c:numRef>
          </c:val>
          <c:extLst>
            <c:ext xmlns:c16="http://schemas.microsoft.com/office/drawing/2014/chart" uri="{C3380CC4-5D6E-409C-BE32-E72D297353CC}">
              <c16:uniqueId val="{00000000-73E1-458E-BC45-0D46972004E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101.29</c:v>
                </c:pt>
                <c:pt idx="2">
                  <c:v>105.2</c:v>
                </c:pt>
                <c:pt idx="3">
                  <c:v>102.6</c:v>
                </c:pt>
                <c:pt idx="4">
                  <c:v>102.1</c:v>
                </c:pt>
              </c:numCache>
            </c:numRef>
          </c:val>
          <c:smooth val="0"/>
          <c:extLst>
            <c:ext xmlns:c16="http://schemas.microsoft.com/office/drawing/2014/chart" uri="{C3380CC4-5D6E-409C-BE32-E72D297353CC}">
              <c16:uniqueId val="{00000001-73E1-458E-BC45-0D46972004E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2.54</c:v>
                </c:pt>
                <c:pt idx="2">
                  <c:v>4.76</c:v>
                </c:pt>
                <c:pt idx="3">
                  <c:v>7</c:v>
                </c:pt>
                <c:pt idx="4">
                  <c:v>8.73</c:v>
                </c:pt>
              </c:numCache>
            </c:numRef>
          </c:val>
          <c:extLst>
            <c:ext xmlns:c16="http://schemas.microsoft.com/office/drawing/2014/chart" uri="{C3380CC4-5D6E-409C-BE32-E72D297353CC}">
              <c16:uniqueId val="{00000000-671B-4FCE-AFF3-0162991C88D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4.83</c:v>
                </c:pt>
                <c:pt idx="2">
                  <c:v>6.42</c:v>
                </c:pt>
                <c:pt idx="3">
                  <c:v>8.2799999999999994</c:v>
                </c:pt>
                <c:pt idx="4">
                  <c:v>19.68</c:v>
                </c:pt>
              </c:numCache>
            </c:numRef>
          </c:val>
          <c:smooth val="0"/>
          <c:extLst>
            <c:ext xmlns:c16="http://schemas.microsoft.com/office/drawing/2014/chart" uri="{C3380CC4-5D6E-409C-BE32-E72D297353CC}">
              <c16:uniqueId val="{00000001-671B-4FCE-AFF3-0162991C88D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5DB1-44DC-9B66-F951F265945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formatCode="#,##0.00;&quot;△&quot;#,##0.00;&quot;-&quot;">
                  <c:v>0.16</c:v>
                </c:pt>
              </c:numCache>
            </c:numRef>
          </c:val>
          <c:smooth val="0"/>
          <c:extLst>
            <c:ext xmlns:c16="http://schemas.microsoft.com/office/drawing/2014/chart" uri="{C3380CC4-5D6E-409C-BE32-E72D297353CC}">
              <c16:uniqueId val="{00000001-5DB1-44DC-9B66-F951F265945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115.91</c:v>
                </c:pt>
                <c:pt idx="2">
                  <c:v>188.94</c:v>
                </c:pt>
                <c:pt idx="3">
                  <c:v>205.93</c:v>
                </c:pt>
                <c:pt idx="4">
                  <c:v>212.33</c:v>
                </c:pt>
              </c:numCache>
            </c:numRef>
          </c:val>
          <c:extLst>
            <c:ext xmlns:c16="http://schemas.microsoft.com/office/drawing/2014/chart" uri="{C3380CC4-5D6E-409C-BE32-E72D297353CC}">
              <c16:uniqueId val="{00000000-F168-4272-B67D-C2DF8E4DE37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46.03</c:v>
                </c:pt>
                <c:pt idx="2">
                  <c:v>47.88</c:v>
                </c:pt>
                <c:pt idx="3">
                  <c:v>55.31</c:v>
                </c:pt>
                <c:pt idx="4">
                  <c:v>11.99</c:v>
                </c:pt>
              </c:numCache>
            </c:numRef>
          </c:val>
          <c:smooth val="0"/>
          <c:extLst>
            <c:ext xmlns:c16="http://schemas.microsoft.com/office/drawing/2014/chart" uri="{C3380CC4-5D6E-409C-BE32-E72D297353CC}">
              <c16:uniqueId val="{00000001-F168-4272-B67D-C2DF8E4DE37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39.119999999999997</c:v>
                </c:pt>
                <c:pt idx="2">
                  <c:v>68.02</c:v>
                </c:pt>
                <c:pt idx="3">
                  <c:v>82.84</c:v>
                </c:pt>
                <c:pt idx="4">
                  <c:v>100.08</c:v>
                </c:pt>
              </c:numCache>
            </c:numRef>
          </c:val>
          <c:extLst>
            <c:ext xmlns:c16="http://schemas.microsoft.com/office/drawing/2014/chart" uri="{C3380CC4-5D6E-409C-BE32-E72D297353CC}">
              <c16:uniqueId val="{00000000-8E5A-4DFC-911F-B91C66222C5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159.65</c:v>
                </c:pt>
                <c:pt idx="2">
                  <c:v>151.49</c:v>
                </c:pt>
                <c:pt idx="3">
                  <c:v>123.63</c:v>
                </c:pt>
                <c:pt idx="4">
                  <c:v>77.69</c:v>
                </c:pt>
              </c:numCache>
            </c:numRef>
          </c:val>
          <c:smooth val="0"/>
          <c:extLst>
            <c:ext xmlns:c16="http://schemas.microsoft.com/office/drawing/2014/chart" uri="{C3380CC4-5D6E-409C-BE32-E72D297353CC}">
              <c16:uniqueId val="{00000001-8E5A-4DFC-911F-B91C66222C5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431-454A-95EA-101FEFD2E48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2154.8200000000002</c:v>
                </c:pt>
                <c:pt idx="2">
                  <c:v>2103.92</c:v>
                </c:pt>
                <c:pt idx="3">
                  <c:v>2411.29</c:v>
                </c:pt>
                <c:pt idx="4">
                  <c:v>909.2</c:v>
                </c:pt>
              </c:numCache>
            </c:numRef>
          </c:val>
          <c:smooth val="0"/>
          <c:extLst>
            <c:ext xmlns:c16="http://schemas.microsoft.com/office/drawing/2014/chart" uri="{C3380CC4-5D6E-409C-BE32-E72D297353CC}">
              <c16:uniqueId val="{00000001-8431-454A-95EA-101FEFD2E48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47.34</c:v>
                </c:pt>
                <c:pt idx="2">
                  <c:v>88.29</c:v>
                </c:pt>
                <c:pt idx="3">
                  <c:v>87.99</c:v>
                </c:pt>
                <c:pt idx="4">
                  <c:v>88.54</c:v>
                </c:pt>
              </c:numCache>
            </c:numRef>
          </c:val>
          <c:extLst>
            <c:ext xmlns:c16="http://schemas.microsoft.com/office/drawing/2014/chart" uri="{C3380CC4-5D6E-409C-BE32-E72D297353CC}">
              <c16:uniqueId val="{00000000-DF8F-464C-B17D-49BC4FE285B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73.63</c:v>
                </c:pt>
                <c:pt idx="2">
                  <c:v>83.47</c:v>
                </c:pt>
                <c:pt idx="3">
                  <c:v>79.77</c:v>
                </c:pt>
                <c:pt idx="4">
                  <c:v>84.23</c:v>
                </c:pt>
              </c:numCache>
            </c:numRef>
          </c:val>
          <c:smooth val="0"/>
          <c:extLst>
            <c:ext xmlns:c16="http://schemas.microsoft.com/office/drawing/2014/chart" uri="{C3380CC4-5D6E-409C-BE32-E72D297353CC}">
              <c16:uniqueId val="{00000001-DF8F-464C-B17D-49BC4FE285B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281.37</c:v>
                </c:pt>
                <c:pt idx="2">
                  <c:v>150</c:v>
                </c:pt>
                <c:pt idx="3">
                  <c:v>150</c:v>
                </c:pt>
                <c:pt idx="4">
                  <c:v>150</c:v>
                </c:pt>
              </c:numCache>
            </c:numRef>
          </c:val>
          <c:extLst>
            <c:ext xmlns:c16="http://schemas.microsoft.com/office/drawing/2014/chart" uri="{C3380CC4-5D6E-409C-BE32-E72D297353CC}">
              <c16:uniqueId val="{00000000-C168-4E09-AE5F-B68CF6F06C0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193.18</c:v>
                </c:pt>
                <c:pt idx="2">
                  <c:v>171.43</c:v>
                </c:pt>
                <c:pt idx="3">
                  <c:v>181.45</c:v>
                </c:pt>
                <c:pt idx="4">
                  <c:v>153.13999999999999</c:v>
                </c:pt>
              </c:numCache>
            </c:numRef>
          </c:val>
          <c:smooth val="0"/>
          <c:extLst>
            <c:ext xmlns:c16="http://schemas.microsoft.com/office/drawing/2014/chart" uri="{C3380CC4-5D6E-409C-BE32-E72D297353CC}">
              <c16:uniqueId val="{00000001-C168-4E09-AE5F-B68CF6F06C0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59765625" defaultRowHeight="12.75" x14ac:dyDescent="0.25"/>
  <cols>
    <col min="1" max="1" width="2.59765625" customWidth="1"/>
    <col min="2" max="62" width="3.73046875" customWidth="1"/>
    <col min="64" max="78" width="3.1328125" customWidth="1"/>
    <col min="79" max="79" width="4.46484375" bestFit="1" customWidth="1"/>
    <col min="81" max="82" width="4.46484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74" t="str">
        <f>データ!H6</f>
        <v>愛知県　あま市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75" t="s">
        <v>9</v>
      </c>
      <c r="BM7" s="76"/>
      <c r="BN7" s="76"/>
      <c r="BO7" s="76"/>
      <c r="BP7" s="76"/>
      <c r="BQ7" s="76"/>
      <c r="BR7" s="76"/>
      <c r="BS7" s="76"/>
      <c r="BT7" s="76"/>
      <c r="BU7" s="76"/>
      <c r="BV7" s="76"/>
      <c r="BW7" s="76"/>
      <c r="BX7" s="76"/>
      <c r="BY7" s="77"/>
    </row>
    <row r="8" spans="1:78" ht="18.75" customHeight="1" x14ac:dyDescent="0.2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Bc2</v>
      </c>
      <c r="X8" s="71"/>
      <c r="Y8" s="71"/>
      <c r="Z8" s="71"/>
      <c r="AA8" s="71"/>
      <c r="AB8" s="71"/>
      <c r="AC8" s="71"/>
      <c r="AD8" s="72" t="str">
        <f>データ!$M$6</f>
        <v>非設置</v>
      </c>
      <c r="AE8" s="72"/>
      <c r="AF8" s="72"/>
      <c r="AG8" s="72"/>
      <c r="AH8" s="72"/>
      <c r="AI8" s="72"/>
      <c r="AJ8" s="72"/>
      <c r="AK8" s="3"/>
      <c r="AL8" s="52">
        <f>データ!S6</f>
        <v>88787</v>
      </c>
      <c r="AM8" s="52"/>
      <c r="AN8" s="52"/>
      <c r="AO8" s="52"/>
      <c r="AP8" s="52"/>
      <c r="AQ8" s="52"/>
      <c r="AR8" s="52"/>
      <c r="AS8" s="52"/>
      <c r="AT8" s="51">
        <f>データ!T6</f>
        <v>27.49</v>
      </c>
      <c r="AU8" s="51"/>
      <c r="AV8" s="51"/>
      <c r="AW8" s="51"/>
      <c r="AX8" s="51"/>
      <c r="AY8" s="51"/>
      <c r="AZ8" s="51"/>
      <c r="BA8" s="51"/>
      <c r="BB8" s="51">
        <f>データ!U6</f>
        <v>3229.79</v>
      </c>
      <c r="BC8" s="51"/>
      <c r="BD8" s="51"/>
      <c r="BE8" s="51"/>
      <c r="BF8" s="51"/>
      <c r="BG8" s="51"/>
      <c r="BH8" s="51"/>
      <c r="BI8" s="51"/>
      <c r="BJ8" s="3"/>
      <c r="BK8" s="3"/>
      <c r="BL8" s="67" t="s">
        <v>10</v>
      </c>
      <c r="BM8" s="68"/>
      <c r="BN8" s="69" t="s">
        <v>11</v>
      </c>
      <c r="BO8" s="69"/>
      <c r="BP8" s="69"/>
      <c r="BQ8" s="69"/>
      <c r="BR8" s="69"/>
      <c r="BS8" s="69"/>
      <c r="BT8" s="69"/>
      <c r="BU8" s="69"/>
      <c r="BV8" s="69"/>
      <c r="BW8" s="69"/>
      <c r="BX8" s="69"/>
      <c r="BY8" s="70"/>
    </row>
    <row r="9" spans="1:78" ht="18.75" customHeight="1" x14ac:dyDescent="0.25">
      <c r="A9" s="2"/>
      <c r="B9" s="53" t="s">
        <v>12</v>
      </c>
      <c r="C9" s="53"/>
      <c r="D9" s="53"/>
      <c r="E9" s="53"/>
      <c r="F9" s="53"/>
      <c r="G9" s="53"/>
      <c r="H9" s="53"/>
      <c r="I9" s="53" t="s">
        <v>13</v>
      </c>
      <c r="J9" s="53"/>
      <c r="K9" s="53"/>
      <c r="L9" s="53"/>
      <c r="M9" s="53"/>
      <c r="N9" s="53"/>
      <c r="O9" s="53"/>
      <c r="P9" s="53" t="s">
        <v>14</v>
      </c>
      <c r="Q9" s="53"/>
      <c r="R9" s="53"/>
      <c r="S9" s="53"/>
      <c r="T9" s="53"/>
      <c r="U9" s="53"/>
      <c r="V9" s="53"/>
      <c r="W9" s="53" t="s">
        <v>15</v>
      </c>
      <c r="X9" s="53"/>
      <c r="Y9" s="53"/>
      <c r="Z9" s="53"/>
      <c r="AA9" s="53"/>
      <c r="AB9" s="53"/>
      <c r="AC9" s="53"/>
      <c r="AD9" s="53" t="s">
        <v>16</v>
      </c>
      <c r="AE9" s="53"/>
      <c r="AF9" s="53"/>
      <c r="AG9" s="53"/>
      <c r="AH9" s="53"/>
      <c r="AI9" s="53"/>
      <c r="AJ9" s="53"/>
      <c r="AK9" s="3"/>
      <c r="AL9" s="53" t="s">
        <v>17</v>
      </c>
      <c r="AM9" s="53"/>
      <c r="AN9" s="53"/>
      <c r="AO9" s="53"/>
      <c r="AP9" s="53"/>
      <c r="AQ9" s="53"/>
      <c r="AR9" s="53"/>
      <c r="AS9" s="53"/>
      <c r="AT9" s="53" t="s">
        <v>18</v>
      </c>
      <c r="AU9" s="53"/>
      <c r="AV9" s="53"/>
      <c r="AW9" s="53"/>
      <c r="AX9" s="53"/>
      <c r="AY9" s="53"/>
      <c r="AZ9" s="53"/>
      <c r="BA9" s="53"/>
      <c r="BB9" s="53" t="s">
        <v>19</v>
      </c>
      <c r="BC9" s="53"/>
      <c r="BD9" s="53"/>
      <c r="BE9" s="53"/>
      <c r="BF9" s="53"/>
      <c r="BG9" s="53"/>
      <c r="BH9" s="53"/>
      <c r="BI9" s="53"/>
      <c r="BJ9" s="3"/>
      <c r="BK9" s="3"/>
      <c r="BL9" s="54" t="s">
        <v>20</v>
      </c>
      <c r="BM9" s="55"/>
      <c r="BN9" s="56" t="s">
        <v>21</v>
      </c>
      <c r="BO9" s="56"/>
      <c r="BP9" s="56"/>
      <c r="BQ9" s="56"/>
      <c r="BR9" s="56"/>
      <c r="BS9" s="56"/>
      <c r="BT9" s="56"/>
      <c r="BU9" s="56"/>
      <c r="BV9" s="56"/>
      <c r="BW9" s="56"/>
      <c r="BX9" s="56"/>
      <c r="BY9" s="57"/>
    </row>
    <row r="10" spans="1:78" ht="18.75" customHeight="1" x14ac:dyDescent="0.25">
      <c r="A10" s="2"/>
      <c r="B10" s="51" t="str">
        <f>データ!N6</f>
        <v>-</v>
      </c>
      <c r="C10" s="51"/>
      <c r="D10" s="51"/>
      <c r="E10" s="51"/>
      <c r="F10" s="51"/>
      <c r="G10" s="51"/>
      <c r="H10" s="51"/>
      <c r="I10" s="51">
        <f>データ!O6</f>
        <v>58.94</v>
      </c>
      <c r="J10" s="51"/>
      <c r="K10" s="51"/>
      <c r="L10" s="51"/>
      <c r="M10" s="51"/>
      <c r="N10" s="51"/>
      <c r="O10" s="51"/>
      <c r="P10" s="51">
        <f>データ!P6</f>
        <v>36.06</v>
      </c>
      <c r="Q10" s="51"/>
      <c r="R10" s="51"/>
      <c r="S10" s="51"/>
      <c r="T10" s="51"/>
      <c r="U10" s="51"/>
      <c r="V10" s="51"/>
      <c r="W10" s="51">
        <f>データ!Q6</f>
        <v>90.57</v>
      </c>
      <c r="X10" s="51"/>
      <c r="Y10" s="51"/>
      <c r="Z10" s="51"/>
      <c r="AA10" s="51"/>
      <c r="AB10" s="51"/>
      <c r="AC10" s="51"/>
      <c r="AD10" s="52">
        <f>データ!R6</f>
        <v>2640</v>
      </c>
      <c r="AE10" s="52"/>
      <c r="AF10" s="52"/>
      <c r="AG10" s="52"/>
      <c r="AH10" s="52"/>
      <c r="AI10" s="52"/>
      <c r="AJ10" s="52"/>
      <c r="AK10" s="2"/>
      <c r="AL10" s="52">
        <f>データ!V6</f>
        <v>31951</v>
      </c>
      <c r="AM10" s="52"/>
      <c r="AN10" s="52"/>
      <c r="AO10" s="52"/>
      <c r="AP10" s="52"/>
      <c r="AQ10" s="52"/>
      <c r="AR10" s="52"/>
      <c r="AS10" s="52"/>
      <c r="AT10" s="51">
        <f>データ!W6</f>
        <v>5.3</v>
      </c>
      <c r="AU10" s="51"/>
      <c r="AV10" s="51"/>
      <c r="AW10" s="51"/>
      <c r="AX10" s="51"/>
      <c r="AY10" s="51"/>
      <c r="AZ10" s="51"/>
      <c r="BA10" s="51"/>
      <c r="BB10" s="51">
        <f>データ!X6</f>
        <v>6028.49</v>
      </c>
      <c r="BC10" s="51"/>
      <c r="BD10" s="51"/>
      <c r="BE10" s="51"/>
      <c r="BF10" s="51"/>
      <c r="BG10" s="51"/>
      <c r="BH10" s="51"/>
      <c r="BI10" s="51"/>
      <c r="BJ10" s="2"/>
      <c r="BK10" s="2"/>
      <c r="BL10" s="58" t="s">
        <v>22</v>
      </c>
      <c r="BM10" s="59"/>
      <c r="BN10" s="60" t="s">
        <v>23</v>
      </c>
      <c r="BO10" s="60"/>
      <c r="BP10" s="60"/>
      <c r="BQ10" s="60"/>
      <c r="BR10" s="60"/>
      <c r="BS10" s="60"/>
      <c r="BT10" s="60"/>
      <c r="BU10" s="60"/>
      <c r="BV10" s="60"/>
      <c r="BW10" s="60"/>
      <c r="BX10" s="60"/>
      <c r="BY10" s="61"/>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2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2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4" t="s">
        <v>114</v>
      </c>
      <c r="BM16" s="45"/>
      <c r="BN16" s="45"/>
      <c r="BO16" s="45"/>
      <c r="BP16" s="45"/>
      <c r="BQ16" s="45"/>
      <c r="BR16" s="45"/>
      <c r="BS16" s="45"/>
      <c r="BT16" s="45"/>
      <c r="BU16" s="45"/>
      <c r="BV16" s="45"/>
      <c r="BW16" s="45"/>
      <c r="BX16" s="45"/>
      <c r="BY16" s="45"/>
      <c r="BZ16" s="46"/>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4"/>
      <c r="BM17" s="45"/>
      <c r="BN17" s="45"/>
      <c r="BO17" s="45"/>
      <c r="BP17" s="45"/>
      <c r="BQ17" s="45"/>
      <c r="BR17" s="45"/>
      <c r="BS17" s="45"/>
      <c r="BT17" s="45"/>
      <c r="BU17" s="45"/>
      <c r="BV17" s="45"/>
      <c r="BW17" s="45"/>
      <c r="BX17" s="45"/>
      <c r="BY17" s="45"/>
      <c r="BZ17" s="46"/>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4"/>
      <c r="BM18" s="45"/>
      <c r="BN18" s="45"/>
      <c r="BO18" s="45"/>
      <c r="BP18" s="45"/>
      <c r="BQ18" s="45"/>
      <c r="BR18" s="45"/>
      <c r="BS18" s="45"/>
      <c r="BT18" s="45"/>
      <c r="BU18" s="45"/>
      <c r="BV18" s="45"/>
      <c r="BW18" s="45"/>
      <c r="BX18" s="45"/>
      <c r="BY18" s="45"/>
      <c r="BZ18" s="46"/>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4"/>
      <c r="BM19" s="45"/>
      <c r="BN19" s="45"/>
      <c r="BO19" s="45"/>
      <c r="BP19" s="45"/>
      <c r="BQ19" s="45"/>
      <c r="BR19" s="45"/>
      <c r="BS19" s="45"/>
      <c r="BT19" s="45"/>
      <c r="BU19" s="45"/>
      <c r="BV19" s="45"/>
      <c r="BW19" s="45"/>
      <c r="BX19" s="45"/>
      <c r="BY19" s="45"/>
      <c r="BZ19" s="46"/>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4"/>
      <c r="BM20" s="45"/>
      <c r="BN20" s="45"/>
      <c r="BO20" s="45"/>
      <c r="BP20" s="45"/>
      <c r="BQ20" s="45"/>
      <c r="BR20" s="45"/>
      <c r="BS20" s="45"/>
      <c r="BT20" s="45"/>
      <c r="BU20" s="45"/>
      <c r="BV20" s="45"/>
      <c r="BW20" s="45"/>
      <c r="BX20" s="45"/>
      <c r="BY20" s="45"/>
      <c r="BZ20" s="46"/>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4"/>
      <c r="BM21" s="45"/>
      <c r="BN21" s="45"/>
      <c r="BO21" s="45"/>
      <c r="BP21" s="45"/>
      <c r="BQ21" s="45"/>
      <c r="BR21" s="45"/>
      <c r="BS21" s="45"/>
      <c r="BT21" s="45"/>
      <c r="BU21" s="45"/>
      <c r="BV21" s="45"/>
      <c r="BW21" s="45"/>
      <c r="BX21" s="45"/>
      <c r="BY21" s="45"/>
      <c r="BZ21" s="46"/>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4"/>
      <c r="BM22" s="45"/>
      <c r="BN22" s="45"/>
      <c r="BO22" s="45"/>
      <c r="BP22" s="45"/>
      <c r="BQ22" s="45"/>
      <c r="BR22" s="45"/>
      <c r="BS22" s="45"/>
      <c r="BT22" s="45"/>
      <c r="BU22" s="45"/>
      <c r="BV22" s="45"/>
      <c r="BW22" s="45"/>
      <c r="BX22" s="45"/>
      <c r="BY22" s="45"/>
      <c r="BZ22" s="46"/>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4"/>
      <c r="BM23" s="45"/>
      <c r="BN23" s="45"/>
      <c r="BO23" s="45"/>
      <c r="BP23" s="45"/>
      <c r="BQ23" s="45"/>
      <c r="BR23" s="45"/>
      <c r="BS23" s="45"/>
      <c r="BT23" s="45"/>
      <c r="BU23" s="45"/>
      <c r="BV23" s="45"/>
      <c r="BW23" s="45"/>
      <c r="BX23" s="45"/>
      <c r="BY23" s="45"/>
      <c r="BZ23" s="46"/>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4"/>
      <c r="BM24" s="45"/>
      <c r="BN24" s="45"/>
      <c r="BO24" s="45"/>
      <c r="BP24" s="45"/>
      <c r="BQ24" s="45"/>
      <c r="BR24" s="45"/>
      <c r="BS24" s="45"/>
      <c r="BT24" s="45"/>
      <c r="BU24" s="45"/>
      <c r="BV24" s="45"/>
      <c r="BW24" s="45"/>
      <c r="BX24" s="45"/>
      <c r="BY24" s="45"/>
      <c r="BZ24" s="46"/>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4"/>
      <c r="BM25" s="45"/>
      <c r="BN25" s="45"/>
      <c r="BO25" s="45"/>
      <c r="BP25" s="45"/>
      <c r="BQ25" s="45"/>
      <c r="BR25" s="45"/>
      <c r="BS25" s="45"/>
      <c r="BT25" s="45"/>
      <c r="BU25" s="45"/>
      <c r="BV25" s="45"/>
      <c r="BW25" s="45"/>
      <c r="BX25" s="45"/>
      <c r="BY25" s="45"/>
      <c r="BZ25" s="46"/>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4"/>
      <c r="BM26" s="45"/>
      <c r="BN26" s="45"/>
      <c r="BO26" s="45"/>
      <c r="BP26" s="45"/>
      <c r="BQ26" s="45"/>
      <c r="BR26" s="45"/>
      <c r="BS26" s="45"/>
      <c r="BT26" s="45"/>
      <c r="BU26" s="45"/>
      <c r="BV26" s="45"/>
      <c r="BW26" s="45"/>
      <c r="BX26" s="45"/>
      <c r="BY26" s="45"/>
      <c r="BZ26" s="46"/>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4"/>
      <c r="BM27" s="45"/>
      <c r="BN27" s="45"/>
      <c r="BO27" s="45"/>
      <c r="BP27" s="45"/>
      <c r="BQ27" s="45"/>
      <c r="BR27" s="45"/>
      <c r="BS27" s="45"/>
      <c r="BT27" s="45"/>
      <c r="BU27" s="45"/>
      <c r="BV27" s="45"/>
      <c r="BW27" s="45"/>
      <c r="BX27" s="45"/>
      <c r="BY27" s="45"/>
      <c r="BZ27" s="46"/>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4"/>
      <c r="BM28" s="45"/>
      <c r="BN28" s="45"/>
      <c r="BO28" s="45"/>
      <c r="BP28" s="45"/>
      <c r="BQ28" s="45"/>
      <c r="BR28" s="45"/>
      <c r="BS28" s="45"/>
      <c r="BT28" s="45"/>
      <c r="BU28" s="45"/>
      <c r="BV28" s="45"/>
      <c r="BW28" s="45"/>
      <c r="BX28" s="45"/>
      <c r="BY28" s="45"/>
      <c r="BZ28" s="46"/>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4"/>
      <c r="BM29" s="45"/>
      <c r="BN29" s="45"/>
      <c r="BO29" s="45"/>
      <c r="BP29" s="45"/>
      <c r="BQ29" s="45"/>
      <c r="BR29" s="45"/>
      <c r="BS29" s="45"/>
      <c r="BT29" s="45"/>
      <c r="BU29" s="45"/>
      <c r="BV29" s="45"/>
      <c r="BW29" s="45"/>
      <c r="BX29" s="45"/>
      <c r="BY29" s="45"/>
      <c r="BZ29" s="46"/>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4"/>
      <c r="BM30" s="45"/>
      <c r="BN30" s="45"/>
      <c r="BO30" s="45"/>
      <c r="BP30" s="45"/>
      <c r="BQ30" s="45"/>
      <c r="BR30" s="45"/>
      <c r="BS30" s="45"/>
      <c r="BT30" s="45"/>
      <c r="BU30" s="45"/>
      <c r="BV30" s="45"/>
      <c r="BW30" s="45"/>
      <c r="BX30" s="45"/>
      <c r="BY30" s="45"/>
      <c r="BZ30" s="46"/>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4"/>
      <c r="BM31" s="45"/>
      <c r="BN31" s="45"/>
      <c r="BO31" s="45"/>
      <c r="BP31" s="45"/>
      <c r="BQ31" s="45"/>
      <c r="BR31" s="45"/>
      <c r="BS31" s="45"/>
      <c r="BT31" s="45"/>
      <c r="BU31" s="45"/>
      <c r="BV31" s="45"/>
      <c r="BW31" s="45"/>
      <c r="BX31" s="45"/>
      <c r="BY31" s="45"/>
      <c r="BZ31" s="46"/>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4"/>
      <c r="BM32" s="45"/>
      <c r="BN32" s="45"/>
      <c r="BO32" s="45"/>
      <c r="BP32" s="45"/>
      <c r="BQ32" s="45"/>
      <c r="BR32" s="45"/>
      <c r="BS32" s="45"/>
      <c r="BT32" s="45"/>
      <c r="BU32" s="45"/>
      <c r="BV32" s="45"/>
      <c r="BW32" s="45"/>
      <c r="BX32" s="45"/>
      <c r="BY32" s="45"/>
      <c r="BZ32" s="46"/>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4"/>
      <c r="BM33" s="45"/>
      <c r="BN33" s="45"/>
      <c r="BO33" s="45"/>
      <c r="BP33" s="45"/>
      <c r="BQ33" s="45"/>
      <c r="BR33" s="45"/>
      <c r="BS33" s="45"/>
      <c r="BT33" s="45"/>
      <c r="BU33" s="45"/>
      <c r="BV33" s="45"/>
      <c r="BW33" s="45"/>
      <c r="BX33" s="45"/>
      <c r="BY33" s="45"/>
      <c r="BZ33" s="46"/>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4"/>
      <c r="BM34" s="45"/>
      <c r="BN34" s="45"/>
      <c r="BO34" s="45"/>
      <c r="BP34" s="45"/>
      <c r="BQ34" s="45"/>
      <c r="BR34" s="45"/>
      <c r="BS34" s="45"/>
      <c r="BT34" s="45"/>
      <c r="BU34" s="45"/>
      <c r="BV34" s="45"/>
      <c r="BW34" s="45"/>
      <c r="BX34" s="45"/>
      <c r="BY34" s="45"/>
      <c r="BZ34" s="46"/>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4"/>
      <c r="BM35" s="45"/>
      <c r="BN35" s="45"/>
      <c r="BO35" s="45"/>
      <c r="BP35" s="45"/>
      <c r="BQ35" s="45"/>
      <c r="BR35" s="45"/>
      <c r="BS35" s="45"/>
      <c r="BT35" s="45"/>
      <c r="BU35" s="45"/>
      <c r="BV35" s="45"/>
      <c r="BW35" s="45"/>
      <c r="BX35" s="45"/>
      <c r="BY35" s="45"/>
      <c r="BZ35" s="46"/>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4"/>
      <c r="BM36" s="45"/>
      <c r="BN36" s="45"/>
      <c r="BO36" s="45"/>
      <c r="BP36" s="45"/>
      <c r="BQ36" s="45"/>
      <c r="BR36" s="45"/>
      <c r="BS36" s="45"/>
      <c r="BT36" s="45"/>
      <c r="BU36" s="45"/>
      <c r="BV36" s="45"/>
      <c r="BW36" s="45"/>
      <c r="BX36" s="45"/>
      <c r="BY36" s="45"/>
      <c r="BZ36" s="46"/>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4"/>
      <c r="BM37" s="45"/>
      <c r="BN37" s="45"/>
      <c r="BO37" s="45"/>
      <c r="BP37" s="45"/>
      <c r="BQ37" s="45"/>
      <c r="BR37" s="45"/>
      <c r="BS37" s="45"/>
      <c r="BT37" s="45"/>
      <c r="BU37" s="45"/>
      <c r="BV37" s="45"/>
      <c r="BW37" s="45"/>
      <c r="BX37" s="45"/>
      <c r="BY37" s="45"/>
      <c r="BZ37" s="46"/>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4"/>
      <c r="BM38" s="45"/>
      <c r="BN38" s="45"/>
      <c r="BO38" s="45"/>
      <c r="BP38" s="45"/>
      <c r="BQ38" s="45"/>
      <c r="BR38" s="45"/>
      <c r="BS38" s="45"/>
      <c r="BT38" s="45"/>
      <c r="BU38" s="45"/>
      <c r="BV38" s="45"/>
      <c r="BW38" s="45"/>
      <c r="BX38" s="45"/>
      <c r="BY38" s="45"/>
      <c r="BZ38" s="46"/>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4"/>
      <c r="BM39" s="45"/>
      <c r="BN39" s="45"/>
      <c r="BO39" s="45"/>
      <c r="BP39" s="45"/>
      <c r="BQ39" s="45"/>
      <c r="BR39" s="45"/>
      <c r="BS39" s="45"/>
      <c r="BT39" s="45"/>
      <c r="BU39" s="45"/>
      <c r="BV39" s="45"/>
      <c r="BW39" s="45"/>
      <c r="BX39" s="45"/>
      <c r="BY39" s="45"/>
      <c r="BZ39" s="46"/>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4"/>
      <c r="BM40" s="45"/>
      <c r="BN40" s="45"/>
      <c r="BO40" s="45"/>
      <c r="BP40" s="45"/>
      <c r="BQ40" s="45"/>
      <c r="BR40" s="45"/>
      <c r="BS40" s="45"/>
      <c r="BT40" s="45"/>
      <c r="BU40" s="45"/>
      <c r="BV40" s="45"/>
      <c r="BW40" s="45"/>
      <c r="BX40" s="45"/>
      <c r="BY40" s="45"/>
      <c r="BZ40" s="46"/>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4"/>
      <c r="BM41" s="45"/>
      <c r="BN41" s="45"/>
      <c r="BO41" s="45"/>
      <c r="BP41" s="45"/>
      <c r="BQ41" s="45"/>
      <c r="BR41" s="45"/>
      <c r="BS41" s="45"/>
      <c r="BT41" s="45"/>
      <c r="BU41" s="45"/>
      <c r="BV41" s="45"/>
      <c r="BW41" s="45"/>
      <c r="BX41" s="45"/>
      <c r="BY41" s="45"/>
      <c r="BZ41" s="46"/>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4"/>
      <c r="BM42" s="45"/>
      <c r="BN42" s="45"/>
      <c r="BO42" s="45"/>
      <c r="BP42" s="45"/>
      <c r="BQ42" s="45"/>
      <c r="BR42" s="45"/>
      <c r="BS42" s="45"/>
      <c r="BT42" s="45"/>
      <c r="BU42" s="45"/>
      <c r="BV42" s="45"/>
      <c r="BW42" s="45"/>
      <c r="BX42" s="45"/>
      <c r="BY42" s="45"/>
      <c r="BZ42" s="46"/>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4"/>
      <c r="BM43" s="45"/>
      <c r="BN43" s="45"/>
      <c r="BO43" s="45"/>
      <c r="BP43" s="45"/>
      <c r="BQ43" s="45"/>
      <c r="BR43" s="45"/>
      <c r="BS43" s="45"/>
      <c r="BT43" s="45"/>
      <c r="BU43" s="45"/>
      <c r="BV43" s="45"/>
      <c r="BW43" s="45"/>
      <c r="BX43" s="45"/>
      <c r="BY43" s="45"/>
      <c r="BZ43" s="46"/>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7"/>
      <c r="BM44" s="48"/>
      <c r="BN44" s="48"/>
      <c r="BO44" s="48"/>
      <c r="BP44" s="48"/>
      <c r="BQ44" s="48"/>
      <c r="BR44" s="48"/>
      <c r="BS44" s="48"/>
      <c r="BT44" s="48"/>
      <c r="BU44" s="48"/>
      <c r="BV44" s="48"/>
      <c r="BW44" s="48"/>
      <c r="BX44" s="48"/>
      <c r="BY44" s="48"/>
      <c r="BZ44" s="49"/>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115</v>
      </c>
      <c r="BM66" s="45"/>
      <c r="BN66" s="45"/>
      <c r="BO66" s="45"/>
      <c r="BP66" s="45"/>
      <c r="BQ66" s="45"/>
      <c r="BR66" s="45"/>
      <c r="BS66" s="45"/>
      <c r="BT66" s="45"/>
      <c r="BU66" s="45"/>
      <c r="BV66" s="45"/>
      <c r="BW66" s="45"/>
      <c r="BX66" s="45"/>
      <c r="BY66" s="45"/>
      <c r="BZ66" s="46"/>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25">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ch0jEqqHCrFr8rZwKFfNx2+s57uejcnfuXnNrE3LQpXhfuLGKIAU5pL2LlMdE372HdZ3yVtJ14EOi8NkygBUww==" saltValue="oU0TExm3SvCARoEUJuPu7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2.75" x14ac:dyDescent="0.25"/>
  <cols>
    <col min="2" max="144" width="11.8632812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2022</v>
      </c>
      <c r="C6" s="19">
        <f t="shared" ref="C6:X6" si="3">C7</f>
        <v>232378</v>
      </c>
      <c r="D6" s="19">
        <f t="shared" si="3"/>
        <v>46</v>
      </c>
      <c r="E6" s="19">
        <f t="shared" si="3"/>
        <v>17</v>
      </c>
      <c r="F6" s="19">
        <f t="shared" si="3"/>
        <v>1</v>
      </c>
      <c r="G6" s="19">
        <f t="shared" si="3"/>
        <v>0</v>
      </c>
      <c r="H6" s="19" t="str">
        <f t="shared" si="3"/>
        <v>愛知県　あま市</v>
      </c>
      <c r="I6" s="19" t="str">
        <f t="shared" si="3"/>
        <v>法適用</v>
      </c>
      <c r="J6" s="19" t="str">
        <f t="shared" si="3"/>
        <v>下水道事業</v>
      </c>
      <c r="K6" s="19" t="str">
        <f t="shared" si="3"/>
        <v>公共下水道</v>
      </c>
      <c r="L6" s="19" t="str">
        <f t="shared" si="3"/>
        <v>Bc2</v>
      </c>
      <c r="M6" s="19" t="str">
        <f t="shared" si="3"/>
        <v>非設置</v>
      </c>
      <c r="N6" s="20" t="str">
        <f t="shared" si="3"/>
        <v>-</v>
      </c>
      <c r="O6" s="20">
        <f t="shared" si="3"/>
        <v>58.94</v>
      </c>
      <c r="P6" s="20">
        <f t="shared" si="3"/>
        <v>36.06</v>
      </c>
      <c r="Q6" s="20">
        <f t="shared" si="3"/>
        <v>90.57</v>
      </c>
      <c r="R6" s="20">
        <f t="shared" si="3"/>
        <v>2640</v>
      </c>
      <c r="S6" s="20">
        <f t="shared" si="3"/>
        <v>88787</v>
      </c>
      <c r="T6" s="20">
        <f t="shared" si="3"/>
        <v>27.49</v>
      </c>
      <c r="U6" s="20">
        <f t="shared" si="3"/>
        <v>3229.79</v>
      </c>
      <c r="V6" s="20">
        <f t="shared" si="3"/>
        <v>31951</v>
      </c>
      <c r="W6" s="20">
        <f t="shared" si="3"/>
        <v>5.3</v>
      </c>
      <c r="X6" s="20">
        <f t="shared" si="3"/>
        <v>6028.49</v>
      </c>
      <c r="Y6" s="21" t="str">
        <f>IF(Y7="",NA(),Y7)</f>
        <v>-</v>
      </c>
      <c r="Z6" s="21">
        <f t="shared" ref="Z6:AH6" si="4">IF(Z7="",NA(),Z7)</f>
        <v>74.72</v>
      </c>
      <c r="AA6" s="21">
        <f t="shared" si="4"/>
        <v>79.92</v>
      </c>
      <c r="AB6" s="21">
        <f t="shared" si="4"/>
        <v>90.57</v>
      </c>
      <c r="AC6" s="21">
        <f t="shared" si="4"/>
        <v>97.23</v>
      </c>
      <c r="AD6" s="21" t="str">
        <f t="shared" si="4"/>
        <v>-</v>
      </c>
      <c r="AE6" s="21">
        <f t="shared" si="4"/>
        <v>101.29</v>
      </c>
      <c r="AF6" s="21">
        <f t="shared" si="4"/>
        <v>105.2</v>
      </c>
      <c r="AG6" s="21">
        <f t="shared" si="4"/>
        <v>102.6</v>
      </c>
      <c r="AH6" s="21">
        <f t="shared" si="4"/>
        <v>102.1</v>
      </c>
      <c r="AI6" s="20" t="str">
        <f>IF(AI7="","",IF(AI7="-","【-】","【"&amp;SUBSTITUTE(TEXT(AI7,"#,##0.00"),"-","△")&amp;"】"))</f>
        <v>【106.11】</v>
      </c>
      <c r="AJ6" s="21" t="str">
        <f>IF(AJ7="",NA(),AJ7)</f>
        <v>-</v>
      </c>
      <c r="AK6" s="21">
        <f t="shared" ref="AK6:AS6" si="5">IF(AK7="",NA(),AK7)</f>
        <v>115.91</v>
      </c>
      <c r="AL6" s="21">
        <f t="shared" si="5"/>
        <v>188.94</v>
      </c>
      <c r="AM6" s="21">
        <f t="shared" si="5"/>
        <v>205.93</v>
      </c>
      <c r="AN6" s="21">
        <f t="shared" si="5"/>
        <v>212.33</v>
      </c>
      <c r="AO6" s="21" t="str">
        <f t="shared" si="5"/>
        <v>-</v>
      </c>
      <c r="AP6" s="21">
        <f t="shared" si="5"/>
        <v>46.03</v>
      </c>
      <c r="AQ6" s="21">
        <f t="shared" si="5"/>
        <v>47.88</v>
      </c>
      <c r="AR6" s="21">
        <f t="shared" si="5"/>
        <v>55.31</v>
      </c>
      <c r="AS6" s="21">
        <f t="shared" si="5"/>
        <v>11.99</v>
      </c>
      <c r="AT6" s="20" t="str">
        <f>IF(AT7="","",IF(AT7="-","【-】","【"&amp;SUBSTITUTE(TEXT(AT7,"#,##0.00"),"-","△")&amp;"】"))</f>
        <v>【3.15】</v>
      </c>
      <c r="AU6" s="21" t="str">
        <f>IF(AU7="",NA(),AU7)</f>
        <v>-</v>
      </c>
      <c r="AV6" s="21">
        <f t="shared" ref="AV6:BD6" si="6">IF(AV7="",NA(),AV7)</f>
        <v>39.119999999999997</v>
      </c>
      <c r="AW6" s="21">
        <f t="shared" si="6"/>
        <v>68.02</v>
      </c>
      <c r="AX6" s="21">
        <f t="shared" si="6"/>
        <v>82.84</v>
      </c>
      <c r="AY6" s="21">
        <f t="shared" si="6"/>
        <v>100.08</v>
      </c>
      <c r="AZ6" s="21" t="str">
        <f t="shared" si="6"/>
        <v>-</v>
      </c>
      <c r="BA6" s="21">
        <f t="shared" si="6"/>
        <v>159.65</v>
      </c>
      <c r="BB6" s="21">
        <f t="shared" si="6"/>
        <v>151.49</v>
      </c>
      <c r="BC6" s="21">
        <f t="shared" si="6"/>
        <v>123.63</v>
      </c>
      <c r="BD6" s="21">
        <f t="shared" si="6"/>
        <v>77.69</v>
      </c>
      <c r="BE6" s="20" t="str">
        <f>IF(BE7="","",IF(BE7="-","【-】","【"&amp;SUBSTITUTE(TEXT(BE7,"#,##0.00"),"-","△")&amp;"】"))</f>
        <v>【73.44】</v>
      </c>
      <c r="BF6" s="21" t="str">
        <f>IF(BF7="",NA(),BF7)</f>
        <v>-</v>
      </c>
      <c r="BG6" s="20">
        <f t="shared" ref="BG6:BO6" si="7">IF(BG7="",NA(),BG7)</f>
        <v>0</v>
      </c>
      <c r="BH6" s="20">
        <f t="shared" si="7"/>
        <v>0</v>
      </c>
      <c r="BI6" s="20">
        <f t="shared" si="7"/>
        <v>0</v>
      </c>
      <c r="BJ6" s="20">
        <f t="shared" si="7"/>
        <v>0</v>
      </c>
      <c r="BK6" s="21" t="str">
        <f t="shared" si="7"/>
        <v>-</v>
      </c>
      <c r="BL6" s="21">
        <f t="shared" si="7"/>
        <v>2154.8200000000002</v>
      </c>
      <c r="BM6" s="21">
        <f t="shared" si="7"/>
        <v>2103.92</v>
      </c>
      <c r="BN6" s="21">
        <f t="shared" si="7"/>
        <v>2411.29</v>
      </c>
      <c r="BO6" s="21">
        <f t="shared" si="7"/>
        <v>909.2</v>
      </c>
      <c r="BP6" s="20" t="str">
        <f>IF(BP7="","",IF(BP7="-","【-】","【"&amp;SUBSTITUTE(TEXT(BP7,"#,##0.00"),"-","△")&amp;"】"))</f>
        <v>【652.82】</v>
      </c>
      <c r="BQ6" s="21" t="str">
        <f>IF(BQ7="",NA(),BQ7)</f>
        <v>-</v>
      </c>
      <c r="BR6" s="21">
        <f t="shared" ref="BR6:BZ6" si="8">IF(BR7="",NA(),BR7)</f>
        <v>47.34</v>
      </c>
      <c r="BS6" s="21">
        <f t="shared" si="8"/>
        <v>88.29</v>
      </c>
      <c r="BT6" s="21">
        <f t="shared" si="8"/>
        <v>87.99</v>
      </c>
      <c r="BU6" s="21">
        <f t="shared" si="8"/>
        <v>88.54</v>
      </c>
      <c r="BV6" s="21" t="str">
        <f t="shared" si="8"/>
        <v>-</v>
      </c>
      <c r="BW6" s="21">
        <f t="shared" si="8"/>
        <v>73.63</v>
      </c>
      <c r="BX6" s="21">
        <f t="shared" si="8"/>
        <v>83.47</v>
      </c>
      <c r="BY6" s="21">
        <f t="shared" si="8"/>
        <v>79.77</v>
      </c>
      <c r="BZ6" s="21">
        <f t="shared" si="8"/>
        <v>84.23</v>
      </c>
      <c r="CA6" s="20" t="str">
        <f>IF(CA7="","",IF(CA7="-","【-】","【"&amp;SUBSTITUTE(TEXT(CA7,"#,##0.00"),"-","△")&amp;"】"))</f>
        <v>【97.61】</v>
      </c>
      <c r="CB6" s="21" t="str">
        <f>IF(CB7="",NA(),CB7)</f>
        <v>-</v>
      </c>
      <c r="CC6" s="21">
        <f t="shared" ref="CC6:CK6" si="9">IF(CC7="",NA(),CC7)</f>
        <v>281.37</v>
      </c>
      <c r="CD6" s="21">
        <f t="shared" si="9"/>
        <v>150</v>
      </c>
      <c r="CE6" s="21">
        <f t="shared" si="9"/>
        <v>150</v>
      </c>
      <c r="CF6" s="21">
        <f t="shared" si="9"/>
        <v>150</v>
      </c>
      <c r="CG6" s="21" t="str">
        <f t="shared" si="9"/>
        <v>-</v>
      </c>
      <c r="CH6" s="21">
        <f t="shared" si="9"/>
        <v>193.18</v>
      </c>
      <c r="CI6" s="21">
        <f t="shared" si="9"/>
        <v>171.43</v>
      </c>
      <c r="CJ6" s="21">
        <f t="shared" si="9"/>
        <v>181.45</v>
      </c>
      <c r="CK6" s="21">
        <f t="shared" si="9"/>
        <v>153.13999999999999</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f t="shared" si="10"/>
        <v>41.81</v>
      </c>
      <c r="CT6" s="21">
        <f t="shared" si="10"/>
        <v>44.35</v>
      </c>
      <c r="CU6" s="21">
        <f t="shared" si="10"/>
        <v>45.46</v>
      </c>
      <c r="CV6" s="21">
        <f t="shared" si="10"/>
        <v>55.27</v>
      </c>
      <c r="CW6" s="20" t="str">
        <f>IF(CW7="","",IF(CW7="-","【-】","【"&amp;SUBSTITUTE(TEXT(CW7,"#,##0.00"),"-","△")&amp;"】"))</f>
        <v>【59.10】</v>
      </c>
      <c r="CX6" s="21" t="str">
        <f>IF(CX7="",NA(),CX7)</f>
        <v>-</v>
      </c>
      <c r="CY6" s="21">
        <f t="shared" ref="CY6:DG6" si="11">IF(CY7="",NA(),CY7)</f>
        <v>62.07</v>
      </c>
      <c r="CZ6" s="21">
        <f t="shared" si="11"/>
        <v>64</v>
      </c>
      <c r="DA6" s="21">
        <f t="shared" si="11"/>
        <v>66.849999999999994</v>
      </c>
      <c r="DB6" s="21">
        <f t="shared" si="11"/>
        <v>65.849999999999994</v>
      </c>
      <c r="DC6" s="21" t="str">
        <f t="shared" si="11"/>
        <v>-</v>
      </c>
      <c r="DD6" s="21">
        <f t="shared" si="11"/>
        <v>63.54</v>
      </c>
      <c r="DE6" s="21">
        <f t="shared" si="11"/>
        <v>63.65</v>
      </c>
      <c r="DF6" s="21">
        <f t="shared" si="11"/>
        <v>62.48</v>
      </c>
      <c r="DG6" s="21">
        <f t="shared" si="11"/>
        <v>88.12</v>
      </c>
      <c r="DH6" s="20" t="str">
        <f>IF(DH7="","",IF(DH7="-","【-】","【"&amp;SUBSTITUTE(TEXT(DH7,"#,##0.00"),"-","△")&amp;"】"))</f>
        <v>【95.82】</v>
      </c>
      <c r="DI6" s="21" t="str">
        <f>IF(DI7="",NA(),DI7)</f>
        <v>-</v>
      </c>
      <c r="DJ6" s="21">
        <f t="shared" ref="DJ6:DR6" si="12">IF(DJ7="",NA(),DJ7)</f>
        <v>2.54</v>
      </c>
      <c r="DK6" s="21">
        <f t="shared" si="12"/>
        <v>4.76</v>
      </c>
      <c r="DL6" s="21">
        <f t="shared" si="12"/>
        <v>7</v>
      </c>
      <c r="DM6" s="21">
        <f t="shared" si="12"/>
        <v>8.73</v>
      </c>
      <c r="DN6" s="21" t="str">
        <f t="shared" si="12"/>
        <v>-</v>
      </c>
      <c r="DO6" s="21">
        <f t="shared" si="12"/>
        <v>4.83</v>
      </c>
      <c r="DP6" s="21">
        <f t="shared" si="12"/>
        <v>6.42</v>
      </c>
      <c r="DQ6" s="21">
        <f t="shared" si="12"/>
        <v>8.2799999999999994</v>
      </c>
      <c r="DR6" s="21">
        <f t="shared" si="12"/>
        <v>19.68</v>
      </c>
      <c r="DS6" s="20" t="str">
        <f>IF(DS7="","",IF(DS7="-","【-】","【"&amp;SUBSTITUTE(TEXT(DS7,"#,##0.00"),"-","△")&amp;"】"))</f>
        <v>【39.74】</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1">
        <f t="shared" si="13"/>
        <v>0.16</v>
      </c>
      <c r="ED6" s="20" t="str">
        <f>IF(ED7="","",IF(ED7="-","【-】","【"&amp;SUBSTITUTE(TEXT(ED7,"#,##0.00"),"-","△")&amp;"】"))</f>
        <v>【7.62】</v>
      </c>
      <c r="EE6" s="21" t="str">
        <f>IF(EE7="",NA(),EE7)</f>
        <v>-</v>
      </c>
      <c r="EF6" s="20">
        <f t="shared" ref="EF6:EN6" si="14">IF(EF7="",NA(),EF7)</f>
        <v>0</v>
      </c>
      <c r="EG6" s="20">
        <f t="shared" si="14"/>
        <v>0</v>
      </c>
      <c r="EH6" s="20">
        <f t="shared" si="14"/>
        <v>0</v>
      </c>
      <c r="EI6" s="20">
        <f t="shared" si="14"/>
        <v>0</v>
      </c>
      <c r="EJ6" s="21" t="str">
        <f t="shared" si="14"/>
        <v>-</v>
      </c>
      <c r="EK6" s="21">
        <f t="shared" si="14"/>
        <v>7.0000000000000007E-2</v>
      </c>
      <c r="EL6" s="21">
        <f t="shared" si="14"/>
        <v>0.03</v>
      </c>
      <c r="EM6" s="21">
        <f t="shared" si="14"/>
        <v>0.05</v>
      </c>
      <c r="EN6" s="21">
        <f t="shared" si="14"/>
        <v>0.05</v>
      </c>
      <c r="EO6" s="20" t="str">
        <f>IF(EO7="","",IF(EO7="-","【-】","【"&amp;SUBSTITUTE(TEXT(EO7,"#,##0.00"),"-","△")&amp;"】"))</f>
        <v>【0.23】</v>
      </c>
    </row>
    <row r="7" spans="1:148" s="22" customFormat="1" x14ac:dyDescent="0.25">
      <c r="A7" s="14"/>
      <c r="B7" s="23">
        <v>2022</v>
      </c>
      <c r="C7" s="23">
        <v>232378</v>
      </c>
      <c r="D7" s="23">
        <v>46</v>
      </c>
      <c r="E7" s="23">
        <v>17</v>
      </c>
      <c r="F7" s="23">
        <v>1</v>
      </c>
      <c r="G7" s="23">
        <v>0</v>
      </c>
      <c r="H7" s="23" t="s">
        <v>96</v>
      </c>
      <c r="I7" s="23" t="s">
        <v>97</v>
      </c>
      <c r="J7" s="23" t="s">
        <v>98</v>
      </c>
      <c r="K7" s="23" t="s">
        <v>99</v>
      </c>
      <c r="L7" s="23" t="s">
        <v>100</v>
      </c>
      <c r="M7" s="23" t="s">
        <v>101</v>
      </c>
      <c r="N7" s="24" t="s">
        <v>102</v>
      </c>
      <c r="O7" s="24">
        <v>58.94</v>
      </c>
      <c r="P7" s="24">
        <v>36.06</v>
      </c>
      <c r="Q7" s="24">
        <v>90.57</v>
      </c>
      <c r="R7" s="24">
        <v>2640</v>
      </c>
      <c r="S7" s="24">
        <v>88787</v>
      </c>
      <c r="T7" s="24">
        <v>27.49</v>
      </c>
      <c r="U7" s="24">
        <v>3229.79</v>
      </c>
      <c r="V7" s="24">
        <v>31951</v>
      </c>
      <c r="W7" s="24">
        <v>5.3</v>
      </c>
      <c r="X7" s="24">
        <v>6028.49</v>
      </c>
      <c r="Y7" s="24" t="s">
        <v>102</v>
      </c>
      <c r="Z7" s="24">
        <v>74.72</v>
      </c>
      <c r="AA7" s="24">
        <v>79.92</v>
      </c>
      <c r="AB7" s="24">
        <v>90.57</v>
      </c>
      <c r="AC7" s="24">
        <v>97.23</v>
      </c>
      <c r="AD7" s="24" t="s">
        <v>102</v>
      </c>
      <c r="AE7" s="24">
        <v>101.29</v>
      </c>
      <c r="AF7" s="24">
        <v>105.2</v>
      </c>
      <c r="AG7" s="24">
        <v>102.6</v>
      </c>
      <c r="AH7" s="24">
        <v>102.1</v>
      </c>
      <c r="AI7" s="24">
        <v>106.11</v>
      </c>
      <c r="AJ7" s="24" t="s">
        <v>102</v>
      </c>
      <c r="AK7" s="24">
        <v>115.91</v>
      </c>
      <c r="AL7" s="24">
        <v>188.94</v>
      </c>
      <c r="AM7" s="24">
        <v>205.93</v>
      </c>
      <c r="AN7" s="24">
        <v>212.33</v>
      </c>
      <c r="AO7" s="24" t="s">
        <v>102</v>
      </c>
      <c r="AP7" s="24">
        <v>46.03</v>
      </c>
      <c r="AQ7" s="24">
        <v>47.88</v>
      </c>
      <c r="AR7" s="24">
        <v>55.31</v>
      </c>
      <c r="AS7" s="24">
        <v>11.99</v>
      </c>
      <c r="AT7" s="24">
        <v>3.15</v>
      </c>
      <c r="AU7" s="24" t="s">
        <v>102</v>
      </c>
      <c r="AV7" s="24">
        <v>39.119999999999997</v>
      </c>
      <c r="AW7" s="24">
        <v>68.02</v>
      </c>
      <c r="AX7" s="24">
        <v>82.84</v>
      </c>
      <c r="AY7" s="24">
        <v>100.08</v>
      </c>
      <c r="AZ7" s="24" t="s">
        <v>102</v>
      </c>
      <c r="BA7" s="24">
        <v>159.65</v>
      </c>
      <c r="BB7" s="24">
        <v>151.49</v>
      </c>
      <c r="BC7" s="24">
        <v>123.63</v>
      </c>
      <c r="BD7" s="24">
        <v>77.69</v>
      </c>
      <c r="BE7" s="24">
        <v>73.44</v>
      </c>
      <c r="BF7" s="24" t="s">
        <v>102</v>
      </c>
      <c r="BG7" s="24">
        <v>0</v>
      </c>
      <c r="BH7" s="24">
        <v>0</v>
      </c>
      <c r="BI7" s="24">
        <v>0</v>
      </c>
      <c r="BJ7" s="24">
        <v>0</v>
      </c>
      <c r="BK7" s="24" t="s">
        <v>102</v>
      </c>
      <c r="BL7" s="24">
        <v>2154.8200000000002</v>
      </c>
      <c r="BM7" s="24">
        <v>2103.92</v>
      </c>
      <c r="BN7" s="24">
        <v>2411.29</v>
      </c>
      <c r="BO7" s="24">
        <v>909.2</v>
      </c>
      <c r="BP7" s="24">
        <v>652.82000000000005</v>
      </c>
      <c r="BQ7" s="24" t="s">
        <v>102</v>
      </c>
      <c r="BR7" s="24">
        <v>47.34</v>
      </c>
      <c r="BS7" s="24">
        <v>88.29</v>
      </c>
      <c r="BT7" s="24">
        <v>87.99</v>
      </c>
      <c r="BU7" s="24">
        <v>88.54</v>
      </c>
      <c r="BV7" s="24" t="s">
        <v>102</v>
      </c>
      <c r="BW7" s="24">
        <v>73.63</v>
      </c>
      <c r="BX7" s="24">
        <v>83.47</v>
      </c>
      <c r="BY7" s="24">
        <v>79.77</v>
      </c>
      <c r="BZ7" s="24">
        <v>84.23</v>
      </c>
      <c r="CA7" s="24">
        <v>97.61</v>
      </c>
      <c r="CB7" s="24" t="s">
        <v>102</v>
      </c>
      <c r="CC7" s="24">
        <v>281.37</v>
      </c>
      <c r="CD7" s="24">
        <v>150</v>
      </c>
      <c r="CE7" s="24">
        <v>150</v>
      </c>
      <c r="CF7" s="24">
        <v>150</v>
      </c>
      <c r="CG7" s="24" t="s">
        <v>102</v>
      </c>
      <c r="CH7" s="24">
        <v>193.18</v>
      </c>
      <c r="CI7" s="24">
        <v>171.43</v>
      </c>
      <c r="CJ7" s="24">
        <v>181.45</v>
      </c>
      <c r="CK7" s="24">
        <v>153.13999999999999</v>
      </c>
      <c r="CL7" s="24">
        <v>138.29</v>
      </c>
      <c r="CM7" s="24" t="s">
        <v>102</v>
      </c>
      <c r="CN7" s="24" t="s">
        <v>102</v>
      </c>
      <c r="CO7" s="24" t="s">
        <v>102</v>
      </c>
      <c r="CP7" s="24" t="s">
        <v>102</v>
      </c>
      <c r="CQ7" s="24" t="s">
        <v>102</v>
      </c>
      <c r="CR7" s="24" t="s">
        <v>102</v>
      </c>
      <c r="CS7" s="24">
        <v>41.81</v>
      </c>
      <c r="CT7" s="24">
        <v>44.35</v>
      </c>
      <c r="CU7" s="24">
        <v>45.46</v>
      </c>
      <c r="CV7" s="24">
        <v>55.27</v>
      </c>
      <c r="CW7" s="24">
        <v>59.1</v>
      </c>
      <c r="CX7" s="24" t="s">
        <v>102</v>
      </c>
      <c r="CY7" s="24">
        <v>62.07</v>
      </c>
      <c r="CZ7" s="24">
        <v>64</v>
      </c>
      <c r="DA7" s="24">
        <v>66.849999999999994</v>
      </c>
      <c r="DB7" s="24">
        <v>65.849999999999994</v>
      </c>
      <c r="DC7" s="24" t="s">
        <v>102</v>
      </c>
      <c r="DD7" s="24">
        <v>63.54</v>
      </c>
      <c r="DE7" s="24">
        <v>63.65</v>
      </c>
      <c r="DF7" s="24">
        <v>62.48</v>
      </c>
      <c r="DG7" s="24">
        <v>88.12</v>
      </c>
      <c r="DH7" s="24">
        <v>95.82</v>
      </c>
      <c r="DI7" s="24" t="s">
        <v>102</v>
      </c>
      <c r="DJ7" s="24">
        <v>2.54</v>
      </c>
      <c r="DK7" s="24">
        <v>4.76</v>
      </c>
      <c r="DL7" s="24">
        <v>7</v>
      </c>
      <c r="DM7" s="24">
        <v>8.73</v>
      </c>
      <c r="DN7" s="24" t="s">
        <v>102</v>
      </c>
      <c r="DO7" s="24">
        <v>4.83</v>
      </c>
      <c r="DP7" s="24">
        <v>6.42</v>
      </c>
      <c r="DQ7" s="24">
        <v>8.2799999999999994</v>
      </c>
      <c r="DR7" s="24">
        <v>19.68</v>
      </c>
      <c r="DS7" s="24">
        <v>39.74</v>
      </c>
      <c r="DT7" s="24" t="s">
        <v>102</v>
      </c>
      <c r="DU7" s="24">
        <v>0</v>
      </c>
      <c r="DV7" s="24">
        <v>0</v>
      </c>
      <c r="DW7" s="24">
        <v>0</v>
      </c>
      <c r="DX7" s="24">
        <v>0</v>
      </c>
      <c r="DY7" s="24" t="s">
        <v>102</v>
      </c>
      <c r="DZ7" s="24">
        <v>0</v>
      </c>
      <c r="EA7" s="24">
        <v>0</v>
      </c>
      <c r="EB7" s="24">
        <v>0</v>
      </c>
      <c r="EC7" s="24">
        <v>0.16</v>
      </c>
      <c r="ED7" s="24">
        <v>7.62</v>
      </c>
      <c r="EE7" s="24" t="s">
        <v>102</v>
      </c>
      <c r="EF7" s="24">
        <v>0</v>
      </c>
      <c r="EG7" s="24">
        <v>0</v>
      </c>
      <c r="EH7" s="24">
        <v>0</v>
      </c>
      <c r="EI7" s="24">
        <v>0</v>
      </c>
      <c r="EJ7" s="24" t="s">
        <v>102</v>
      </c>
      <c r="EK7" s="24">
        <v>7.0000000000000007E-2</v>
      </c>
      <c r="EL7" s="24">
        <v>0.03</v>
      </c>
      <c r="EM7" s="24">
        <v>0.05</v>
      </c>
      <c r="EN7" s="24">
        <v>0.05</v>
      </c>
      <c r="EO7" s="24">
        <v>0.23</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5">
      <c r="B11">
        <v>4</v>
      </c>
      <c r="C11">
        <v>3</v>
      </c>
      <c r="D11">
        <v>2</v>
      </c>
      <c r="E11">
        <v>1</v>
      </c>
      <c r="F11">
        <v>0</v>
      </c>
      <c r="G11" t="s">
        <v>108</v>
      </c>
    </row>
    <row r="12" spans="1:148" x14ac:dyDescent="0.25">
      <c r="B12">
        <v>1</v>
      </c>
      <c r="C12">
        <v>1</v>
      </c>
      <c r="D12">
        <v>2</v>
      </c>
      <c r="E12">
        <v>3</v>
      </c>
      <c r="F12">
        <v>4</v>
      </c>
      <c r="G12" t="s">
        <v>109</v>
      </c>
    </row>
    <row r="13" spans="1:148" x14ac:dyDescent="0.2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2024-02-22T02:53:55Z</cp:lastPrinted>
  <dcterms:created xsi:type="dcterms:W3CDTF">2023-12-12T00:48:03Z</dcterms:created>
  <dcterms:modified xsi:type="dcterms:W3CDTF">2024-02-22T02:54:42Z</dcterms:modified>
  <cp:category/>
</cp:coreProperties>
</file>