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38　長久手市\"/>
    </mc:Choice>
  </mc:AlternateContent>
  <xr:revisionPtr revIDLastSave="0" documentId="13_ncr:1_{308CC4A4-BEFC-4016-B3B8-977BE2C482B9}" xr6:coauthVersionLast="47" xr6:coauthVersionMax="47" xr10:uidLastSave="{00000000-0000-0000-0000-000000000000}"/>
  <workbookProtection workbookAlgorithmName="SHA-512" workbookHashValue="IxKl14/pD9kazQ51id54NpUVpTLOsWV2kHuR3So5SvJyQWuxAXU6TesbdAk80nO+xQOt/HEs7Yos8eR2G11vHg==" workbookSaltValue="pHxZ2dFvkiMHoPLaoqfEv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G85" i="4"/>
  <c r="E85" i="4"/>
  <c r="BB10" i="4"/>
  <c r="AT10" i="4"/>
  <c r="AD10" i="4"/>
  <c r="P10" i="4"/>
  <c r="I10" i="4"/>
  <c r="AD8" i="4"/>
  <c r="W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<sst xmlns="http://schemas.openxmlformats.org/spreadsheetml/2006/main" count="231" uniqueCount="117">
  <si>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</si>
  <si>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</si>
  <si>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</si>
  <si>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</si>
  <si>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</si>
  <si>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</si>
  <si>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</si>
  <si>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</si>
  <si>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</si>
  <si>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</si>
  <si>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</si>
  <si>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</si>
  <si>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</si>
  <si>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</si>
  <si>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</si>
  <si>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</si>
  <si>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</si>
  <si>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</si>
  <si>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</si>
  <si>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</si>
  <si>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</si>
  <si>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</si>
  <si>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</si>
  <si>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</si>
  <si>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</si>
  <si>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</si>
  <si>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</si>
  <si>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</si>
  <si>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</si>
  <si>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</si>
  <si>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</si>
  <si>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</si>
  <si>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</si>
  <si>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</si>
  <si>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</si>
  <si>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</si>
  <si>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</si>
  <si>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</si>
  <si>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</si>
  <si>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</si>
  <si>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</si>
  <si>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</si>
  <si>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</si>
  <si>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</si>
  <si>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</si>
  <si>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</si>
  <si>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</si>
  <si>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</si>
  <si>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</si>
  <si>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</si>
  <si>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</si>
  <si>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</si>
  <si>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</si>
  <si>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</si>
  <si>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</si>
  <si>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</si>
  <si>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</si>
  <si>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</si>
  <si>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</si>
  <si>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</si>
  <si>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</si>
  <si>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</si>
  <si>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</si>
  <si>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</si>
  <si>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</si>
  <si>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</si>
  <si>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</si>
  <si>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</si>
  <si>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</si>
  <si>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</si>
  <si>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</si>
  <si>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</si>
  <si>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</si>
  <si>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</si>
  <si>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</si>
  <si>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</si>
  <si>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</si>
  <si>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</si>
  <si>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</si>
  <si>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</si>
  <si>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</si>
  <si>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</si>
  <si>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</si>
  <si>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</si>
  <si>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</si>
  <si>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</si>
  <si>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</si>
  <si>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</si>
  <si>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</si>
  <si>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</si>
  <si>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</si>
  <si>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</si>
  <si>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</si>
  <si>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</si>
  <si>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</si>
  <si>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</si>
  <si>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長久手市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</si>
  <si>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</si>
  <si>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</si>
  <si>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</si>
  <si>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</si>
  <si>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</si>
  <si>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</si>
  <si>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</si>
  <si>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</si>
  <si>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</si>
  <si>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</si>
  <si>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</si>
  <si>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</si>
  <si>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</si>
  <si>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</si>
  <si>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</si>
  <si>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</si>
  <si>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</si>
  <si>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本市の公共下水道事業は、平成８年に供用開始しているため比較的固定資産の取得からの経過年数が少ない。また、平成30年度より地方公営企業法の財務適用を行い、同年度より減価償却費を算定していることから、減価償却費累計額も平均値より低くなっている。</t>
    <phoneticPr fontId="4"/>
  </si>
  <si>
    <t>①経常収支比率は、動力費の大幅な増加により100％未満となった。事業の効率化、使用料の改定等を早急に進め、経営改善を図っていく必要がある。
③流動比率は、浄化センター建設や管渠布設等における地方債償還金の負担が大きいため、平均値を下回っている。使用料の改定等、収入の確保を進めていく必要がある。
④企業債残高対事業規模比率は、企業債借入額の抑制を行っており、類似団体よりも低くなっているが、ストックマネジメント計画に基づく浄化センターの改修工事等も控えているため、使用料の改定等経営改善の検討が必要となる。
⑤経費回収率は、100％を下回っている。収入の確保、事業の効率化を図る必要があり、特に使用料の改定を検討していく必要がある。
⑥汚水処理原価は、全国平均と同水準となっている。引き続き収入の確保と事業の効率化等を進めていく必要がある。
⑧水洗化率は、90％を超えているが、100％を目標とし、率の向上に努めていく必要がある。未整備区域の整備方針について検討していく。</t>
    <rPh sb="9" eb="12">
      <t>ドウリョクヒ</t>
    </rPh>
    <rPh sb="13" eb="15">
      <t>オオハバ</t>
    </rPh>
    <rPh sb="16" eb="18">
      <t>ゾウカ</t>
    </rPh>
    <phoneticPr fontId="4"/>
  </si>
  <si>
    <t>　経営の健全性・効率性に係る指標について、平均値を下回っている項目もあり、引き続き収入の確保と事業の効率化等を進めていく必要がある。収入は一般会計繰入金への依存度が高いため、使用料の改定を検討していく。
　老朽化については、年数が浅いため該当数値はないが、ストックマジメント計画に基づき、効率的に更新を進めていく必要がある。老朽管更新に備え、令和４年度から広域化・共同化で下水道管路施設の点検・調査を行った。
　令和元年度経営戦略策定済み、令和６年度経営戦略見直し予定。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</si>
</sst>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65-4DAB-845F-0584077CFB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0.09</c:v>
                </c:pt>
                <c:pt idx="3">
                  <c:v>0.25</c:v>
                </c:pt>
                <c:pt idx="4">
                  <c:v>0.05</c:v>
                </c:pt>
              </c:numCache>
            </c:numRef>
          </c:val>
          <c:smooth val="0"/>
          <c:extLst>
            <c:ext xmlns:c16="http://schemas.microsoft.com/office/drawing/2014/chart" uri="{C3380CC4-5D6E-409C-BE32-E72D297353CC}">
              <c16:uniqueId val="{00000001-2165-4DAB-845F-0584077CFB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55.34</c:v>
                </c:pt>
                <c:pt idx="1">
                  <c:v>55.89</c:v>
                </c:pt>
                <c:pt idx="2">
                  <c:v>49.8</c:v>
                </c:pt>
                <c:pt idx="3">
                  <c:v>49.18</c:v>
                </c:pt>
                <c:pt idx="4">
                  <c:v>48.43</c:v>
                </c:pt>
              </c:numCache>
            </c:numRef>
          </c:val>
          <c:extLst>
            <c:ext xmlns:c16="http://schemas.microsoft.com/office/drawing/2014/chart" uri="{C3380CC4-5D6E-409C-BE32-E72D297353CC}">
              <c16:uniqueId val="{00000000-E43B-45E8-9297-6A12D36412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64.510000000000005</c:v>
                </c:pt>
                <c:pt idx="1">
                  <c:v>66.180000000000007</c:v>
                </c:pt>
                <c:pt idx="2">
                  <c:v>56.39</c:v>
                </c:pt>
                <c:pt idx="3">
                  <c:v>55.67</c:v>
                </c:pt>
                <c:pt idx="4">
                  <c:v>55.27</c:v>
                </c:pt>
              </c:numCache>
            </c:numRef>
          </c:val>
          <c:smooth val="0"/>
          <c:extLst>
            <c:ext xmlns:c16="http://schemas.microsoft.com/office/drawing/2014/chart" uri="{C3380CC4-5D6E-409C-BE32-E72D297353CC}">
              <c16:uniqueId val="{00000001-E43B-45E8-9297-6A12D36412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91.94</c:v>
                </c:pt>
                <c:pt idx="1">
                  <c:v>92.01</c:v>
                </c:pt>
                <c:pt idx="2">
                  <c:v>93.07</c:v>
                </c:pt>
                <c:pt idx="3">
                  <c:v>93.52</c:v>
                </c:pt>
                <c:pt idx="4">
                  <c:v>93.47</c:v>
                </c:pt>
              </c:numCache>
            </c:numRef>
          </c:val>
          <c:extLst>
            <c:ext xmlns:c16="http://schemas.microsoft.com/office/drawing/2014/chart" uri="{C3380CC4-5D6E-409C-BE32-E72D297353CC}">
              <c16:uniqueId val="{00000000-9A69-4BBC-BF2B-995650D20F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91.62</c:v>
                </c:pt>
                <c:pt idx="1">
                  <c:v>91.87</c:v>
                </c:pt>
                <c:pt idx="2">
                  <c:v>91.45</c:v>
                </c:pt>
                <c:pt idx="3">
                  <c:v>91</c:v>
                </c:pt>
                <c:pt idx="4">
                  <c:v>88.12</c:v>
                </c:pt>
              </c:numCache>
            </c:numRef>
          </c:val>
          <c:smooth val="0"/>
          <c:extLst>
            <c:ext xmlns:c16="http://schemas.microsoft.com/office/drawing/2014/chart" uri="{C3380CC4-5D6E-409C-BE32-E72D297353CC}">
              <c16:uniqueId val="{00000001-9A69-4BBC-BF2B-995650D20F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102.15</c:v>
                </c:pt>
                <c:pt idx="1">
                  <c:v>101.93</c:v>
                </c:pt>
                <c:pt idx="2">
                  <c:v>105.16</c:v>
                </c:pt>
                <c:pt idx="3">
                  <c:v>100</c:v>
                </c:pt>
                <c:pt idx="4">
                  <c:v>94.13</c:v>
                </c:pt>
              </c:numCache>
            </c:numRef>
          </c:val>
          <c:extLst>
            <c:ext xmlns:c16="http://schemas.microsoft.com/office/drawing/2014/chart" uri="{C3380CC4-5D6E-409C-BE32-E72D297353CC}">
              <c16:uniqueId val="{00000000-4D1D-4B4E-A63A-A786BE4DCD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106.25</c:v>
                </c:pt>
                <c:pt idx="1">
                  <c:v>105.89</c:v>
                </c:pt>
                <c:pt idx="2">
                  <c:v>104.59</c:v>
                </c:pt>
                <c:pt idx="3">
                  <c:v>102.96</c:v>
                </c:pt>
                <c:pt idx="4">
                  <c:v>102.1</c:v>
                </c:pt>
              </c:numCache>
            </c:numRef>
          </c:val>
          <c:smooth val="0"/>
          <c:extLst>
            <c:ext xmlns:c16="http://schemas.microsoft.com/office/drawing/2014/chart" uri="{C3380CC4-5D6E-409C-BE32-E72D297353CC}">
              <c16:uniqueId val="{00000001-4D1D-4B4E-A63A-A786BE4DCD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c:v>
                </c:pt>
                <c:pt idx="1">
                  <c:v>6.29</c:v>
                </c:pt>
                <c:pt idx="2">
                  <c:v>8.8000000000000007</c:v>
                </c:pt>
                <c:pt idx="3">
                  <c:v>11.98</c:v>
                </c:pt>
                <c:pt idx="4">
                  <c:v>15.15</c:v>
                </c:pt>
              </c:numCache>
            </c:numRef>
          </c:val>
          <c:extLst>
            <c:ext xmlns:c16="http://schemas.microsoft.com/office/drawing/2014/chart" uri="{C3380CC4-5D6E-409C-BE32-E72D297353CC}">
              <c16:uniqueId val="{00000000-98EE-49E7-8EE3-D73E3A88DD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14.75</c:v>
                </c:pt>
                <c:pt idx="1">
                  <c:v>19.78</c:v>
                </c:pt>
                <c:pt idx="2">
                  <c:v>14.8</c:v>
                </c:pt>
                <c:pt idx="3">
                  <c:v>17.149999999999999</c:v>
                </c:pt>
                <c:pt idx="4">
                  <c:v>19.68</c:v>
                </c:pt>
              </c:numCache>
            </c:numRef>
          </c:val>
          <c:smooth val="0"/>
          <c:extLst>
            <c:ext xmlns:c16="http://schemas.microsoft.com/office/drawing/2014/chart" uri="{C3380CC4-5D6E-409C-BE32-E72D297353CC}">
              <c16:uniqueId val="{00000001-98EE-49E7-8EE3-D73E3A88DD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9C-42F0-B218-B511CD54A4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0.25</c:v>
                </c:pt>
                <c:pt idx="1">
                  <c:v>0.44</c:v>
                </c:pt>
                <c:pt idx="2">
                  <c:v>0.1</c:v>
                </c:pt>
                <c:pt idx="3">
                  <c:v>0.14000000000000001</c:v>
                </c:pt>
                <c:pt idx="4">
                  <c:v>0.16</c:v>
                </c:pt>
              </c:numCache>
            </c:numRef>
          </c:val>
          <c:smooth val="0"/>
          <c:extLst>
            <c:ext xmlns:c16="http://schemas.microsoft.com/office/drawing/2014/chart" uri="{C3380CC4-5D6E-409C-BE32-E72D297353CC}">
              <c16:uniqueId val="{00000001-8D9C-42F0-B218-B511CD54A4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8-4E75-9915-E29989A933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0.78</c:v>
                </c:pt>
                <c:pt idx="1">
                  <c:v>0.83</c:v>
                </c:pt>
                <c:pt idx="2">
                  <c:v>0.83</c:v>
                </c:pt>
                <c:pt idx="3">
                  <c:v>1.22</c:v>
                </c:pt>
                <c:pt idx="4">
                  <c:v>11.99</c:v>
                </c:pt>
              </c:numCache>
            </c:numRef>
          </c:val>
          <c:smooth val="0"/>
          <c:extLst>
            <c:ext xmlns:c16="http://schemas.microsoft.com/office/drawing/2014/chart" uri="{C3380CC4-5D6E-409C-BE32-E72D297353CC}">
              <c16:uniqueId val="{00000001-AD18-4E75-9915-E29989A933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49.97</c:v>
                </c:pt>
                <c:pt idx="1">
                  <c:v>47.18</c:v>
                </c:pt>
                <c:pt idx="2">
                  <c:v>66.52</c:v>
                </c:pt>
                <c:pt idx="3">
                  <c:v>33.130000000000003</c:v>
                </c:pt>
                <c:pt idx="4">
                  <c:v>38.729999999999997</c:v>
                </c:pt>
              </c:numCache>
            </c:numRef>
          </c:val>
          <c:extLst>
            <c:ext xmlns:c16="http://schemas.microsoft.com/office/drawing/2014/chart" uri="{C3380CC4-5D6E-409C-BE32-E72D297353CC}">
              <c16:uniqueId val="{00000000-C8BC-495E-AABE-66B08C002E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67.2</c:v>
                </c:pt>
                <c:pt idx="1">
                  <c:v>61.2</c:v>
                </c:pt>
                <c:pt idx="2">
                  <c:v>57.6</c:v>
                </c:pt>
                <c:pt idx="3">
                  <c:v>58.15</c:v>
                </c:pt>
                <c:pt idx="4">
                  <c:v>77.69</c:v>
                </c:pt>
              </c:numCache>
            </c:numRef>
          </c:val>
          <c:smooth val="0"/>
          <c:extLst>
            <c:ext xmlns:c16="http://schemas.microsoft.com/office/drawing/2014/chart" uri="{C3380CC4-5D6E-409C-BE32-E72D297353CC}">
              <c16:uniqueId val="{00000001-C8BC-495E-AABE-66B08C002E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566.36</c:v>
                </c:pt>
                <c:pt idx="1">
                  <c:v>185.54</c:v>
                </c:pt>
                <c:pt idx="2">
                  <c:v>214.28</c:v>
                </c:pt>
                <c:pt idx="3">
                  <c:v>220.6</c:v>
                </c:pt>
                <c:pt idx="4">
                  <c:v>248.63</c:v>
                </c:pt>
              </c:numCache>
            </c:numRef>
          </c:val>
          <c:extLst>
            <c:ext xmlns:c16="http://schemas.microsoft.com/office/drawing/2014/chart" uri="{C3380CC4-5D6E-409C-BE32-E72D297353CC}">
              <c16:uniqueId val="{00000000-5A06-4B59-B2AC-EDB1D8BE4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1023.34</c:v>
                </c:pt>
                <c:pt idx="1">
                  <c:v>1033.5999999999999</c:v>
                </c:pt>
                <c:pt idx="2">
                  <c:v>1008.36</c:v>
                </c:pt>
                <c:pt idx="3">
                  <c:v>880.28</c:v>
                </c:pt>
                <c:pt idx="4">
                  <c:v>909.2</c:v>
                </c:pt>
              </c:numCache>
            </c:numRef>
          </c:val>
          <c:smooth val="0"/>
          <c:extLst>
            <c:ext xmlns:c16="http://schemas.microsoft.com/office/drawing/2014/chart" uri="{C3380CC4-5D6E-409C-BE32-E72D297353CC}">
              <c16:uniqueId val="{00000001-5A06-4B59-B2AC-EDB1D8BE4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92.1</c:v>
                </c:pt>
                <c:pt idx="1">
                  <c:v>92.32</c:v>
                </c:pt>
                <c:pt idx="2">
                  <c:v>81.08</c:v>
                </c:pt>
                <c:pt idx="3">
                  <c:v>81.39</c:v>
                </c:pt>
                <c:pt idx="4">
                  <c:v>81.510000000000005</c:v>
                </c:pt>
              </c:numCache>
            </c:numRef>
          </c:val>
          <c:extLst>
            <c:ext xmlns:c16="http://schemas.microsoft.com/office/drawing/2014/chart" uri="{C3380CC4-5D6E-409C-BE32-E72D297353CC}">
              <c16:uniqueId val="{00000000-0400-452B-9ADC-AEDC6C4400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82.26</c:v>
                </c:pt>
                <c:pt idx="1">
                  <c:v>85.39</c:v>
                </c:pt>
                <c:pt idx="2">
                  <c:v>85.67</c:v>
                </c:pt>
                <c:pt idx="3">
                  <c:v>86.23</c:v>
                </c:pt>
                <c:pt idx="4">
                  <c:v>84.23</c:v>
                </c:pt>
              </c:numCache>
            </c:numRef>
          </c:val>
          <c:smooth val="0"/>
          <c:extLst>
            <c:ext xmlns:c16="http://schemas.microsoft.com/office/drawing/2014/chart" uri="{C3380CC4-5D6E-409C-BE32-E72D297353CC}">
              <c16:uniqueId val="{00000001-0400-452B-9ADC-AEDC6C4400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150.07</c:v>
                </c:pt>
                <c:pt idx="1">
                  <c:v>150.07</c:v>
                </c:pt>
                <c:pt idx="2">
                  <c:v>150.06</c:v>
                </c:pt>
                <c:pt idx="3">
                  <c:v>150.24</c:v>
                </c:pt>
                <c:pt idx="4">
                  <c:v>150.04</c:v>
                </c:pt>
              </c:numCache>
            </c:numRef>
          </c:val>
          <c:extLst>
            <c:ext xmlns:c16="http://schemas.microsoft.com/office/drawing/2014/chart" uri="{C3380CC4-5D6E-409C-BE32-E72D297353CC}">
              <c16:uniqueId val="{00000000-1C88-4F12-BECE-6531B21F98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154.25</c:v>
                </c:pt>
                <c:pt idx="1">
                  <c:v>150.96</c:v>
                </c:pt>
                <c:pt idx="2">
                  <c:v>146.12</c:v>
                </c:pt>
                <c:pt idx="3">
                  <c:v>150.44</c:v>
                </c:pt>
                <c:pt idx="4">
                  <c:v>153.13999999999999</c:v>
                </c:pt>
              </c:numCache>
            </c:numRef>
          </c:val>
          <c:smooth val="0"/>
          <c:extLst>
            <c:ext xmlns:c16="http://schemas.microsoft.com/office/drawing/2014/chart" uri="{C3380CC4-5D6E-409C-BE32-E72D297353CC}">
              <c16:uniqueId val="{00000001-1C88-4F12-BECE-6531B21F98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長久手市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Bc2</v>
      </c>
      <c r="X8" s="65"/>
      <c r="Y8" s="65"/>
      <c r="Z8" s="65"/>
      <c r="AA8" s="65"/>
      <c r="AB8" s="65"/>
      <c r="AC8" s="65"/>
      <c r="AD8" s="66" t="str">
        <f>データ!$M$6</f>
        <v>非設置</v>
      </c>
      <c r="AE8" s="66"/>
      <c r="AF8" s="66"/>
      <c r="AG8" s="66"/>
      <c r="AH8" s="66"/>
      <c r="AI8" s="66"/>
      <c r="AJ8" s="66"/>
      <c r="AK8" s="3"/>
      <c r="AL8" s="46">
        <f>データ!S6</f>
        <v>60985</v>
      </c>
      <c r="AM8" s="46"/>
      <c r="AN8" s="46"/>
      <c r="AO8" s="46"/>
      <c r="AP8" s="46"/>
      <c r="AQ8" s="46"/>
      <c r="AR8" s="46"/>
      <c r="AS8" s="46"/>
      <c r="AT8" s="45">
        <f>データ!T6</f>
        <v>21.55</v>
      </c>
      <c r="AU8" s="45"/>
      <c r="AV8" s="45"/>
      <c r="AW8" s="45"/>
      <c r="AX8" s="45"/>
      <c r="AY8" s="45"/>
      <c r="AZ8" s="45"/>
      <c r="BA8" s="45"/>
      <c r="BB8" s="45">
        <f>データ!U6</f>
        <v>2829.93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82.17</v>
      </c>
      <c r="J10" s="45"/>
      <c r="K10" s="45"/>
      <c r="L10" s="45"/>
      <c r="M10" s="45"/>
      <c r="N10" s="45"/>
      <c r="O10" s="45"/>
      <c r="P10" s="45">
        <f>データ!P6</f>
        <v>90.28</v>
      </c>
      <c r="Q10" s="45"/>
      <c r="R10" s="45"/>
      <c r="S10" s="45"/>
      <c r="T10" s="45"/>
      <c r="U10" s="45"/>
      <c r="V10" s="45"/>
      <c r="W10" s="45">
        <f>データ!Q6</f>
        <v>104.84</v>
      </c>
      <c r="X10" s="45"/>
      <c r="Y10" s="45"/>
      <c r="Z10" s="45"/>
      <c r="AA10" s="45"/>
      <c r="AB10" s="45"/>
      <c r="AC10" s="45"/>
      <c r="AD10" s="46">
        <f>データ!R6</f>
        <v>2200</v>
      </c>
      <c r="AE10" s="46"/>
      <c r="AF10" s="46"/>
      <c r="AG10" s="46"/>
      <c r="AH10" s="46"/>
      <c r="AI10" s="46"/>
      <c r="AJ10" s="46"/>
      <c r="AK10" s="2"/>
      <c r="AL10" s="46">
        <f>データ!V6</f>
        <v>54865</v>
      </c>
      <c r="AM10" s="46"/>
      <c r="AN10" s="46"/>
      <c r="AO10" s="46"/>
      <c r="AP10" s="46"/>
      <c r="AQ10" s="46"/>
      <c r="AR10" s="46"/>
      <c r="AS10" s="46"/>
      <c r="AT10" s="45">
        <f>データ!W6</f>
        <v>8.02</v>
      </c>
      <c r="AU10" s="45"/>
      <c r="AV10" s="45"/>
      <c r="AW10" s="45"/>
      <c r="AX10" s="45"/>
      <c r="AY10" s="45"/>
      <c r="AZ10" s="45"/>
      <c r="BA10" s="45"/>
      <c r="BB10" s="45">
        <f>データ!X6</f>
        <v>6841.02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bqPu+63EOXrmnBSoylKwWmkzyOAohRrUGd7dAn7hrhB5oEEUny/30/ekti07Q5d1mJdy2jEcX6zGGpLjetWVQ==" saltValue="Oo0dTq97RDX7A6wCotYw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232386</v>
      </c>
      <c r="D6" s="19">
        <f t="shared" si="3"/>
        <v>46</v>
      </c>
      <c r="E6" s="19">
        <f t="shared" si="3"/>
        <v>17</v>
      </c>
      <c r="F6" s="19">
        <f t="shared" si="3"/>
        <v>1</v>
      </c>
      <c r="G6" s="19">
        <f t="shared" si="3"/>
        <v>0</v>
      </c>
      <c r="H6" s="19" t="str">
        <f t="shared" si="3"/>
        <v>愛知県　長久手市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82.17</v>
      </c>
      <c r="P6" s="20">
        <f t="shared" si="3"/>
        <v>90.28</v>
      </c>
      <c r="Q6" s="20">
        <f t="shared" si="3"/>
        <v>104.84</v>
      </c>
      <c r="R6" s="20">
        <f t="shared" si="3"/>
        <v>2200</v>
      </c>
      <c r="S6" s="20">
        <f t="shared" si="3"/>
        <v>60985</v>
      </c>
      <c r="T6" s="20">
        <f t="shared" si="3"/>
        <v>21.55</v>
      </c>
      <c r="U6" s="20">
        <f t="shared" si="3"/>
        <v>2829.93</v>
      </c>
      <c r="V6" s="20">
        <f t="shared" si="3"/>
        <v>54865</v>
      </c>
      <c r="W6" s="20">
        <f t="shared" si="3"/>
        <v>8.02</v>
      </c>
      <c r="X6" s="20">
        <f t="shared" si="3"/>
        <v>6841.02</v>
      </c>
      <c r="Y6" s="21">
        <f>IF(Y7="",NA(),Y7)</f>
        <v>102.15</v>
      </c>
      <c r="Z6" s="21">
        <f t="shared" ref="Z6:AH6" si="4">IF(Z7="",NA(),Z7)</f>
        <v>101.93</v>
      </c>
      <c r="AA6" s="21">
        <f t="shared" si="4"/>
        <v>105.16</v>
      </c>
      <c r="AB6" s="21">
        <f t="shared" si="4"/>
        <v>100</v>
      </c>
      <c r="AC6" s="21">
        <f t="shared" si="4"/>
        <v>94.13</v>
      </c>
      <c r="AD6" s="21">
        <f t="shared" si="4"/>
        <v>106.25</v>
      </c>
      <c r="AE6" s="21">
        <f t="shared" si="4"/>
        <v>105.89</v>
      </c>
      <c r="AF6" s="21">
        <f t="shared" si="4"/>
        <v>104.59</v>
      </c>
      <c r="AG6" s="21">
        <f t="shared" si="4"/>
        <v>102.96</v>
      </c>
      <c r="AH6" s="21">
        <f t="shared" si="4"/>
        <v>102.1</v>
      </c>
      <c r="AI6" s="20" t="str">
        <f>IF(AI7="","",IF(AI7="-","【-】","【"&amp;SUBSTITUTE(TEXT(AI7,"#,##0.00"),"-","△")&amp;"】"))</f>
        <v>【106.11】</v>
      </c>
      <c r="AJ6" s="20">
        <f>IF(AJ7="",NA(),AJ7)</f>
        <v>0</v>
      </c>
      <c r="AK6" s="20">
        <f t="shared" ref="AK6:AS6" si="5">IF(AK7="",NA(),AK7)</f>
        <v>0</v>
      </c>
      <c r="AL6" s="20">
        <f t="shared" si="5"/>
        <v>0</v>
      </c>
      <c r="AM6" s="20">
        <f t="shared" si="5"/>
        <v>0</v>
      </c>
      <c r="AN6" s="20">
        <f t="shared" si="5"/>
        <v>0</v>
      </c>
      <c r="AO6" s="21">
        <f t="shared" si="5"/>
        <v>0.78</v>
      </c>
      <c r="AP6" s="21">
        <f t="shared" si="5"/>
        <v>0.83</v>
      </c>
      <c r="AQ6" s="21">
        <f t="shared" si="5"/>
        <v>0.83</v>
      </c>
      <c r="AR6" s="21">
        <f t="shared" si="5"/>
        <v>1.22</v>
      </c>
      <c r="AS6" s="21">
        <f t="shared" si="5"/>
        <v>11.99</v>
      </c>
      <c r="AT6" s="20" t="str">
        <f>IF(AT7="","",IF(AT7="-","【-】","【"&amp;SUBSTITUTE(TEXT(AT7,"#,##0.00"),"-","△")&amp;"】"))</f>
        <v>【3.15】</v>
      </c>
      <c r="AU6" s="21">
        <f>IF(AU7="",NA(),AU7)</f>
        <v>49.97</v>
      </c>
      <c r="AV6" s="21">
        <f t="shared" ref="AV6:BD6" si="6">IF(AV7="",NA(),AV7)</f>
        <v>47.18</v>
      </c>
      <c r="AW6" s="21">
        <f t="shared" si="6"/>
        <v>66.52</v>
      </c>
      <c r="AX6" s="21">
        <f t="shared" si="6"/>
        <v>33.130000000000003</v>
      </c>
      <c r="AY6" s="21">
        <f t="shared" si="6"/>
        <v>38.729999999999997</v>
      </c>
      <c r="AZ6" s="21">
        <f t="shared" si="6"/>
        <v>67.2</v>
      </c>
      <c r="BA6" s="21">
        <f t="shared" si="6"/>
        <v>61.2</v>
      </c>
      <c r="BB6" s="21">
        <f t="shared" si="6"/>
        <v>57.6</v>
      </c>
      <c r="BC6" s="21">
        <f t="shared" si="6"/>
        <v>58.15</v>
      </c>
      <c r="BD6" s="21">
        <f t="shared" si="6"/>
        <v>77.69</v>
      </c>
      <c r="BE6" s="20" t="str">
        <f>IF(BE7="","",IF(BE7="-","【-】","【"&amp;SUBSTITUTE(TEXT(BE7,"#,##0.00"),"-","△")&amp;"】"))</f>
        <v>【73.44】</v>
      </c>
      <c r="BF6" s="21">
        <f>IF(BF7="",NA(),BF7)</f>
        <v>566.36</v>
      </c>
      <c r="BG6" s="21">
        <f t="shared" ref="BG6:BO6" si="7">IF(BG7="",NA(),BG7)</f>
        <v>185.54</v>
      </c>
      <c r="BH6" s="21">
        <f t="shared" si="7"/>
        <v>214.28</v>
      </c>
      <c r="BI6" s="21">
        <f t="shared" si="7"/>
        <v>220.6</v>
      </c>
      <c r="BJ6" s="21">
        <f t="shared" si="7"/>
        <v>248.63</v>
      </c>
      <c r="BK6" s="21">
        <f t="shared" si="7"/>
        <v>1023.34</v>
      </c>
      <c r="BL6" s="21">
        <f t="shared" si="7"/>
        <v>1033.5999999999999</v>
      </c>
      <c r="BM6" s="21">
        <f t="shared" si="7"/>
        <v>1008.36</v>
      </c>
      <c r="BN6" s="21">
        <f t="shared" si="7"/>
        <v>880.28</v>
      </c>
      <c r="BO6" s="21">
        <f t="shared" si="7"/>
        <v>909.2</v>
      </c>
      <c r="BP6" s="20" t="str">
        <f>IF(BP7="","",IF(BP7="-","【-】","【"&amp;SUBSTITUTE(TEXT(BP7,"#,##0.00"),"-","△")&amp;"】"))</f>
        <v>【652.82】</v>
      </c>
      <c r="BQ6" s="21">
        <f>IF(BQ7="",NA(),BQ7)</f>
        <v>92.1</v>
      </c>
      <c r="BR6" s="21">
        <f t="shared" ref="BR6:BZ6" si="8">IF(BR7="",NA(),BR7)</f>
        <v>92.32</v>
      </c>
      <c r="BS6" s="21">
        <f t="shared" si="8"/>
        <v>81.08</v>
      </c>
      <c r="BT6" s="21">
        <f t="shared" si="8"/>
        <v>81.39</v>
      </c>
      <c r="BU6" s="21">
        <f t="shared" si="8"/>
        <v>81.510000000000005</v>
      </c>
      <c r="BV6" s="21">
        <f t="shared" si="8"/>
        <v>82.26</v>
      </c>
      <c r="BW6" s="21">
        <f t="shared" si="8"/>
        <v>85.39</v>
      </c>
      <c r="BX6" s="21">
        <f t="shared" si="8"/>
        <v>85.67</v>
      </c>
      <c r="BY6" s="21">
        <f t="shared" si="8"/>
        <v>86.23</v>
      </c>
      <c r="BZ6" s="21">
        <f t="shared" si="8"/>
        <v>84.23</v>
      </c>
      <c r="CA6" s="20" t="str">
        <f>IF(CA7="","",IF(CA7="-","【-】","【"&amp;SUBSTITUTE(TEXT(CA7,"#,##0.00"),"-","△")&amp;"】"))</f>
        <v>【97.61】</v>
      </c>
      <c r="CB6" s="21">
        <f>IF(CB7="",NA(),CB7)</f>
        <v>150.07</v>
      </c>
      <c r="CC6" s="21">
        <f t="shared" ref="CC6:CK6" si="9">IF(CC7="",NA(),CC7)</f>
        <v>150.07</v>
      </c>
      <c r="CD6" s="21">
        <f t="shared" si="9"/>
        <v>150.06</v>
      </c>
      <c r="CE6" s="21">
        <f t="shared" si="9"/>
        <v>150.24</v>
      </c>
      <c r="CF6" s="21">
        <f t="shared" si="9"/>
        <v>150.04</v>
      </c>
      <c r="CG6" s="21">
        <f t="shared" si="9"/>
        <v>154.25</v>
      </c>
      <c r="CH6" s="21">
        <f t="shared" si="9"/>
        <v>150.96</v>
      </c>
      <c r="CI6" s="21">
        <f t="shared" si="9"/>
        <v>146.12</v>
      </c>
      <c r="CJ6" s="21">
        <f t="shared" si="9"/>
        <v>150.44</v>
      </c>
      <c r="CK6" s="21">
        <f t="shared" si="9"/>
        <v>153.13999999999999</v>
      </c>
      <c r="CL6" s="20" t="str">
        <f>IF(CL7="","",IF(CL7="-","【-】","【"&amp;SUBSTITUTE(TEXT(CL7,"#,##0.00"),"-","△")&amp;"】"))</f>
        <v>【138.29】</v>
      </c>
      <c r="CM6" s="21">
        <f>IF(CM7="",NA(),CM7)</f>
        <v>55.34</v>
      </c>
      <c r="CN6" s="21">
        <f t="shared" ref="CN6:CV6" si="10">IF(CN7="",NA(),CN7)</f>
        <v>55.89</v>
      </c>
      <c r="CO6" s="21">
        <f t="shared" si="10"/>
        <v>49.8</v>
      </c>
      <c r="CP6" s="21">
        <f t="shared" si="10"/>
        <v>49.18</v>
      </c>
      <c r="CQ6" s="21">
        <f t="shared" si="10"/>
        <v>48.43</v>
      </c>
      <c r="CR6" s="21">
        <f t="shared" si="10"/>
        <v>64.510000000000005</v>
      </c>
      <c r="CS6" s="21">
        <f t="shared" si="10"/>
        <v>66.180000000000007</v>
      </c>
      <c r="CT6" s="21">
        <f t="shared" si="10"/>
        <v>56.39</v>
      </c>
      <c r="CU6" s="21">
        <f t="shared" si="10"/>
        <v>55.67</v>
      </c>
      <c r="CV6" s="21">
        <f t="shared" si="10"/>
        <v>55.27</v>
      </c>
      <c r="CW6" s="20" t="str">
        <f>IF(CW7="","",IF(CW7="-","【-】","【"&amp;SUBSTITUTE(TEXT(CW7,"#,##0.00"),"-","△")&amp;"】"))</f>
        <v>【59.10】</v>
      </c>
      <c r="CX6" s="21">
        <f>IF(CX7="",NA(),CX7)</f>
        <v>91.94</v>
      </c>
      <c r="CY6" s="21">
        <f t="shared" ref="CY6:DG6" si="11">IF(CY7="",NA(),CY7)</f>
        <v>92.01</v>
      </c>
      <c r="CZ6" s="21">
        <f t="shared" si="11"/>
        <v>93.07</v>
      </c>
      <c r="DA6" s="21">
        <f t="shared" si="11"/>
        <v>93.52</v>
      </c>
      <c r="DB6" s="21">
        <f t="shared" si="11"/>
        <v>93.47</v>
      </c>
      <c r="DC6" s="21">
        <f t="shared" si="11"/>
        <v>91.62</v>
      </c>
      <c r="DD6" s="21">
        <f t="shared" si="11"/>
        <v>91.87</v>
      </c>
      <c r="DE6" s="21">
        <f t="shared" si="11"/>
        <v>91.45</v>
      </c>
      <c r="DF6" s="21">
        <f t="shared" si="11"/>
        <v>91</v>
      </c>
      <c r="DG6" s="21">
        <f t="shared" si="11"/>
        <v>88.12</v>
      </c>
      <c r="DH6" s="20" t="str">
        <f>IF(DH7="","",IF(DH7="-","【-】","【"&amp;SUBSTITUTE(TEXT(DH7,"#,##0.00"),"-","△")&amp;"】"))</f>
        <v>【95.82】</v>
      </c>
      <c r="DI6" s="21">
        <f>IF(DI7="",NA(),DI7)</f>
        <v>3.4</v>
      </c>
      <c r="DJ6" s="21">
        <f t="shared" ref="DJ6:DR6" si="12">IF(DJ7="",NA(),DJ7)</f>
        <v>6.29</v>
      </c>
      <c r="DK6" s="21">
        <f t="shared" si="12"/>
        <v>8.8000000000000007</v>
      </c>
      <c r="DL6" s="21">
        <f t="shared" si="12"/>
        <v>11.98</v>
      </c>
      <c r="DM6" s="21">
        <f t="shared" si="12"/>
        <v>15.15</v>
      </c>
      <c r="DN6" s="21">
        <f t="shared" si="12"/>
        <v>14.75</v>
      </c>
      <c r="DO6" s="21">
        <f t="shared" si="12"/>
        <v>19.78</v>
      </c>
      <c r="DP6" s="21">
        <f t="shared" si="12"/>
        <v>14.8</v>
      </c>
      <c r="DQ6" s="21">
        <f t="shared" si="12"/>
        <v>17.149999999999999</v>
      </c>
      <c r="DR6" s="21">
        <f t="shared" si="12"/>
        <v>19.68</v>
      </c>
      <c r="DS6" s="20" t="str">
        <f>IF(DS7="","",IF(DS7="-","【-】","【"&amp;SUBSTITUTE(TEXT(DS7,"#,##0.00"),"-","△")&amp;"】"))</f>
        <v>【39.74】</v>
      </c>
      <c r="DT6" s="20">
        <f>IF(DT7="",NA(),DT7)</f>
        <v>0</v>
      </c>
      <c r="DU6" s="20">
        <f t="shared" ref="DU6:EC6" si="13">IF(DU7="",NA(),DU7)</f>
        <v>0</v>
      </c>
      <c r="DV6" s="20">
        <f t="shared" si="13"/>
        <v>0</v>
      </c>
      <c r="DW6" s="20">
        <f t="shared" si="13"/>
        <v>0</v>
      </c>
      <c r="DX6" s="20">
        <f t="shared" si="13"/>
        <v>0</v>
      </c>
      <c r="DY6" s="21">
        <f t="shared" si="13"/>
        <v>0.25</v>
      </c>
      <c r="DZ6" s="21">
        <f t="shared" si="13"/>
        <v>0.44</v>
      </c>
      <c r="EA6" s="21">
        <f t="shared" si="13"/>
        <v>0.1</v>
      </c>
      <c r="EB6" s="21">
        <f t="shared" si="13"/>
        <v>0.14000000000000001</v>
      </c>
      <c r="EC6" s="21">
        <f t="shared" si="13"/>
        <v>0.16</v>
      </c>
      <c r="ED6" s="20" t="str">
        <f>IF(ED7="","",IF(ED7="-","【-】","【"&amp;SUBSTITUTE(TEXT(ED7,"#,##0.00"),"-","△")&amp;"】"))</f>
        <v>【7.62】</v>
      </c>
      <c r="EE6" s="20">
        <f>IF(EE7="",NA(),EE7)</f>
        <v>0</v>
      </c>
      <c r="EF6" s="20">
        <f t="shared" ref="EF6:EN6" si="14">IF(EF7="",NA(),EF7)</f>
        <v>0</v>
      </c>
      <c r="EG6" s="20">
        <f t="shared" si="14"/>
        <v>0</v>
      </c>
      <c r="EH6" s="20">
        <f t="shared" si="14"/>
        <v>0</v>
      </c>
      <c r="EI6" s="20">
        <f t="shared" si="14"/>
        <v>0</v>
      </c>
      <c r="EJ6" s="21">
        <f t="shared" si="14"/>
        <v>0.04</v>
      </c>
      <c r="EK6" s="21">
        <f t="shared" si="14"/>
        <v>0.05</v>
      </c>
      <c r="EL6" s="21">
        <f t="shared" si="14"/>
        <v>0.09</v>
      </c>
      <c r="EM6" s="21">
        <f t="shared" si="14"/>
        <v>0.25</v>
      </c>
      <c r="EN6" s="21">
        <f t="shared" si="14"/>
        <v>0.05</v>
      </c>
      <c r="EO6" s="20" t="str">
        <f>IF(EO7="","",IF(EO7="-","【-】","【"&amp;SUBSTITUTE(TEXT(EO7,"#,##0.00"),"-","△")&amp;"】"))</f>
        <v>【0.23】</v>
      </c>
    </row>
    <row r="7" spans="1:148" s="22" customFormat="1" x14ac:dyDescent="0.25">
      <c r="A7" s="14"/>
      <c r="B7" s="23">
        <v>2022</v>
      </c>
      <c r="C7" s="23">
        <v>232386</v>
      </c>
      <c r="D7" s="23">
        <v>46</v>
      </c>
      <c r="E7" s="23">
        <v>17</v>
      </c>
      <c r="F7" s="23">
        <v>1</v>
      </c>
      <c r="G7" s="23">
        <v>0</v>
      </c>
      <c r="H7" s="23" t="s">
        <v>96</v>
      </c>
      <c r="I7" s="23" t="s">
        <v>97</v>
      </c>
      <c r="J7" s="23" t="s">
        <v>98</v>
      </c>
      <c r="K7" s="23" t="s">
        <v>99</v>
      </c>
      <c r="L7" s="23" t="s">
        <v>100</v>
      </c>
      <c r="M7" s="23" t="s">
        <v>101</v>
      </c>
      <c r="N7" s="24" t="s">
        <v>102</v>
      </c>
      <c r="O7" s="24">
        <v>82.17</v>
      </c>
      <c r="P7" s="24">
        <v>90.28</v>
      </c>
      <c r="Q7" s="24">
        <v>104.84</v>
      </c>
      <c r="R7" s="24">
        <v>2200</v>
      </c>
      <c r="S7" s="24">
        <v>60985</v>
      </c>
      <c r="T7" s="24">
        <v>21.55</v>
      </c>
      <c r="U7" s="24">
        <v>2829.93</v>
      </c>
      <c r="V7" s="24">
        <v>54865</v>
      </c>
      <c r="W7" s="24">
        <v>8.02</v>
      </c>
      <c r="X7" s="24">
        <v>6841.02</v>
      </c>
      <c r="Y7" s="24">
        <v>102.15</v>
      </c>
      <c r="Z7" s="24">
        <v>101.93</v>
      </c>
      <c r="AA7" s="24">
        <v>105.16</v>
      </c>
      <c r="AB7" s="24">
        <v>100</v>
      </c>
      <c r="AC7" s="24">
        <v>94.13</v>
      </c>
      <c r="AD7" s="24">
        <v>106.25</v>
      </c>
      <c r="AE7" s="24">
        <v>105.89</v>
      </c>
      <c r="AF7" s="24">
        <v>104.59</v>
      </c>
      <c r="AG7" s="24">
        <v>102.96</v>
      </c>
      <c r="AH7" s="24">
        <v>102.1</v>
      </c>
      <c r="AI7" s="24">
        <v>106.11</v>
      </c>
      <c r="AJ7" s="24">
        <v>0</v>
      </c>
      <c r="AK7" s="24">
        <v>0</v>
      </c>
      <c r="AL7" s="24">
        <v>0</v>
      </c>
      <c r="AM7" s="24">
        <v>0</v>
      </c>
      <c r="AN7" s="24">
        <v>0</v>
      </c>
      <c r="AO7" s="24">
        <v>0.78</v>
      </c>
      <c r="AP7" s="24">
        <v>0.83</v>
      </c>
      <c r="AQ7" s="24">
        <v>0.83</v>
      </c>
      <c r="AR7" s="24">
        <v>1.22</v>
      </c>
      <c r="AS7" s="24">
        <v>11.99</v>
      </c>
      <c r="AT7" s="24">
        <v>3.15</v>
      </c>
      <c r="AU7" s="24">
        <v>49.97</v>
      </c>
      <c r="AV7" s="24">
        <v>47.18</v>
      </c>
      <c r="AW7" s="24">
        <v>66.52</v>
      </c>
      <c r="AX7" s="24">
        <v>33.130000000000003</v>
      </c>
      <c r="AY7" s="24">
        <v>38.729999999999997</v>
      </c>
      <c r="AZ7" s="24">
        <v>67.2</v>
      </c>
      <c r="BA7" s="24">
        <v>61.2</v>
      </c>
      <c r="BB7" s="24">
        <v>57.6</v>
      </c>
      <c r="BC7" s="24">
        <v>58.15</v>
      </c>
      <c r="BD7" s="24">
        <v>77.69</v>
      </c>
      <c r="BE7" s="24">
        <v>73.44</v>
      </c>
      <c r="BF7" s="24">
        <v>566.36</v>
      </c>
      <c r="BG7" s="24">
        <v>185.54</v>
      </c>
      <c r="BH7" s="24">
        <v>214.28</v>
      </c>
      <c r="BI7" s="24">
        <v>220.6</v>
      </c>
      <c r="BJ7" s="24">
        <v>248.63</v>
      </c>
      <c r="BK7" s="24">
        <v>1023.34</v>
      </c>
      <c r="BL7" s="24">
        <v>1033.5999999999999</v>
      </c>
      <c r="BM7" s="24">
        <v>1008.36</v>
      </c>
      <c r="BN7" s="24">
        <v>880.28</v>
      </c>
      <c r="BO7" s="24">
        <v>909.2</v>
      </c>
      <c r="BP7" s="24">
        <v>652.82000000000005</v>
      </c>
      <c r="BQ7" s="24">
        <v>92.1</v>
      </c>
      <c r="BR7" s="24">
        <v>92.32</v>
      </c>
      <c r="BS7" s="24">
        <v>81.08</v>
      </c>
      <c r="BT7" s="24">
        <v>81.39</v>
      </c>
      <c r="BU7" s="24">
        <v>81.510000000000005</v>
      </c>
      <c r="BV7" s="24">
        <v>82.26</v>
      </c>
      <c r="BW7" s="24">
        <v>85.39</v>
      </c>
      <c r="BX7" s="24">
        <v>85.67</v>
      </c>
      <c r="BY7" s="24">
        <v>86.23</v>
      </c>
      <c r="BZ7" s="24">
        <v>84.23</v>
      </c>
      <c r="CA7" s="24">
        <v>97.61</v>
      </c>
      <c r="CB7" s="24">
        <v>150.07</v>
      </c>
      <c r="CC7" s="24">
        <v>150.07</v>
      </c>
      <c r="CD7" s="24">
        <v>150.06</v>
      </c>
      <c r="CE7" s="24">
        <v>150.24</v>
      </c>
      <c r="CF7" s="24">
        <v>150.04</v>
      </c>
      <c r="CG7" s="24">
        <v>154.25</v>
      </c>
      <c r="CH7" s="24">
        <v>150.96</v>
      </c>
      <c r="CI7" s="24">
        <v>146.12</v>
      </c>
      <c r="CJ7" s="24">
        <v>150.44</v>
      </c>
      <c r="CK7" s="24">
        <v>153.13999999999999</v>
      </c>
      <c r="CL7" s="24">
        <v>138.29</v>
      </c>
      <c r="CM7" s="24">
        <v>55.34</v>
      </c>
      <c r="CN7" s="24">
        <v>55.89</v>
      </c>
      <c r="CO7" s="24">
        <v>49.8</v>
      </c>
      <c r="CP7" s="24">
        <v>49.18</v>
      </c>
      <c r="CQ7" s="24">
        <v>48.43</v>
      </c>
      <c r="CR7" s="24">
        <v>64.510000000000005</v>
      </c>
      <c r="CS7" s="24">
        <v>66.180000000000007</v>
      </c>
      <c r="CT7" s="24">
        <v>56.39</v>
      </c>
      <c r="CU7" s="24">
        <v>55.67</v>
      </c>
      <c r="CV7" s="24">
        <v>55.27</v>
      </c>
      <c r="CW7" s="24">
        <v>59.1</v>
      </c>
      <c r="CX7" s="24">
        <v>91.94</v>
      </c>
      <c r="CY7" s="24">
        <v>92.01</v>
      </c>
      <c r="CZ7" s="24">
        <v>93.07</v>
      </c>
      <c r="DA7" s="24">
        <v>93.52</v>
      </c>
      <c r="DB7" s="24">
        <v>93.47</v>
      </c>
      <c r="DC7" s="24">
        <v>91.62</v>
      </c>
      <c r="DD7" s="24">
        <v>91.87</v>
      </c>
      <c r="DE7" s="24">
        <v>91.45</v>
      </c>
      <c r="DF7" s="24">
        <v>91</v>
      </c>
      <c r="DG7" s="24">
        <v>88.12</v>
      </c>
      <c r="DH7" s="24">
        <v>95.82</v>
      </c>
      <c r="DI7" s="24">
        <v>3.4</v>
      </c>
      <c r="DJ7" s="24">
        <v>6.29</v>
      </c>
      <c r="DK7" s="24">
        <v>8.8000000000000007</v>
      </c>
      <c r="DL7" s="24">
        <v>11.98</v>
      </c>
      <c r="DM7" s="24">
        <v>15.15</v>
      </c>
      <c r="DN7" s="24">
        <v>14.75</v>
      </c>
      <c r="DO7" s="24">
        <v>19.78</v>
      </c>
      <c r="DP7" s="24">
        <v>14.8</v>
      </c>
      <c r="DQ7" s="24">
        <v>17.149999999999999</v>
      </c>
      <c r="DR7" s="24">
        <v>19.68</v>
      </c>
      <c r="DS7" s="24">
        <v>39.74</v>
      </c>
      <c r="DT7" s="24">
        <v>0</v>
      </c>
      <c r="DU7" s="24">
        <v>0</v>
      </c>
      <c r="DV7" s="24">
        <v>0</v>
      </c>
      <c r="DW7" s="24">
        <v>0</v>
      </c>
      <c r="DX7" s="24">
        <v>0</v>
      </c>
      <c r="DY7" s="24">
        <v>0.25</v>
      </c>
      <c r="DZ7" s="24">
        <v>0.44</v>
      </c>
      <c r="EA7" s="24">
        <v>0.1</v>
      </c>
      <c r="EB7" s="24">
        <v>0.14000000000000001</v>
      </c>
      <c r="EC7" s="24">
        <v>0.16</v>
      </c>
      <c r="ED7" s="24">
        <v>7.62</v>
      </c>
      <c r="EE7" s="24">
        <v>0</v>
      </c>
      <c r="EF7" s="24">
        <v>0</v>
      </c>
      <c r="EG7" s="24">
        <v>0</v>
      </c>
      <c r="EH7" s="24">
        <v>0</v>
      </c>
      <c r="EI7" s="24">
        <v>0</v>
      </c>
      <c r="EJ7" s="24">
        <v>0.04</v>
      </c>
      <c r="EK7" s="24">
        <v>0.05</v>
      </c>
      <c r="EL7" s="24">
        <v>0.09</v>
      </c>
      <c r="EM7" s="24">
        <v>0.25</v>
      </c>
      <c r="EN7" s="24">
        <v>0.05</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2024-02-22T02:54:01Z</cp:lastPrinted>
  <dcterms:created xsi:type="dcterms:W3CDTF">2023-12-12T00:48:04Z</dcterms:created>
  <dcterms:modified xsi:type="dcterms:W3CDTF">2024-02-22T02:54:39Z</dcterms:modified>
  <cp:category/>
</cp:coreProperties>
</file>