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0　豊山町\"/>
    </mc:Choice>
  </mc:AlternateContent>
  <xr:revisionPtr revIDLastSave="0" documentId="13_ncr:1_{23F00077-9CED-48B2-B7BC-E2F9A3501624}" xr6:coauthVersionLast="47" xr6:coauthVersionMax="47" xr10:uidLastSave="{00000000-0000-0000-0000-000000000000}"/>
  <workbookProtection workbookAlgorithmName="SHA-512" workbookHashValue="9r9/cIdjNateL+YdCPppn563bE7B5m60Zt0ohSQ0Zpezf2N3aLe18aDkI7EQg1XNklh58FBGmotWdS17ekv28Q==" workbookSaltValue="aADOUR8xeNNJ4Gdk88LY4g=="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W10" i="4"/>
  <c r="P10" i="4"/>
  <c r="I10" i="4"/>
  <c r="BB8" i="4"/>
  <c r="AD8" i="4"/>
  <c r="W8" i="4"/>
  <c r="B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<sst xmlns="http://schemas.openxmlformats.org/spreadsheetml/2006/main" count="241" uniqueCount="119">
  <si>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</si>
  <si>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</si>
  <si>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</si>
  <si>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</si>
  <si>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</si>
  <si>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</si>
  <si>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</si>
  <si>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</si>
  <si>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</si>
  <si>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</si>
  <si>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</si>
  <si>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</si>
  <si>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</si>
  <si>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</si>
  <si>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</si>
  <si>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</si>
  <si>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</si>
  <si>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</si>
  <si>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</si>
  <si>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</si>
  <si>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</si>
  <si>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</si>
  <si>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</si>
  <si>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</si>
  <si>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</si>
  <si>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</si>
  <si>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</si>
  <si>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</si>
  <si>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</si>
  <si>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</si>
  <si>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</si>
  <si>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</si>
  <si>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</si>
  <si>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</si>
  <si>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</si>
  <si>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</si>
  <si>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</si>
  <si>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</si>
  <si>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</si>
  <si>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</si>
  <si>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</si>
  <si>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</si>
  <si>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</si>
  <si>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</si>
  <si>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</si>
  <si>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</si>
  <si>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</si>
  <si>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</si>
  <si>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</si>
  <si>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</si>
  <si>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</si>
  <si>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</si>
  <si>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</si>
  <si>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</si>
  <si>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</si>
  <si>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</si>
  <si>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</si>
  <si>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</si>
  <si>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</si>
  <si>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</si>
  <si>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</si>
  <si>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</si>
  <si>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</si>
  <si>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</si>
  <si>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</si>
  <si>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</si>
  <si>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</si>
  <si>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</si>
  <si>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</si>
  <si>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</si>
  <si>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</si>
  <si>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</si>
  <si>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</si>
  <si>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</si>
  <si>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</si>
  <si>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</si>
  <si>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</si>
  <si>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</si>
  <si>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</si>
  <si>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</si>
  <si>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</si>
  <si>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</si>
  <si>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</si>
  <si>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</si>
  <si>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</si>
  <si>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</si>
  <si>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</si>
  <si>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</si>
  <si>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</si>
  <si>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</si>
  <si>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</si>
  <si>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</si>
  <si>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</si>
  <si>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</si>
  <si>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</si>
  <si>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</si>
  <si>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</si>
  <si>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</si>
  <si>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豊山町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</si>
  <si>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</si>
  <si>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</si>
  <si>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</si>
  <si>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</si>
  <si>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</si>
  <si>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</si>
  <si>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</si>
  <si>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</si>
  <si>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</si>
  <si>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</si>
  <si>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</si>
  <si>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</si>
  <si>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</si>
  <si>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</si>
  <si>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</si>
  <si>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</si>
  <si>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</si>
  <si>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本町では法定耐用年数を超えた管渠がないため、老朽化状況分析は行っていない。</t>
  </si>
  <si>
    <t>　収支バランスは類似団体と比較すると概ね良好と言える。今後も接続促進活動を行い、使用料収入の増加と水洗化率の向上に努めていく。
　経営戦略については、令和２年度に策定している。本町では令和６年４月より地方公営企業法の適用を予定しており、それに伴い経理方式が変わるため、次回経営戦略の見直しは法適後の令和７年度を予定している。</t>
    <rPh sb="65" eb="67">
      <t>ケイエイ</t>
    </rPh>
    <rPh sb="67" eb="69">
      <t>センリャク</t>
    </rPh>
    <rPh sb="75" eb="77">
      <t>レイワ</t>
    </rPh>
    <rPh sb="78" eb="80">
      <t>ネンド</t>
    </rPh>
    <rPh sb="81" eb="83">
      <t>サクテイ</t>
    </rPh>
    <rPh sb="88" eb="90">
      <t>ホンチョウ</t>
    </rPh>
    <rPh sb="92" eb="94">
      <t>レイワ</t>
    </rPh>
    <rPh sb="95" eb="96">
      <t>ネン</t>
    </rPh>
    <rPh sb="97" eb="98">
      <t>ガツ</t>
    </rPh>
    <rPh sb="100" eb="102">
      <t>チホウ</t>
    </rPh>
    <rPh sb="102" eb="104">
      <t>コウエイ</t>
    </rPh>
    <rPh sb="104" eb="106">
      <t>キギョウ</t>
    </rPh>
    <rPh sb="106" eb="107">
      <t>ホウ</t>
    </rPh>
    <rPh sb="108" eb="110">
      <t>テキヨウ</t>
    </rPh>
    <rPh sb="111" eb="113">
      <t>ヨテイ</t>
    </rPh>
    <rPh sb="121" eb="122">
      <t>トモナ</t>
    </rPh>
    <rPh sb="123" eb="125">
      <t>ケイリ</t>
    </rPh>
    <rPh sb="125" eb="127">
      <t>ホウシキ</t>
    </rPh>
    <rPh sb="128" eb="129">
      <t>カ</t>
    </rPh>
    <rPh sb="134" eb="136">
      <t>ジカイ</t>
    </rPh>
    <rPh sb="136" eb="138">
      <t>ケイエイ</t>
    </rPh>
    <rPh sb="138" eb="140">
      <t>センリャク</t>
    </rPh>
    <rPh sb="141" eb="143">
      <t>ミナオ</t>
    </rPh>
    <rPh sb="145" eb="146">
      <t>ホウ</t>
    </rPh>
    <phoneticPr fontId="4"/>
  </si>
  <si>
    <r>
      <t>①収益的収支比率
　下水道整備に伴う地方債償還金総額が毎年増加傾向にあるため、収益的収支比は95％前後で推移している。収益増加に向け、接続促進による水洗化率の向上に努める。
④企業債残高対事業規模比率
　過年度の一般会計負担額の算出方法に誤りがあったことが判明し、今年度分から修正を行ったところ、企業債残高対事業規模比率が大幅に減少した。
　豊山町の下水道事業は下水道施設の建設途上であり、企業債残高は増加傾向にあるが、類似団体平均に比べると低い水準となっている。これは大口事業場が下水道へ接続していることにより大きな使用料収入を得られているため、使用料収入に対する地方債残高の割合が低いためである。今後も大口事業場を中心とした接続促進活動に努めることで水洗化率の上昇を図りつつ、計画的な企業債の償還に向けて使用料収入の確保に努める。
⑤経費回収率
　経費回収率は100%を下回っているが、類似団体平均より高い値を保っている。これは大口事業場が下水道へ接続していることで、使用料で回収すべき経費の一部を賄えているためである。今後も大口事業場を中心とした接続促進活動に努める。
⑥汚水処理原価
　汚水処理原価は類似団体平均より低い値を保っている。これは大口事業場が下</t>
    </r>
    <r>
      <rPr>
        <sz val="8"/>
        <rFont val="ＭＳ ゴシック"/>
        <family val="3"/>
        <charset val="128"/>
      </rPr>
      <t xml:space="preserve">水道へ接続していることで、処理水量のうち料金収入が得られる割合が高いためである。今後も大口事業場を中心とした接続促進活動に努める。
</t>
    </r>
    <r>
      <rPr>
        <sz val="8"/>
        <color theme="1"/>
        <rFont val="ＭＳ ゴシック"/>
        <family val="3"/>
        <charset val="128"/>
      </rPr>
      <t xml:space="preserve">
⑧水洗化率
　水洗化率は類似団体平均を下回る低い水準にあり、概ね横ばい傾向となっている。供用開始区域の拡大に努めており、昨年度は新たに下水道接続をした人口が多かったため、水洗化率が上昇した。水洗化率の向上は、使用料収入の増加に直結するため、積極的に接続促進活動に努める。
　</t>
    </r>
    <rPh sb="10" eb="13">
      <t>ゲスイドウ</t>
    </rPh>
    <rPh sb="13" eb="15">
      <t>セイビ</t>
    </rPh>
    <rPh sb="16" eb="17">
      <t>トモナ</t>
    </rPh>
    <rPh sb="49" eb="51">
      <t>ゼンゴ</t>
    </rPh>
    <rPh sb="52" eb="54">
      <t>スイイ</t>
    </rPh>
    <rPh sb="107" eb="109">
      <t>イッパン</t>
    </rPh>
    <rPh sb="109" eb="111">
      <t>カイケイ</t>
    </rPh>
    <rPh sb="113" eb="114">
      <t>ガク</t>
    </rPh>
    <rPh sb="117" eb="119">
      <t>ホウホウ</t>
    </rPh>
    <rPh sb="120" eb="121">
      <t>アヤマ</t>
    </rPh>
    <rPh sb="129" eb="131">
      <t>ハンメイ</t>
    </rPh>
    <rPh sb="133" eb="136">
      <t>コンネンド</t>
    </rPh>
    <rPh sb="136" eb="137">
      <t>ブン</t>
    </rPh>
    <rPh sb="139" eb="141">
      <t>シュウセイ</t>
    </rPh>
    <rPh sb="142" eb="143">
      <t>オコナ</t>
    </rPh>
    <rPh sb="172" eb="175">
      <t>トヨヤマチョウ</t>
    </rPh>
    <rPh sb="176" eb="179">
      <t>ゲスイドウ</t>
    </rPh>
    <rPh sb="179" eb="181">
      <t>ジギョウ</t>
    </rPh>
    <rPh sb="450" eb="452">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</si>
</sst>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0E-4863-8BFA-C1F463DA47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7.0000000000000007E-2</c:v>
                </c:pt>
                <c:pt idx="2">
                  <c:v>0.03</c:v>
                </c:pt>
                <c:pt idx="3">
                  <c:v>0.05</c:v>
                </c:pt>
                <c:pt idx="4">
                  <c:v>0.01</c:v>
                </c:pt>
              </c:numCache>
            </c:numRef>
          </c:val>
          <c:smooth val="0"/>
          <c:extLst>
            <c:ext xmlns:c16="http://schemas.microsoft.com/office/drawing/2014/chart" uri="{C3380CC4-5D6E-409C-BE32-E72D297353CC}">
              <c16:uniqueId val="{00000001-770E-4863-8BFA-C1F463DA47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E-41F8-81D7-267322F7E9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41.81</c:v>
                </c:pt>
                <c:pt idx="2">
                  <c:v>44.35</c:v>
                </c:pt>
                <c:pt idx="3">
                  <c:v>45.46</c:v>
                </c:pt>
                <c:pt idx="4">
                  <c:v>54.22</c:v>
                </c:pt>
              </c:numCache>
            </c:numRef>
          </c:val>
          <c:smooth val="0"/>
          <c:extLst>
            <c:ext xmlns:c16="http://schemas.microsoft.com/office/drawing/2014/chart" uri="{C3380CC4-5D6E-409C-BE32-E72D297353CC}">
              <c16:uniqueId val="{00000001-7CAE-41F8-81D7-267322F7E9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56.63</c:v>
                </c:pt>
                <c:pt idx="1">
                  <c:v>59.6</c:v>
                </c:pt>
                <c:pt idx="2">
                  <c:v>58.23</c:v>
                </c:pt>
                <c:pt idx="3">
                  <c:v>59.59</c:v>
                </c:pt>
                <c:pt idx="4">
                  <c:v>59.96</c:v>
                </c:pt>
              </c:numCache>
            </c:numRef>
          </c:val>
          <c:extLst>
            <c:ext xmlns:c16="http://schemas.microsoft.com/office/drawing/2014/chart" uri="{C3380CC4-5D6E-409C-BE32-E72D297353CC}">
              <c16:uniqueId val="{00000000-2FAE-431A-BD5B-750093A1D1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63.54</c:v>
                </c:pt>
                <c:pt idx="2">
                  <c:v>63.65</c:v>
                </c:pt>
                <c:pt idx="3">
                  <c:v>62.48</c:v>
                </c:pt>
                <c:pt idx="4">
                  <c:v>85.22</c:v>
                </c:pt>
              </c:numCache>
            </c:numRef>
          </c:val>
          <c:smooth val="0"/>
          <c:extLst>
            <c:ext xmlns:c16="http://schemas.microsoft.com/office/drawing/2014/chart" uri="{C3380CC4-5D6E-409C-BE32-E72D297353CC}">
              <c16:uniqueId val="{00000001-2FAE-431A-BD5B-750093A1D1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94.8</c:v>
                </c:pt>
                <c:pt idx="1">
                  <c:v>94.16</c:v>
                </c:pt>
                <c:pt idx="2">
                  <c:v>94.65</c:v>
                </c:pt>
                <c:pt idx="3">
                  <c:v>93.93</c:v>
                </c:pt>
                <c:pt idx="4">
                  <c:v>95.78</c:v>
                </c:pt>
              </c:numCache>
            </c:numRef>
          </c:val>
          <c:extLst>
            <c:ext xmlns:c16="http://schemas.microsoft.com/office/drawing/2014/chart" uri="{C3380CC4-5D6E-409C-BE32-E72D297353CC}">
              <c16:uniqueId val="{00000000-36ED-490C-98F5-7487C5C2EB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D-490C-98F5-7487C5C2EB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A-4B3B-A64F-9BA7AEE77A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A-4B3B-A64F-9BA7AEE77A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6-40FC-BF92-4A28756668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6-40FC-BF92-4A28756668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B-4A8B-BEAF-59E686A5AE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B-4A8B-BEAF-59E686A5AE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10-4845-94D6-C520E67741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10-4845-94D6-C520E67741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438.56</c:v>
                </c:pt>
                <c:pt idx="1">
                  <c:v>550.21</c:v>
                </c:pt>
                <c:pt idx="2">
                  <c:v>534.22</c:v>
                </c:pt>
                <c:pt idx="3">
                  <c:v>734.66</c:v>
                </c:pt>
                <c:pt idx="4">
                  <c:v>178.81</c:v>
                </c:pt>
              </c:numCache>
            </c:numRef>
          </c:val>
          <c:extLst>
            <c:ext xmlns:c16="http://schemas.microsoft.com/office/drawing/2014/chart" uri="{C3380CC4-5D6E-409C-BE32-E72D297353CC}">
              <c16:uniqueId val="{00000000-DB2E-44B0-8324-1C374CE0CD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2154.8200000000002</c:v>
                </c:pt>
                <c:pt idx="2">
                  <c:v>2103.92</c:v>
                </c:pt>
                <c:pt idx="3">
                  <c:v>2411.29</c:v>
                </c:pt>
                <c:pt idx="4">
                  <c:v>1122.71</c:v>
                </c:pt>
              </c:numCache>
            </c:numRef>
          </c:val>
          <c:smooth val="0"/>
          <c:extLst>
            <c:ext xmlns:c16="http://schemas.microsoft.com/office/drawing/2014/chart" uri="{C3380CC4-5D6E-409C-BE32-E72D297353CC}">
              <c16:uniqueId val="{00000001-DB2E-44B0-8324-1C374CE0CD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96.15</c:v>
                </c:pt>
                <c:pt idx="1">
                  <c:v>94.97</c:v>
                </c:pt>
                <c:pt idx="2">
                  <c:v>94.28</c:v>
                </c:pt>
                <c:pt idx="3">
                  <c:v>93.82</c:v>
                </c:pt>
                <c:pt idx="4">
                  <c:v>93.67</c:v>
                </c:pt>
              </c:numCache>
            </c:numRef>
          </c:val>
          <c:extLst>
            <c:ext xmlns:c16="http://schemas.microsoft.com/office/drawing/2014/chart" uri="{C3380CC4-5D6E-409C-BE32-E72D297353CC}">
              <c16:uniqueId val="{00000000-3363-46F2-8E60-A9110F9CB5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73.63</c:v>
                </c:pt>
                <c:pt idx="2">
                  <c:v>83.47</c:v>
                </c:pt>
                <c:pt idx="3">
                  <c:v>79.77</c:v>
                </c:pt>
                <c:pt idx="4">
                  <c:v>76.87</c:v>
                </c:pt>
              </c:numCache>
            </c:numRef>
          </c:val>
          <c:smooth val="0"/>
          <c:extLst>
            <c:ext xmlns:c16="http://schemas.microsoft.com/office/drawing/2014/chart" uri="{C3380CC4-5D6E-409C-BE32-E72D297353CC}">
              <c16:uniqueId val="{00000001-3363-46F2-8E60-A9110F9CB5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150.16</c:v>
                </c:pt>
                <c:pt idx="4">
                  <c:v>150</c:v>
                </c:pt>
              </c:numCache>
            </c:numRef>
          </c:val>
          <c:extLst>
            <c:ext xmlns:c16="http://schemas.microsoft.com/office/drawing/2014/chart" uri="{C3380CC4-5D6E-409C-BE32-E72D297353CC}">
              <c16:uniqueId val="{00000000-7773-4CE6-8031-0D1ACFCBC1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193.18</c:v>
                </c:pt>
                <c:pt idx="2">
                  <c:v>171.43</c:v>
                </c:pt>
                <c:pt idx="3">
                  <c:v>181.45</c:v>
                </c:pt>
                <c:pt idx="4">
                  <c:v>161.19999999999999</c:v>
                </c:pt>
              </c:numCache>
            </c:numRef>
          </c:val>
          <c:smooth val="0"/>
          <c:extLst>
            <c:ext xmlns:c16="http://schemas.microsoft.com/office/drawing/2014/chart" uri="{C3380CC4-5D6E-409C-BE32-E72D297353CC}">
              <c16:uniqueId val="{00000001-7773-4CE6-8031-0D1ACFCBC1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豊山町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15929</v>
      </c>
      <c r="AM8" s="37"/>
      <c r="AN8" s="37"/>
      <c r="AO8" s="37"/>
      <c r="AP8" s="37"/>
      <c r="AQ8" s="37"/>
      <c r="AR8" s="37"/>
      <c r="AS8" s="37"/>
      <c r="AT8" s="38">
        <f>データ!T6</f>
        <v>6.18</v>
      </c>
      <c r="AU8" s="38"/>
      <c r="AV8" s="38"/>
      <c r="AW8" s="38"/>
      <c r="AX8" s="38"/>
      <c r="AY8" s="38"/>
      <c r="AZ8" s="38"/>
      <c r="BA8" s="38"/>
      <c r="BB8" s="38">
        <f>データ!U6</f>
        <v>2577.5100000000002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t="str">
        <f>データ!O6</f>
        <v>該当数値なし</v>
      </c>
      <c r="J10" s="38"/>
      <c r="K10" s="38"/>
      <c r="L10" s="38"/>
      <c r="M10" s="38"/>
      <c r="N10" s="38"/>
      <c r="O10" s="38"/>
      <c r="P10" s="38">
        <f>データ!P6</f>
        <v>78.64</v>
      </c>
      <c r="Q10" s="38"/>
      <c r="R10" s="38"/>
      <c r="S10" s="38"/>
      <c r="T10" s="38"/>
      <c r="U10" s="38"/>
      <c r="V10" s="38"/>
      <c r="W10" s="38">
        <f>データ!Q6</f>
        <v>96.75</v>
      </c>
      <c r="X10" s="38"/>
      <c r="Y10" s="38"/>
      <c r="Z10" s="38"/>
      <c r="AA10" s="38"/>
      <c r="AB10" s="38"/>
      <c r="AC10" s="38"/>
      <c r="AD10" s="37">
        <f>データ!R6</f>
        <v>2200</v>
      </c>
      <c r="AE10" s="37"/>
      <c r="AF10" s="37"/>
      <c r="AG10" s="37"/>
      <c r="AH10" s="37"/>
      <c r="AI10" s="37"/>
      <c r="AJ10" s="37"/>
      <c r="AK10" s="2"/>
      <c r="AL10" s="37">
        <f>データ!V6</f>
        <v>12481</v>
      </c>
      <c r="AM10" s="37"/>
      <c r="AN10" s="37"/>
      <c r="AO10" s="37"/>
      <c r="AP10" s="37"/>
      <c r="AQ10" s="37"/>
      <c r="AR10" s="37"/>
      <c r="AS10" s="37"/>
      <c r="AT10" s="38">
        <f>データ!W6</f>
        <v>2.4500000000000002</v>
      </c>
      <c r="AU10" s="38"/>
      <c r="AV10" s="38"/>
      <c r="AW10" s="38"/>
      <c r="AX10" s="38"/>
      <c r="AY10" s="38"/>
      <c r="AZ10" s="38"/>
      <c r="BA10" s="38"/>
      <c r="BB10" s="38">
        <f>データ!X6</f>
        <v>5094.29</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116</v>
      </c>
      <c r="BM47" s="73"/>
      <c r="BN47" s="73"/>
      <c r="BO47" s="73"/>
      <c r="BP47" s="73"/>
      <c r="BQ47" s="73"/>
      <c r="BR47" s="73"/>
      <c r="BS47" s="73"/>
      <c r="BT47" s="73"/>
      <c r="BU47" s="73"/>
      <c r="BV47" s="73"/>
      <c r="BW47" s="73"/>
      <c r="BX47" s="73"/>
      <c r="BY47" s="73"/>
      <c r="BZ47" s="7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2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117</v>
      </c>
      <c r="BM66" s="73"/>
      <c r="BN66" s="73"/>
      <c r="BO66" s="73"/>
      <c r="BP66" s="73"/>
      <c r="BQ66" s="73"/>
      <c r="BR66" s="73"/>
      <c r="BS66" s="73"/>
      <c r="BT66" s="73"/>
      <c r="BU66" s="73"/>
      <c r="BV66" s="73"/>
      <c r="BW66" s="73"/>
      <c r="BX66" s="73"/>
      <c r="BY66" s="73"/>
      <c r="BZ66" s="7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Oi0q3TJGgofjkVLfG5mUOg7hw3uaUUXrOY0IZGW8GW55Qj9TaUzXjzD2XK2OsxvleV+jSHONsx97D1uk4pgGMg==" saltValue="dsxPl/Pty4qNNqGG/nAyT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233421</v>
      </c>
      <c r="D6" s="19">
        <f t="shared" si="3"/>
        <v>47</v>
      </c>
      <c r="E6" s="19">
        <f t="shared" si="3"/>
        <v>17</v>
      </c>
      <c r="F6" s="19">
        <f t="shared" si="3"/>
        <v>1</v>
      </c>
      <c r="G6" s="19">
        <f t="shared" si="3"/>
        <v>0</v>
      </c>
      <c r="H6" s="19" t="str">
        <f t="shared" si="3"/>
        <v>愛知県　豊山町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78.64</v>
      </c>
      <c r="Q6" s="20">
        <f t="shared" si="3"/>
        <v>96.75</v>
      </c>
      <c r="R6" s="20">
        <f t="shared" si="3"/>
        <v>2200</v>
      </c>
      <c r="S6" s="20">
        <f t="shared" si="3"/>
        <v>15929</v>
      </c>
      <c r="T6" s="20">
        <f t="shared" si="3"/>
        <v>6.18</v>
      </c>
      <c r="U6" s="20">
        <f t="shared" si="3"/>
        <v>2577.5100000000002</v>
      </c>
      <c r="V6" s="20">
        <f t="shared" si="3"/>
        <v>12481</v>
      </c>
      <c r="W6" s="20">
        <f t="shared" si="3"/>
        <v>2.4500000000000002</v>
      </c>
      <c r="X6" s="20">
        <f t="shared" si="3"/>
        <v>5094.29</v>
      </c>
      <c r="Y6" s="21">
        <f>IF(Y7="",NA(),Y7)</f>
        <v>94.8</v>
      </c>
      <c r="Z6" s="21">
        <f t="shared" ref="Z6:AH6" si="4">IF(Z7="",NA(),Z7)</f>
        <v>94.16</v>
      </c>
      <c r="AA6" s="21">
        <f t="shared" si="4"/>
        <v>94.65</v>
      </c>
      <c r="AB6" s="21">
        <f t="shared" si="4"/>
        <v>93.93</v>
      </c>
      <c r="AC6" s="21">
        <f t="shared" si="4"/>
        <v>95.78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438.56</v>
      </c>
      <c r="BG6" s="21">
        <f t="shared" ref="BG6:BO6" si="7">IF(BG7="",NA(),BG7)</f>
        <v>550.21</v>
      </c>
      <c r="BH6" s="21">
        <f t="shared" si="7"/>
        <v>534.22</v>
      </c>
      <c r="BI6" s="21">
        <f t="shared" si="7"/>
        <v>734.66</v>
      </c>
      <c r="BJ6" s="21">
        <f t="shared" si="7"/>
        <v>178.81</v>
      </c>
      <c r="BK6" s="21">
        <f t="shared" si="7"/>
        <v>1677.13</v>
      </c>
      <c r="BL6" s="21">
        <f t="shared" si="7"/>
        <v>2154.8200000000002</v>
      </c>
      <c r="BM6" s="21">
        <f t="shared" si="7"/>
        <v>2103.92</v>
      </c>
      <c r="BN6" s="21">
        <f t="shared" si="7"/>
        <v>2411.29</v>
      </c>
      <c r="BO6" s="21">
        <f t="shared" si="7"/>
        <v>1122.71</v>
      </c>
      <c r="BP6" s="20" t="str">
        <f>IF(BP7="","",IF(BP7="-","【-】","【"&amp;SUBSTITUTE(TEXT(BP7,"#,##0.00"),"-","△")&amp;"】"))</f>
        <v>【652.82】</v>
      </c>
      <c r="BQ6" s="21">
        <f>IF(BQ7="",NA(),BQ7)</f>
        <v>96.15</v>
      </c>
      <c r="BR6" s="21">
        <f t="shared" ref="BR6:BZ6" si="8">IF(BR7="",NA(),BR7)</f>
        <v>94.97</v>
      </c>
      <c r="BS6" s="21">
        <f t="shared" si="8"/>
        <v>94.28</v>
      </c>
      <c r="BT6" s="21">
        <f t="shared" si="8"/>
        <v>93.82</v>
      </c>
      <c r="BU6" s="21">
        <f t="shared" si="8"/>
        <v>93.67</v>
      </c>
      <c r="BV6" s="21">
        <f t="shared" si="8"/>
        <v>67.37</v>
      </c>
      <c r="BW6" s="21">
        <f t="shared" si="8"/>
        <v>73.63</v>
      </c>
      <c r="BX6" s="21">
        <f t="shared" si="8"/>
        <v>83.47</v>
      </c>
      <c r="BY6" s="21">
        <f t="shared" si="8"/>
        <v>79.77</v>
      </c>
      <c r="BZ6" s="21">
        <f t="shared" si="8"/>
        <v>76.87</v>
      </c>
      <c r="CA6" s="20" t="str">
        <f>IF(CA7="","",IF(CA7="-","【-】","【"&amp;SUBSTITUTE(TEXT(CA7,"#,##0.00"),"-","△")&amp;"】"))</f>
        <v>【97.61】</v>
      </c>
      <c r="CB6" s="21">
        <f>IF(CB7="",NA(),CB7)</f>
        <v>150</v>
      </c>
      <c r="CC6" s="21">
        <f t="shared" ref="CC6:CK6" si="9">IF(CC7="",NA(),CC7)</f>
        <v>150</v>
      </c>
      <c r="CD6" s="21">
        <f t="shared" si="9"/>
        <v>150</v>
      </c>
      <c r="CE6" s="21">
        <f t="shared" si="9"/>
        <v>150.16</v>
      </c>
      <c r="CF6" s="21">
        <f t="shared" si="9"/>
        <v>150</v>
      </c>
      <c r="CG6" s="21">
        <f t="shared" si="9"/>
        <v>202.08</v>
      </c>
      <c r="CH6" s="21">
        <f t="shared" si="9"/>
        <v>193.18</v>
      </c>
      <c r="CI6" s="21">
        <f t="shared" si="9"/>
        <v>171.43</v>
      </c>
      <c r="CJ6" s="21">
        <f t="shared" si="9"/>
        <v>181.45</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38.04</v>
      </c>
      <c r="CS6" s="21">
        <f t="shared" si="10"/>
        <v>41.81</v>
      </c>
      <c r="CT6" s="21">
        <f t="shared" si="10"/>
        <v>44.35</v>
      </c>
      <c r="CU6" s="21">
        <f t="shared" si="10"/>
        <v>45.46</v>
      </c>
      <c r="CV6" s="21">
        <f t="shared" si="10"/>
        <v>54.22</v>
      </c>
      <c r="CW6" s="20" t="str">
        <f>IF(CW7="","",IF(CW7="-","【-】","【"&amp;SUBSTITUTE(TEXT(CW7,"#,##0.00"),"-","△")&amp;"】"))</f>
        <v>【59.10】</v>
      </c>
      <c r="CX6" s="21">
        <f>IF(CX7="",NA(),CX7)</f>
        <v>56.63</v>
      </c>
      <c r="CY6" s="21">
        <f t="shared" ref="CY6:DG6" si="11">IF(CY7="",NA(),CY7)</f>
        <v>59.6</v>
      </c>
      <c r="CZ6" s="21">
        <f t="shared" si="11"/>
        <v>58.23</v>
      </c>
      <c r="DA6" s="21">
        <f t="shared" si="11"/>
        <v>59.59</v>
      </c>
      <c r="DB6" s="21">
        <f t="shared" si="11"/>
        <v>59.96</v>
      </c>
      <c r="DC6" s="21">
        <f t="shared" si="11"/>
        <v>62.16</v>
      </c>
      <c r="DD6" s="21">
        <f t="shared" si="11"/>
        <v>63.54</v>
      </c>
      <c r="DE6" s="21">
        <f t="shared" si="11"/>
        <v>63.65</v>
      </c>
      <c r="DF6" s="21">
        <f t="shared" si="11"/>
        <v>62.48</v>
      </c>
      <c r="DG6" s="21">
        <f t="shared" si="11"/>
        <v>85.22</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0.28999999999999998</v>
      </c>
      <c r="EK6" s="21">
        <f t="shared" si="14"/>
        <v>7.0000000000000007E-2</v>
      </c>
      <c r="EL6" s="21">
        <f t="shared" si="14"/>
        <v>0.03</v>
      </c>
      <c r="EM6" s="21">
        <f t="shared" si="14"/>
        <v>0.05</v>
      </c>
      <c r="EN6" s="21">
        <f t="shared" si="14"/>
        <v>0.01</v>
      </c>
      <c r="EO6" s="20" t="str">
        <f>IF(EO7="","",IF(EO7="-","【-】","【"&amp;SUBSTITUTE(TEXT(EO7,"#,##0.00"),"-","△")&amp;"】"))</f>
        <v>【0.23】</v>
      </c>
    </row>
    <row r="7" spans="1:145" s="22" customFormat="1" x14ac:dyDescent="0.25">
      <c r="A7" s="14"/>
      <c r="B7" s="23">
        <v>2022</v>
      </c>
      <c r="C7" s="23">
        <v>233421</v>
      </c>
      <c r="D7" s="23">
        <v>47</v>
      </c>
      <c r="E7" s="23">
        <v>17</v>
      </c>
      <c r="F7" s="23">
        <v>1</v>
      </c>
      <c r="G7" s="23">
        <v>0</v>
      </c>
      <c r="H7" s="23" t="s">
        <v>98</v>
      </c>
      <c r="I7" s="23" t="s">
        <v>99</v>
      </c>
      <c r="J7" s="23" t="s">
        <v>100</v>
      </c>
      <c r="K7" s="23" t="s">
        <v>101</v>
      </c>
      <c r="L7" s="23" t="s">
        <v>102</v>
      </c>
      <c r="M7" s="23" t="s">
        <v>103</v>
      </c>
      <c r="N7" s="24" t="s">
        <v>104</v>
      </c>
      <c r="O7" s="24" t="s">
        <v>105</v>
      </c>
      <c r="P7" s="24">
        <v>78.64</v>
      </c>
      <c r="Q7" s="24">
        <v>96.75</v>
      </c>
      <c r="R7" s="24">
        <v>2200</v>
      </c>
      <c r="S7" s="24">
        <v>15929</v>
      </c>
      <c r="T7" s="24">
        <v>6.18</v>
      </c>
      <c r="U7" s="24">
        <v>2577.5100000000002</v>
      </c>
      <c r="V7" s="24">
        <v>12481</v>
      </c>
      <c r="W7" s="24">
        <v>2.4500000000000002</v>
      </c>
      <c r="X7" s="24">
        <v>5094.29</v>
      </c>
      <c r="Y7" s="24">
        <v>94.8</v>
      </c>
      <c r="Z7" s="24">
        <v>94.16</v>
      </c>
      <c r="AA7" s="24">
        <v>94.65</v>
      </c>
      <c r="AB7" s="24">
        <v>93.93</v>
      </c>
      <c r="AC7" s="24">
        <v>95.78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438.56</v>
      </c>
      <c r="BG7" s="24">
        <v>550.21</v>
      </c>
      <c r="BH7" s="24">
        <v>534.22</v>
      </c>
      <c r="BI7" s="24">
        <v>734.66</v>
      </c>
      <c r="BJ7" s="24">
        <v>178.81</v>
      </c>
      <c r="BK7" s="24">
        <v>1677.13</v>
      </c>
      <c r="BL7" s="24">
        <v>2154.8200000000002</v>
      </c>
      <c r="BM7" s="24">
        <v>2103.92</v>
      </c>
      <c r="BN7" s="24">
        <v>2411.29</v>
      </c>
      <c r="BO7" s="24">
        <v>1122.71</v>
      </c>
      <c r="BP7" s="24">
        <v>652.82000000000005</v>
      </c>
      <c r="BQ7" s="24">
        <v>96.15</v>
      </c>
      <c r="BR7" s="24">
        <v>94.97</v>
      </c>
      <c r="BS7" s="24">
        <v>94.28</v>
      </c>
      <c r="BT7" s="24">
        <v>93.82</v>
      </c>
      <c r="BU7" s="24">
        <v>93.67</v>
      </c>
      <c r="BV7" s="24">
        <v>67.37</v>
      </c>
      <c r="BW7" s="24">
        <v>73.63</v>
      </c>
      <c r="BX7" s="24">
        <v>83.47</v>
      </c>
      <c r="BY7" s="24">
        <v>79.77</v>
      </c>
      <c r="BZ7" s="24">
        <v>76.87</v>
      </c>
      <c r="CA7" s="24">
        <v>97.61</v>
      </c>
      <c r="CB7" s="24">
        <v>150</v>
      </c>
      <c r="CC7" s="24">
        <v>150</v>
      </c>
      <c r="CD7" s="24">
        <v>150</v>
      </c>
      <c r="CE7" s="24">
        <v>150.16</v>
      </c>
      <c r="CF7" s="24">
        <v>150</v>
      </c>
      <c r="CG7" s="24">
        <v>202.08</v>
      </c>
      <c r="CH7" s="24">
        <v>193.18</v>
      </c>
      <c r="CI7" s="24">
        <v>171.43</v>
      </c>
      <c r="CJ7" s="24">
        <v>181.45</v>
      </c>
      <c r="CK7" s="24">
        <v>161.19999999999999</v>
      </c>
      <c r="CL7" s="24">
        <v>138.29</v>
      </c>
      <c r="CM7" s="24" t="s">
        <v>104</v>
      </c>
      <c r="CN7" s="24" t="s">
        <v>104</v>
      </c>
      <c r="CO7" s="24" t="s">
        <v>104</v>
      </c>
      <c r="CP7" s="24" t="s">
        <v>104</v>
      </c>
      <c r="CQ7" s="24" t="s">
        <v>104</v>
      </c>
      <c r="CR7" s="24">
        <v>38.04</v>
      </c>
      <c r="CS7" s="24">
        <v>41.81</v>
      </c>
      <c r="CT7" s="24">
        <v>44.35</v>
      </c>
      <c r="CU7" s="24">
        <v>45.46</v>
      </c>
      <c r="CV7" s="24">
        <v>54.22</v>
      </c>
      <c r="CW7" s="24">
        <v>59.1</v>
      </c>
      <c r="CX7" s="24">
        <v>56.63</v>
      </c>
      <c r="CY7" s="24">
        <v>59.6</v>
      </c>
      <c r="CZ7" s="24">
        <v>58.23</v>
      </c>
      <c r="DA7" s="24">
        <v>59.59</v>
      </c>
      <c r="DB7" s="24">
        <v>59.96</v>
      </c>
      <c r="DC7" s="24">
        <v>62.16</v>
      </c>
      <c r="DD7" s="24">
        <v>63.54</v>
      </c>
      <c r="DE7" s="24">
        <v>63.65</v>
      </c>
      <c r="DF7" s="24">
        <v>62.48</v>
      </c>
      <c r="DG7" s="24">
        <v>85.22</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0.28999999999999998</v>
      </c>
      <c r="EK7" s="24">
        <v>7.0000000000000007E-2</v>
      </c>
      <c r="EL7" s="24">
        <v>0.03</v>
      </c>
      <c r="EM7" s="24">
        <v>0.05</v>
      </c>
      <c r="EN7" s="24">
        <v>0.01</v>
      </c>
      <c r="EO7" s="24">
        <v>0.23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2024-02-22T06:14:17Z</cp:lastPrinted>
  <dcterms:created xsi:type="dcterms:W3CDTF">2023-12-12T02:47:26Z</dcterms:created>
  <dcterms:modified xsi:type="dcterms:W3CDTF">2024-02-22T06:17:28Z</dcterms:modified>
  <cp:category/>
</cp:coreProperties>
</file>