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1　大口町\"/>
    </mc:Choice>
  </mc:AlternateContent>
  <xr:revisionPtr revIDLastSave="0" documentId="13_ncr:1_{54166676-C594-4E93-92BF-099A0B1B09E3}" xr6:coauthVersionLast="47" xr6:coauthVersionMax="47" xr10:uidLastSave="{00000000-0000-0000-0000-000000000000}"/>
  <workbookProtection workbookAlgorithmName="SHA-512" workbookHashValue="dcy0GV3+YmwwO5eph8wtwwHH+pZuMjus8Z1G1vrDKpWHoxhzBUGdrTLG1TDnLpdZoj4GgrCJTviRUP9x2q2v9g==" workbookSaltValue="+eCl4GJJniRlbDX3g8fGeA==" workbookSpinCount="100000" lockStructure="1"/>
  <bookViews>
    <workbookView xWindow="-98" yWindow="-98" windowWidth="17115" windowHeight="108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I10" i="4"/>
  <c r="B10"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<sst xmlns="http://schemas.openxmlformats.org/spreadsheetml/2006/main" count="241" uniqueCount="120">
  <si>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</si>
  <si>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</si>
  <si>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</si>
  <si>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</si>
  <si>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</si>
  <si>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</si>
  <si>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</si>
  <si>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</si>
  <si>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</si>
  <si>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</si>
  <si>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</si>
  <si>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</si>
  <si>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</si>
  <si>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</si>
  <si>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</si>
  <si>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</si>
  <si>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</si>
  <si>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</si>
  <si>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</si>
  <si>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</si>
  <si>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</si>
  <si>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</si>
  <si>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</si>
  <si>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</si>
  <si>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</si>
  <si>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</si>
  <si>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</si>
  <si>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</si>
  <si>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</si>
  <si>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</si>
  <si>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</si>
  <si>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</si>
  <si>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</si>
  <si>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</si>
  <si>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</si>
  <si>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</si>
  <si>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</si>
  <si>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</si>
  <si>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</si>
  <si>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</si>
  <si>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</si>
  <si>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</si>
  <si>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</si>
  <si>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</si>
  <si>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</si>
  <si>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</si>
  <si>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</si>
  <si>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</si>
  <si>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</si>
  <si>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</si>
  <si>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</si>
  <si>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</si>
  <si>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</si>
  <si>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</si>
  <si>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</si>
  <si>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</si>
  <si>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</si>
  <si>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</si>
  <si>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</si>
  <si>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</si>
  <si>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</si>
  <si>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</si>
  <si>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</si>
  <si>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</si>
  <si>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</si>
  <si>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</si>
  <si>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</si>
  <si>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</si>
  <si>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</si>
  <si>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</si>
  <si>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</si>
  <si>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</si>
  <si>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</si>
  <si>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</si>
  <si>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</si>
  <si>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</si>
  <si>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</si>
  <si>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</si>
  <si>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</si>
  <si>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</si>
  <si>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</si>
  <si>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</si>
  <si>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</si>
  <si>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</si>
  <si>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</si>
  <si>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</si>
  <si>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</si>
  <si>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</si>
  <si>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</si>
  <si>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</si>
  <si>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</si>
  <si>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</si>
  <si>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</si>
  <si>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</si>
  <si>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</si>
  <si>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</si>
  <si>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</si>
  <si>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</si>
  <si>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</si>
  <si>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</si>
  <si>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</si>
  <si>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</si>
  <si>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</si>
  <si>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</si>
  <si>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</si>
  <si>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</si>
  <si>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</si>
  <si>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</si>
  <si>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</si>
  <si>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</si>
  <si>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</si>
  <si>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</si>
  <si>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</si>
  <si>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</si>
  <si>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</si>
  <si>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</si>
  <si>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</si>
  <si>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修繕費用の減少により総費用は減少した。一方、使用料収入は増加したものの一般会計負担金が減少し、総収益も減少したことが主な要因となり、指標値は低下した。令和5年4月の料金改定により、その推移を注視していく。
④企業債残高対事業規模比率
　指標値は前年から増加したものの平均値を大きく下回っている。面整備事業の完了が近く、企業債残高は中長期的に減少する見込であり、その推移を注視していく。
⑤経費回収率
　令和2年度は、新型コロナウイルス感染症に対する支援策として下水料金の基本料金を一定期間減免したことにより下水道使用料収入が大幅に減少したため指標が悪化していたものであり、指標値は従前の水準で推移している。令和5年4月の料金改定により、今後指標値は向上することが期待される。
⑥汚水処理原価
　平均値より低い150円台が続いている。これは公費負担（一般会計支出）が多いことによる。不明水対策を実施し、汚水処理費の削減に努める。
⑧水洗化率
　下水道への接続が進んだものの、供用開始区域の増加により現在処理区域内人口が増加したため、指標値はわずかに悪化した。下水道未接続者への接続啓発等により接続率の向上を図りたい。</t>
    <rPh sb="10" eb="12">
      <t>シュウゼン</t>
    </rPh>
    <rPh sb="12" eb="14">
      <t>ヒヨウ</t>
    </rPh>
    <rPh sb="15" eb="17">
      <t>ゲンショウ</t>
    </rPh>
    <rPh sb="20" eb="23">
      <t>ソウヒヨウ</t>
    </rPh>
    <rPh sb="24" eb="26">
      <t>ゲンショウ</t>
    </rPh>
    <rPh sb="29" eb="31">
      <t>イッポウ</t>
    </rPh>
    <rPh sb="78" eb="79">
      <t>チ</t>
    </rPh>
    <rPh sb="130" eb="131">
      <t>チ</t>
    </rPh>
    <rPh sb="136" eb="138">
      <t>ゾウカ</t>
    </rPh>
    <rPh sb="147" eb="148">
      <t>オオ</t>
    </rPh>
    <rPh sb="169" eb="171">
      <t>キギョウ</t>
    </rPh>
    <rPh sb="171" eb="172">
      <t>サイ</t>
    </rPh>
    <rPh sb="211" eb="213">
      <t>レイワ</t>
    </rPh>
    <rPh sb="215" eb="216">
      <t>ド</t>
    </rPh>
    <rPh sb="306" eb="308">
      <t>スイイ</t>
    </rPh>
    <rPh sb="332" eb="333">
      <t>チ</t>
    </rPh>
    <rPh sb="406" eb="408">
      <t>ジッシ</t>
    </rPh>
    <rPh sb="431" eb="433">
      <t>ゲスイ</t>
    </rPh>
    <rPh sb="433" eb="434">
      <t>ドウ</t>
    </rPh>
    <rPh sb="436" eb="438">
      <t>セツゾク</t>
    </rPh>
    <rPh sb="439" eb="440">
      <t>スス</t>
    </rPh>
    <rPh sb="446" eb="448">
      <t>キョウヨウ</t>
    </rPh>
    <rPh sb="448" eb="450">
      <t>カイシ</t>
    </rPh>
    <rPh sb="450" eb="452">
      <t>クイキ</t>
    </rPh>
    <rPh sb="453" eb="455">
      <t>ゾウカ</t>
    </rPh>
    <rPh sb="458" eb="460">
      <t>ゲンザイ</t>
    </rPh>
    <rPh sb="460" eb="462">
      <t>ショリ</t>
    </rPh>
    <rPh sb="462" eb="465">
      <t>クイキナイ</t>
    </rPh>
    <rPh sb="465" eb="467">
      <t>ジンコウ</t>
    </rPh>
    <rPh sb="468" eb="470">
      <t>ゾウカ</t>
    </rPh>
    <rPh sb="475" eb="477">
      <t>シヒョウ</t>
    </rPh>
    <rPh sb="477" eb="478">
      <t>チ</t>
    </rPh>
    <rPh sb="483" eb="485">
      <t>アッカ</t>
    </rPh>
    <phoneticPr fontId="4"/>
  </si>
  <si>
    <t>③管渠改善率
　供用開始から27年と比較的新しいが、不明水が多いため、不明水が多い路線を特定し、更新を実施している。今後は不明水対策と併せてストックマネジメント計画を基にした老朽化対策も進めていく。</t>
    <phoneticPr fontId="4"/>
  </si>
  <si>
    <t>・10年概成は達成する見込みである。
・経営上の課題は不明水が多いことである。
・健全な事業経営を目指すには、経費回収率100％とし、一般会計支出の削減を図る必要がある。そのためには歳出の削減、特に使用料収入の過半を支出している汚水処理費の削減と、歳入については、使用料収入の増額が必要となる。汚水処理費の削減については、処理場への流入水量に比例するため、不明水対策を行う必要がある。使用料収入の増額については、面整備事業の完了が近いことから、接続率の向上、また料金改定が必要である。なお、料金改定は令和5年4月に実施する。
・令和5年4月に企業会計に移行する。
・経営戦略については令和元年5月に策定済、令和5年度中に見直し予定である。</t>
    <rPh sb="307" eb="308">
      <t>ド</t>
    </rPh>
    <rPh sb="308" eb="309">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</si>
</sst>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0.28000000000000003</c:v>
                </c:pt>
                <c:pt idx="3" formatCode="#,##0.00;&quot;△&quot;#,##0.00;&quot;-&quot;">
                  <c:v>0.56999999999999995</c:v>
                </c:pt>
                <c:pt idx="4" formatCode="#,##0.00;&quot;△&quot;#,##0.00;&quot;-&quot;">
                  <c:v>0.23</c:v>
                </c:pt>
              </c:numCache>
            </c:numRef>
          </c:val>
          <c:extLst>
            <c:ext xmlns:c16="http://schemas.microsoft.com/office/drawing/2014/chart" uri="{C3380CC4-5D6E-409C-BE32-E72D297353CC}">
              <c16:uniqueId val="{00000000-7638-4079-A481-84CD667ED5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7638-4079-A481-84CD667ED5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6D-4C42-A8F3-614B6D8F3C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256D-4C42-A8F3-614B6D8F3C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78.56</c:v>
                </c:pt>
                <c:pt idx="1">
                  <c:v>83.13</c:v>
                </c:pt>
                <c:pt idx="2">
                  <c:v>83.08</c:v>
                </c:pt>
                <c:pt idx="3">
                  <c:v>84.08</c:v>
                </c:pt>
                <c:pt idx="4">
                  <c:v>83.97</c:v>
                </c:pt>
              </c:numCache>
            </c:numRef>
          </c:val>
          <c:extLst>
            <c:ext xmlns:c16="http://schemas.microsoft.com/office/drawing/2014/chart" uri="{C3380CC4-5D6E-409C-BE32-E72D297353CC}">
              <c16:uniqueId val="{00000000-30D5-45BC-97B1-6C5D54D6A6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30D5-45BC-97B1-6C5D54D6A6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93.8</c:v>
                </c:pt>
                <c:pt idx="1">
                  <c:v>94.48</c:v>
                </c:pt>
                <c:pt idx="2">
                  <c:v>98.3</c:v>
                </c:pt>
                <c:pt idx="3">
                  <c:v>95</c:v>
                </c:pt>
                <c:pt idx="4">
                  <c:v>93.72</c:v>
                </c:pt>
              </c:numCache>
            </c:numRef>
          </c:val>
          <c:extLst>
            <c:ext xmlns:c16="http://schemas.microsoft.com/office/drawing/2014/chart" uri="{C3380CC4-5D6E-409C-BE32-E72D297353CC}">
              <c16:uniqueId val="{00000000-C344-4871-902F-E1040C7FD4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4-4871-902F-E1040C7FD4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3-4721-B996-DA8F249B1D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3-4721-B996-DA8F249B1D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E-4F4D-87CB-035CC2F88C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E-4F4D-87CB-035CC2F88C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E-4225-99A7-FFD9F9DDD1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E-4225-99A7-FFD9F9DDD1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E-4638-A45A-5FD0167D20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E-4638-A45A-5FD0167D20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322.70999999999998</c:v>
                </c:pt>
                <c:pt idx="1">
                  <c:v>394.42</c:v>
                </c:pt>
                <c:pt idx="2">
                  <c:v>209.18</c:v>
                </c:pt>
                <c:pt idx="3">
                  <c:v>220.26</c:v>
                </c:pt>
                <c:pt idx="4">
                  <c:v>374.8</c:v>
                </c:pt>
              </c:numCache>
            </c:numRef>
          </c:val>
          <c:extLst>
            <c:ext xmlns:c16="http://schemas.microsoft.com/office/drawing/2014/chart" uri="{C3380CC4-5D6E-409C-BE32-E72D297353CC}">
              <c16:uniqueId val="{00000000-60C0-442E-B1DF-828E14120D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60C0-442E-B1DF-828E14120D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88.01</c:v>
                </c:pt>
                <c:pt idx="1">
                  <c:v>90.27</c:v>
                </c:pt>
                <c:pt idx="2">
                  <c:v>81</c:v>
                </c:pt>
                <c:pt idx="3">
                  <c:v>88.58</c:v>
                </c:pt>
                <c:pt idx="4">
                  <c:v>89.6</c:v>
                </c:pt>
              </c:numCache>
            </c:numRef>
          </c:val>
          <c:extLst>
            <c:ext xmlns:c16="http://schemas.microsoft.com/office/drawing/2014/chart" uri="{C3380CC4-5D6E-409C-BE32-E72D297353CC}">
              <c16:uniqueId val="{00000000-882F-4F9F-A793-DE63B110D7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882F-4F9F-A793-DE63B110D7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153.88</c:v>
                </c:pt>
                <c:pt idx="4">
                  <c:v>151.53</c:v>
                </c:pt>
              </c:numCache>
            </c:numRef>
          </c:val>
          <c:extLst>
            <c:ext xmlns:c16="http://schemas.microsoft.com/office/drawing/2014/chart" uri="{C3380CC4-5D6E-409C-BE32-E72D297353CC}">
              <c16:uniqueId val="{00000000-C0A6-4C18-B50A-13645057B4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C0A6-4C18-B50A-13645057B4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大口町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24234</v>
      </c>
      <c r="AM8" s="42"/>
      <c r="AN8" s="42"/>
      <c r="AO8" s="42"/>
      <c r="AP8" s="42"/>
      <c r="AQ8" s="42"/>
      <c r="AR8" s="42"/>
      <c r="AS8" s="42"/>
      <c r="AT8" s="35">
        <f>データ!T6</f>
        <v>13.61</v>
      </c>
      <c r="AU8" s="35"/>
      <c r="AV8" s="35"/>
      <c r="AW8" s="35"/>
      <c r="AX8" s="35"/>
      <c r="AY8" s="35"/>
      <c r="AZ8" s="35"/>
      <c r="BA8" s="35"/>
      <c r="BB8" s="35">
        <f>データ!U6</f>
        <v>1780.6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97</v>
      </c>
      <c r="Q10" s="35"/>
      <c r="R10" s="35"/>
      <c r="S10" s="35"/>
      <c r="T10" s="35"/>
      <c r="U10" s="35"/>
      <c r="V10" s="35"/>
      <c r="W10" s="35">
        <f>データ!Q6</f>
        <v>73.849999999999994</v>
      </c>
      <c r="X10" s="35"/>
      <c r="Y10" s="35"/>
      <c r="Z10" s="35"/>
      <c r="AA10" s="35"/>
      <c r="AB10" s="35"/>
      <c r="AC10" s="35"/>
      <c r="AD10" s="42">
        <f>データ!R6</f>
        <v>1929</v>
      </c>
      <c r="AE10" s="42"/>
      <c r="AF10" s="42"/>
      <c r="AG10" s="42"/>
      <c r="AH10" s="42"/>
      <c r="AI10" s="42"/>
      <c r="AJ10" s="42"/>
      <c r="AK10" s="2"/>
      <c r="AL10" s="42">
        <f>データ!V6</f>
        <v>23507</v>
      </c>
      <c r="AM10" s="42"/>
      <c r="AN10" s="42"/>
      <c r="AO10" s="42"/>
      <c r="AP10" s="42"/>
      <c r="AQ10" s="42"/>
      <c r="AR10" s="42"/>
      <c r="AS10" s="42"/>
      <c r="AT10" s="35">
        <f>データ!W6</f>
        <v>6.49</v>
      </c>
      <c r="AU10" s="35"/>
      <c r="AV10" s="35"/>
      <c r="AW10" s="35"/>
      <c r="AX10" s="35"/>
      <c r="AY10" s="35"/>
      <c r="AZ10" s="35"/>
      <c r="BA10" s="35"/>
      <c r="BB10" s="35">
        <f>データ!X6</f>
        <v>3622.03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VJpZ31gSmavmP4uKOjQhht83GI9Ar5NP5HsHL1pRMasglsia7jYRIIumxiEpW71ayXTz7CtFNjO5ITkOvZAGyQ==" saltValue="oNNLWvSgxBG1s3I/OrCl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2.75" x14ac:dyDescent="0.25"/>
  <cols>
    <col min="2" max="144" width="11.8632812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2022</v>
      </c>
      <c r="C6" s="19">
        <f t="shared" ref="C6:X6" si="3">C7</f>
        <v>233617</v>
      </c>
      <c r="D6" s="19">
        <f t="shared" si="3"/>
        <v>47</v>
      </c>
      <c r="E6" s="19">
        <f t="shared" si="3"/>
        <v>17</v>
      </c>
      <c r="F6" s="19">
        <f t="shared" si="3"/>
        <v>1</v>
      </c>
      <c r="G6" s="19">
        <f t="shared" si="3"/>
        <v>0</v>
      </c>
      <c r="H6" s="19" t="str">
        <f t="shared" si="3"/>
        <v>愛知県　大口町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97</v>
      </c>
      <c r="Q6" s="20">
        <f t="shared" si="3"/>
        <v>73.849999999999994</v>
      </c>
      <c r="R6" s="20">
        <f t="shared" si="3"/>
        <v>1929</v>
      </c>
      <c r="S6" s="20">
        <f t="shared" si="3"/>
        <v>24234</v>
      </c>
      <c r="T6" s="20">
        <f t="shared" si="3"/>
        <v>13.61</v>
      </c>
      <c r="U6" s="20">
        <f t="shared" si="3"/>
        <v>1780.6</v>
      </c>
      <c r="V6" s="20">
        <f t="shared" si="3"/>
        <v>23507</v>
      </c>
      <c r="W6" s="20">
        <f t="shared" si="3"/>
        <v>6.49</v>
      </c>
      <c r="X6" s="20">
        <f t="shared" si="3"/>
        <v>3622.03</v>
      </c>
      <c r="Y6" s="21">
        <f>IF(Y7="",NA(),Y7)</f>
        <v>93.8</v>
      </c>
      <c r="Z6" s="21">
        <f t="shared" ref="Z6:AH6" si="4">IF(Z7="",NA(),Z7)</f>
        <v>94.48</v>
      </c>
      <c r="AA6" s="21">
        <f t="shared" si="4"/>
        <v>98.3</v>
      </c>
      <c r="AB6" s="21">
        <f t="shared" si="4"/>
        <v>95</v>
      </c>
      <c r="AC6" s="21">
        <f t="shared" si="4"/>
        <v>93.72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322.70999999999998</v>
      </c>
      <c r="BG6" s="21">
        <f t="shared" ref="BG6:BO6" si="7">IF(BG7="",NA(),BG7)</f>
        <v>394.42</v>
      </c>
      <c r="BH6" s="21">
        <f t="shared" si="7"/>
        <v>209.18</v>
      </c>
      <c r="BI6" s="21">
        <f t="shared" si="7"/>
        <v>220.26</v>
      </c>
      <c r="BJ6" s="21">
        <f t="shared" si="7"/>
        <v>374.8</v>
      </c>
      <c r="BK6" s="21">
        <f t="shared" si="7"/>
        <v>958.81</v>
      </c>
      <c r="BL6" s="21">
        <f t="shared" si="7"/>
        <v>1001.3</v>
      </c>
      <c r="BM6" s="21">
        <f t="shared" si="7"/>
        <v>1050.51</v>
      </c>
      <c r="BN6" s="21">
        <f t="shared" si="7"/>
        <v>1102.01</v>
      </c>
      <c r="BO6" s="21">
        <f t="shared" si="7"/>
        <v>987.36</v>
      </c>
      <c r="BP6" s="20" t="str">
        <f>IF(BP7="","",IF(BP7="-","【-】","【"&amp;SUBSTITUTE(TEXT(BP7,"#,##0.00"),"-","△")&amp;"】"))</f>
        <v>【652.82】</v>
      </c>
      <c r="BQ6" s="21">
        <f>IF(BQ7="",NA(),BQ7)</f>
        <v>88.01</v>
      </c>
      <c r="BR6" s="21">
        <f t="shared" ref="BR6:BZ6" si="8">IF(BR7="",NA(),BR7)</f>
        <v>90.27</v>
      </c>
      <c r="BS6" s="21">
        <f t="shared" si="8"/>
        <v>81</v>
      </c>
      <c r="BT6" s="21">
        <f t="shared" si="8"/>
        <v>88.58</v>
      </c>
      <c r="BU6" s="21">
        <f t="shared" si="8"/>
        <v>89.6</v>
      </c>
      <c r="BV6" s="21">
        <f t="shared" si="8"/>
        <v>82.88</v>
      </c>
      <c r="BW6" s="21">
        <f t="shared" si="8"/>
        <v>81.88</v>
      </c>
      <c r="BX6" s="21">
        <f t="shared" si="8"/>
        <v>82.65</v>
      </c>
      <c r="BY6" s="21">
        <f t="shared" si="8"/>
        <v>82.55</v>
      </c>
      <c r="BZ6" s="21">
        <f t="shared" si="8"/>
        <v>83.55</v>
      </c>
      <c r="CA6" s="20" t="str">
        <f>IF(CA7="","",IF(CA7="-","【-】","【"&amp;SUBSTITUTE(TEXT(CA7,"#,##0.00"),"-","△")&amp;"】"))</f>
        <v>【97.61】</v>
      </c>
      <c r="CB6" s="21">
        <f>IF(CB7="",NA(),CB7)</f>
        <v>150</v>
      </c>
      <c r="CC6" s="21">
        <f t="shared" ref="CC6:CK6" si="9">IF(CC7="",NA(),CC7)</f>
        <v>150</v>
      </c>
      <c r="CD6" s="21">
        <f t="shared" si="9"/>
        <v>150</v>
      </c>
      <c r="CE6" s="21">
        <f t="shared" si="9"/>
        <v>153.88</v>
      </c>
      <c r="CF6" s="21">
        <f t="shared" si="9"/>
        <v>151.53</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78.56</v>
      </c>
      <c r="CY6" s="21">
        <f t="shared" ref="CY6:DG6" si="11">IF(CY7="",NA(),CY7)</f>
        <v>83.13</v>
      </c>
      <c r="CZ6" s="21">
        <f t="shared" si="11"/>
        <v>83.08</v>
      </c>
      <c r="DA6" s="21">
        <f t="shared" si="11"/>
        <v>84.08</v>
      </c>
      <c r="DB6" s="21">
        <f t="shared" si="11"/>
        <v>83.97</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0.28000000000000003</v>
      </c>
      <c r="EH6" s="21">
        <f t="shared" si="14"/>
        <v>0.56999999999999995</v>
      </c>
      <c r="EI6" s="21">
        <f t="shared" si="14"/>
        <v>0.23</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25">
      <c r="A7" s="14"/>
      <c r="B7" s="23">
        <v>2022</v>
      </c>
      <c r="C7" s="23">
        <v>233617</v>
      </c>
      <c r="D7" s="23">
        <v>47</v>
      </c>
      <c r="E7" s="23">
        <v>17</v>
      </c>
      <c r="F7" s="23">
        <v>1</v>
      </c>
      <c r="G7" s="23">
        <v>0</v>
      </c>
      <c r="H7" s="23" t="s">
        <v>98</v>
      </c>
      <c r="I7" s="23" t="s">
        <v>99</v>
      </c>
      <c r="J7" s="23" t="s">
        <v>100</v>
      </c>
      <c r="K7" s="23" t="s">
        <v>101</v>
      </c>
      <c r="L7" s="23" t="s">
        <v>102</v>
      </c>
      <c r="M7" s="23" t="s">
        <v>103</v>
      </c>
      <c r="N7" s="24" t="s">
        <v>104</v>
      </c>
      <c r="O7" s="24" t="s">
        <v>105</v>
      </c>
      <c r="P7" s="24">
        <v>97</v>
      </c>
      <c r="Q7" s="24">
        <v>73.849999999999994</v>
      </c>
      <c r="R7" s="24">
        <v>1929</v>
      </c>
      <c r="S7" s="24">
        <v>24234</v>
      </c>
      <c r="T7" s="24">
        <v>13.61</v>
      </c>
      <c r="U7" s="24">
        <v>1780.6</v>
      </c>
      <c r="V7" s="24">
        <v>23507</v>
      </c>
      <c r="W7" s="24">
        <v>6.49</v>
      </c>
      <c r="X7" s="24">
        <v>3622.03</v>
      </c>
      <c r="Y7" s="24">
        <v>93.8</v>
      </c>
      <c r="Z7" s="24">
        <v>94.48</v>
      </c>
      <c r="AA7" s="24">
        <v>98.3</v>
      </c>
      <c r="AB7" s="24">
        <v>95</v>
      </c>
      <c r="AC7" s="24">
        <v>93.72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322.70999999999998</v>
      </c>
      <c r="BG7" s="24">
        <v>394.42</v>
      </c>
      <c r="BH7" s="24">
        <v>209.18</v>
      </c>
      <c r="BI7" s="24">
        <v>220.26</v>
      </c>
      <c r="BJ7" s="24">
        <v>374.8</v>
      </c>
      <c r="BK7" s="24">
        <v>958.81</v>
      </c>
      <c r="BL7" s="24">
        <v>1001.3</v>
      </c>
      <c r="BM7" s="24">
        <v>1050.51</v>
      </c>
      <c r="BN7" s="24">
        <v>1102.01</v>
      </c>
      <c r="BO7" s="24">
        <v>987.36</v>
      </c>
      <c r="BP7" s="24">
        <v>652.82000000000005</v>
      </c>
      <c r="BQ7" s="24">
        <v>88.01</v>
      </c>
      <c r="BR7" s="24">
        <v>90.27</v>
      </c>
      <c r="BS7" s="24">
        <v>81</v>
      </c>
      <c r="BT7" s="24">
        <v>88.58</v>
      </c>
      <c r="BU7" s="24">
        <v>89.6</v>
      </c>
      <c r="BV7" s="24">
        <v>82.88</v>
      </c>
      <c r="BW7" s="24">
        <v>81.88</v>
      </c>
      <c r="BX7" s="24">
        <v>82.65</v>
      </c>
      <c r="BY7" s="24">
        <v>82.55</v>
      </c>
      <c r="BZ7" s="24">
        <v>83.55</v>
      </c>
      <c r="CA7" s="24">
        <v>97.61</v>
      </c>
      <c r="CB7" s="24">
        <v>150</v>
      </c>
      <c r="CC7" s="24">
        <v>150</v>
      </c>
      <c r="CD7" s="24">
        <v>150</v>
      </c>
      <c r="CE7" s="24">
        <v>153.88</v>
      </c>
      <c r="CF7" s="24">
        <v>151.53</v>
      </c>
      <c r="CG7" s="24">
        <v>190.99</v>
      </c>
      <c r="CH7" s="24">
        <v>187.55</v>
      </c>
      <c r="CI7" s="24">
        <v>186.3</v>
      </c>
      <c r="CJ7" s="24">
        <v>188.38</v>
      </c>
      <c r="CK7" s="24">
        <v>185.98</v>
      </c>
      <c r="CL7" s="24">
        <v>138.29</v>
      </c>
      <c r="CM7" s="24" t="s">
        <v>104</v>
      </c>
      <c r="CN7" s="24" t="s">
        <v>104</v>
      </c>
      <c r="CO7" s="24" t="s">
        <v>104</v>
      </c>
      <c r="CP7" s="24" t="s">
        <v>104</v>
      </c>
      <c r="CQ7" s="24" t="s">
        <v>104</v>
      </c>
      <c r="CR7" s="24">
        <v>52.58</v>
      </c>
      <c r="CS7" s="24">
        <v>50.94</v>
      </c>
      <c r="CT7" s="24">
        <v>50.53</v>
      </c>
      <c r="CU7" s="24">
        <v>51.42</v>
      </c>
      <c r="CV7" s="24">
        <v>48.95</v>
      </c>
      <c r="CW7" s="24">
        <v>59.1</v>
      </c>
      <c r="CX7" s="24">
        <v>78.56</v>
      </c>
      <c r="CY7" s="24">
        <v>83.13</v>
      </c>
      <c r="CZ7" s="24">
        <v>83.08</v>
      </c>
      <c r="DA7" s="24">
        <v>84.08</v>
      </c>
      <c r="DB7" s="24">
        <v>83.97</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0.28000000000000003</v>
      </c>
      <c r="EH7" s="24">
        <v>0.56999999999999995</v>
      </c>
      <c r="EI7" s="24">
        <v>0.23</v>
      </c>
      <c r="EJ7" s="24">
        <v>0.13</v>
      </c>
      <c r="EK7" s="24">
        <v>0.15</v>
      </c>
      <c r="EL7" s="24">
        <v>1.65</v>
      </c>
      <c r="EM7" s="24">
        <v>0.14000000000000001</v>
      </c>
      <c r="EN7" s="24">
        <v>0.08</v>
      </c>
      <c r="EO7" s="24">
        <v>0.23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5">
      <c r="B11">
        <v>4</v>
      </c>
      <c r="C11">
        <v>3</v>
      </c>
      <c r="D11">
        <v>2</v>
      </c>
      <c r="E11">
        <v>1</v>
      </c>
      <c r="F11">
        <v>0</v>
      </c>
      <c r="G11" t="s">
        <v>111</v>
      </c>
    </row>
    <row r="12" spans="1:145" x14ac:dyDescent="0.25">
      <c r="B12">
        <v>1</v>
      </c>
      <c r="C12">
        <v>1</v>
      </c>
      <c r="D12">
        <v>2</v>
      </c>
      <c r="E12">
        <v>3</v>
      </c>
      <c r="F12">
        <v>4</v>
      </c>
      <c r="G12" t="s">
        <v>112</v>
      </c>
    </row>
    <row r="13" spans="1:145" x14ac:dyDescent="0.2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2024-02-22T06:14:24Z</cp:lastPrinted>
  <dcterms:created xsi:type="dcterms:W3CDTF">2023-12-12T02:47:26Z</dcterms:created>
  <dcterms:modified xsi:type="dcterms:W3CDTF">2024-02-22T06:17:34Z</dcterms:modified>
  <cp:category/>
</cp:coreProperties>
</file>