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5　飛島村\"/>
    </mc:Choice>
  </mc:AlternateContent>
  <xr:revisionPtr revIDLastSave="0" documentId="13_ncr:1_{D3C3DFBF-EE57-46B3-B506-72FF1ACEA722}" xr6:coauthVersionLast="47" xr6:coauthVersionMax="47" xr10:uidLastSave="{00000000-0000-0000-0000-000000000000}"/>
  <workbookProtection workbookAlgorithmName="SHA-512" workbookHashValue="pYoXfuSY8LwN3doys7BgLdJaYvBGWQplVqgKfMIZlrEx0x3zYLwMPhIN0xNJEri01Wz3TMkQ/NtsFmIGd5dADA==" workbookSaltValue="U4uI4WxlASgy+HFdrStiYA=="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<sst xmlns="http://schemas.openxmlformats.org/spreadsheetml/2006/main" count="236" uniqueCount="121">
  <si>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</si>
  <si>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</si>
  <si>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</si>
  <si>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</si>
  <si>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</si>
  <si>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</si>
  <si>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</si>
  <si>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</si>
  <si>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</si>
  <si>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</si>
  <si>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</si>
  <si>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</si>
  <si>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</si>
  <si>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</si>
  <si>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</si>
  <si>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</si>
  <si>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</si>
  <si>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</si>
  <si>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</si>
  <si>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</si>
  <si>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</si>
  <si>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</si>
  <si>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</si>
  <si>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</si>
  <si>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</si>
  <si>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</si>
  <si>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</si>
  <si>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</si>
  <si>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</si>
  <si>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</si>
  <si>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</si>
  <si>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</si>
  <si>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</si>
  <si>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</si>
  <si>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</si>
  <si>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</si>
  <si>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</si>
  <si>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</si>
  <si>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</si>
  <si>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</si>
  <si>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</si>
  <si>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</si>
  <si>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</si>
  <si>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</si>
  <si>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</si>
  <si>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</si>
  <si>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</si>
  <si>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</si>
  <si>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</si>
  <si>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</si>
  <si>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</si>
  <si>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</si>
  <si>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</si>
  <si>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</si>
  <si>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</si>
  <si>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</si>
  <si>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</si>
  <si>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</si>
  <si>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</si>
  <si>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</si>
  <si>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</si>
  <si>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</si>
  <si>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</si>
  <si>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</si>
  <si>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</si>
  <si>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</si>
  <si>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</si>
  <si>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</si>
  <si>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</si>
  <si>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</si>
  <si>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</si>
  <si>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</si>
  <si>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</si>
  <si>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</si>
  <si>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</si>
  <si>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</si>
  <si>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</si>
  <si>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</si>
  <si>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</si>
  <si>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</si>
  <si>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</si>
  <si>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</si>
  <si>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</si>
  <si>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</si>
  <si>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</si>
  <si>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</si>
  <si>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</si>
  <si>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</si>
  <si>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</si>
  <si>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</si>
  <si>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</si>
  <si>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</si>
  <si>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</si>
  <si>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</si>
  <si>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</si>
  <si>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</si>
  <si>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</si>
  <si>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</si>
  <si>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</si>
  <si>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</si>
  <si>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</si>
  <si>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</si>
  <si>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</si>
  <si>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</si>
  <si>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</si>
  <si>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</si>
  <si>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</si>
  <si>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</si>
  <si>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</si>
  <si>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</si>
  <si>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</si>
  <si>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</si>
  <si>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</si>
  <si>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</si>
  <si>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</si>
  <si>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</si>
  <si>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</si>
  <si>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</si>
  <si>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平成16年度に、最終の処理区の供用を開始しており、管路整備については完了しています。近年は、維持管理にコストを投入していますが、供用開始時期が早い処理区は、平成４年度からであるため、老朽化対策が必要です。</t>
  </si>
  <si>
    <t xml:space="preserve">村内の全ての処理区において整備が完了しており、近年は維持管理にコストがシフトしています。しかし、経費回収率が低いことから現状では適切な水準の料金収入が確保されていない状況です。経営の健全化を図る必要があると考えています。
経営戦略は、令和2年度に策定され、令和7年度から見直しします。
</t>
    <rPh sb="111" eb="113">
      <t>ケイエイ</t>
    </rPh>
    <rPh sb="113" eb="115">
      <t>センリャク</t>
    </rPh>
    <rPh sb="117" eb="119">
      <t>レイワ</t>
    </rPh>
    <rPh sb="120" eb="122">
      <t>ネンド</t>
    </rPh>
    <rPh sb="123" eb="125">
      <t>サクテイ</t>
    </rPh>
    <rPh sb="128" eb="130">
      <t>レイワ</t>
    </rPh>
    <rPh sb="131" eb="133">
      <t>ネンド</t>
    </rPh>
    <rPh sb="135" eb="137">
      <t>ミナオ</t>
    </rPh>
    <phoneticPr fontId="4"/>
  </si>
  <si>
    <t>①収益的収支比率
　一般会計からの繰入金に依存しているのが実情で、経営改善に向けた取り組みが必要な状況です。
④企業債残高対事業規模比率
　整備事業の縮小により企業債残高は減少しており、平均値を大きく下回っています。
⑤経費回収率
　水洗化率が高いにも関わらず経費回収率が類似団体平均値を下回っているのは、適切な料金設定がされていないことが要因で、今後、適切な料金体系の改定を検討していきます。
⑥汚水処理原価
　処理施設の老朽化による機器更新費用が増加しているため汚水処理原価が平均より高い状況です。
⑦施設利用率
　平均値を下回る数値であり、処理能力に余裕があります。
⑧水洗化率
　平均値を上回る数値で推移しています。</t>
    <rPh sb="29" eb="31">
      <t>ジツジョウ</t>
    </rPh>
    <rPh sb="71" eb="73">
      <t>セイビ</t>
    </rPh>
    <rPh sb="73" eb="75">
      <t>ジギョウ</t>
    </rPh>
    <rPh sb="76" eb="78">
      <t>シュクショウ</t>
    </rPh>
    <rPh sb="81" eb="83">
      <t>キギョウ</t>
    </rPh>
    <rPh sb="83" eb="84">
      <t>サイ</t>
    </rPh>
    <rPh sb="84" eb="86">
      <t>ザンダカ</t>
    </rPh>
    <rPh sb="87" eb="89">
      <t>ゲンショウ</t>
    </rPh>
    <rPh sb="94" eb="97">
      <t>ヘイキンチ</t>
    </rPh>
    <rPh sb="98" eb="99">
      <t>オオ</t>
    </rPh>
    <rPh sb="101" eb="103">
      <t>シタマワ</t>
    </rPh>
    <rPh sb="176" eb="178">
      <t>コンゴ</t>
    </rPh>
    <rPh sb="179" eb="181">
      <t>テキセツ</t>
    </rPh>
    <rPh sb="182" eb="184">
      <t>リョウキン</t>
    </rPh>
    <rPh sb="184" eb="186">
      <t>タイケイ</t>
    </rPh>
    <rPh sb="187" eb="189">
      <t>カイテイ</t>
    </rPh>
    <rPh sb="190" eb="192">
      <t>ケントウ</t>
    </rPh>
    <rPh sb="210" eb="212">
      <t>ショリ</t>
    </rPh>
    <rPh sb="212" eb="214">
      <t>シセツ</t>
    </rPh>
    <rPh sb="215" eb="218">
      <t>ロウキュウカ</t>
    </rPh>
    <rPh sb="221" eb="223">
      <t>キキ</t>
    </rPh>
    <rPh sb="223" eb="225">
      <t>コウシン</t>
    </rPh>
    <rPh sb="225" eb="227">
      <t>ヒヨウ</t>
    </rPh>
    <rPh sb="228" eb="230">
      <t>ゾウカ</t>
    </rPh>
    <rPh sb="243" eb="245">
      <t>ヘイキン</t>
    </rPh>
    <rPh sb="247" eb="248">
      <t>タカ</t>
    </rPh>
    <rPh sb="249" eb="251">
      <t>ジョウキョウ</t>
    </rPh>
    <rPh sb="268" eb="269">
      <t>シタ</t>
    </rPh>
    <rPh sb="271" eb="273">
      <t>スウチ</t>
    </rPh>
    <rPh sb="277" eb="281">
      <t>ショリノウリョク</t>
    </rPh>
    <rPh sb="282" eb="284">
      <t>ヨユウ</t>
    </rPh>
    <rPh sb="306" eb="30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</si>
</sst>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AC-4FE5-8A39-C8AA90276D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0.01</c:v>
                </c:pt>
              </c:numCache>
            </c:numRef>
          </c:val>
          <c:smooth val="0"/>
          <c:extLst>
            <c:ext xmlns:c16="http://schemas.microsoft.com/office/drawing/2014/chart" uri="{C3380CC4-5D6E-409C-BE32-E72D297353CC}">
              <c16:uniqueId val="{00000001-78AC-4FE5-8A39-C8AA90276D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51.92</c:v>
                </c:pt>
                <c:pt idx="1">
                  <c:v>51.7</c:v>
                </c:pt>
                <c:pt idx="2">
                  <c:v>54.26</c:v>
                </c:pt>
                <c:pt idx="3">
                  <c:v>52.57</c:v>
                </c:pt>
                <c:pt idx="4">
                  <c:v>51.1</c:v>
                </c:pt>
              </c:numCache>
            </c:numRef>
          </c:val>
          <c:extLst>
            <c:ext xmlns:c16="http://schemas.microsoft.com/office/drawing/2014/chart" uri="{C3380CC4-5D6E-409C-BE32-E72D297353CC}">
              <c16:uniqueId val="{00000000-73F2-456E-8EE4-2A79A5880B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52.9</c:v>
                </c:pt>
              </c:numCache>
            </c:numRef>
          </c:val>
          <c:smooth val="0"/>
          <c:extLst>
            <c:ext xmlns:c16="http://schemas.microsoft.com/office/drawing/2014/chart" uri="{C3380CC4-5D6E-409C-BE32-E72D297353CC}">
              <c16:uniqueId val="{00000001-73F2-456E-8EE4-2A79A5880B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97.31</c:v>
                </c:pt>
                <c:pt idx="1">
                  <c:v>97.78</c:v>
                </c:pt>
                <c:pt idx="2">
                  <c:v>97.78</c:v>
                </c:pt>
                <c:pt idx="3">
                  <c:v>98.04</c:v>
                </c:pt>
                <c:pt idx="4">
                  <c:v>99.08</c:v>
                </c:pt>
              </c:numCache>
            </c:numRef>
          </c:val>
          <c:extLst>
            <c:ext xmlns:c16="http://schemas.microsoft.com/office/drawing/2014/chart" uri="{C3380CC4-5D6E-409C-BE32-E72D297353CC}">
              <c16:uniqueId val="{00000000-8664-4FCE-8E55-B661451B54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90.3</c:v>
                </c:pt>
              </c:numCache>
            </c:numRef>
          </c:val>
          <c:smooth val="0"/>
          <c:extLst>
            <c:ext xmlns:c16="http://schemas.microsoft.com/office/drawing/2014/chart" uri="{C3380CC4-5D6E-409C-BE32-E72D297353CC}">
              <c16:uniqueId val="{00000001-8664-4FCE-8E55-B661451B54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84.03</c:v>
                </c:pt>
                <c:pt idx="1">
                  <c:v>82.29</c:v>
                </c:pt>
                <c:pt idx="2">
                  <c:v>77.739999999999995</c:v>
                </c:pt>
                <c:pt idx="3">
                  <c:v>77.36</c:v>
                </c:pt>
                <c:pt idx="4">
                  <c:v>84.71</c:v>
                </c:pt>
              </c:numCache>
            </c:numRef>
          </c:val>
          <c:extLst>
            <c:ext xmlns:c16="http://schemas.microsoft.com/office/drawing/2014/chart" uri="{C3380CC4-5D6E-409C-BE32-E72D297353CC}">
              <c16:uniqueId val="{00000000-BBF6-40D7-A995-DC2687569D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6-40D7-A995-DC2687569D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C-4116-9A68-377D75CB6E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C-4116-9A68-377D75CB6E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2-4FFC-A8AB-C7C2C8E4D5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2-4FFC-A8AB-C7C2C8E4D5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66-4F66-B8FC-A7F3FD214A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66-4F66-B8FC-A7F3FD214A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4-43F3-B154-B124B554D9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4-43F3-B154-B124B554D9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398.62</c:v>
                </c:pt>
                <c:pt idx="1">
                  <c:v>295.82</c:v>
                </c:pt>
                <c:pt idx="2">
                  <c:v>199.85</c:v>
                </c:pt>
                <c:pt idx="3">
                  <c:v>102.99</c:v>
                </c:pt>
                <c:pt idx="4">
                  <c:v>26.87</c:v>
                </c:pt>
              </c:numCache>
            </c:numRef>
          </c:val>
          <c:extLst>
            <c:ext xmlns:c16="http://schemas.microsoft.com/office/drawing/2014/chart" uri="{C3380CC4-5D6E-409C-BE32-E72D297353CC}">
              <c16:uniqueId val="{00000000-A211-47D8-94A6-5467B7D36E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718.49</c:v>
                </c:pt>
              </c:numCache>
            </c:numRef>
          </c:val>
          <c:smooth val="0"/>
          <c:extLst>
            <c:ext xmlns:c16="http://schemas.microsoft.com/office/drawing/2014/chart" uri="{C3380CC4-5D6E-409C-BE32-E72D297353CC}">
              <c16:uniqueId val="{00000001-A211-47D8-94A6-5467B7D36E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23.79</c:v>
                </c:pt>
                <c:pt idx="1">
                  <c:v>18.170000000000002</c:v>
                </c:pt>
                <c:pt idx="2">
                  <c:v>19.14</c:v>
                </c:pt>
                <c:pt idx="3">
                  <c:v>17.12</c:v>
                </c:pt>
                <c:pt idx="4">
                  <c:v>17.02</c:v>
                </c:pt>
              </c:numCache>
            </c:numRef>
          </c:val>
          <c:extLst>
            <c:ext xmlns:c16="http://schemas.microsoft.com/office/drawing/2014/chart" uri="{C3380CC4-5D6E-409C-BE32-E72D297353CC}">
              <c16:uniqueId val="{00000000-99FB-47E5-9D78-415DF6EADB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61.82</c:v>
                </c:pt>
              </c:numCache>
            </c:numRef>
          </c:val>
          <c:smooth val="0"/>
          <c:extLst>
            <c:ext xmlns:c16="http://schemas.microsoft.com/office/drawing/2014/chart" uri="{C3380CC4-5D6E-409C-BE32-E72D297353CC}">
              <c16:uniqueId val="{00000001-99FB-47E5-9D78-415DF6EADB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344.68</c:v>
                </c:pt>
                <c:pt idx="1">
                  <c:v>463.05</c:v>
                </c:pt>
                <c:pt idx="2">
                  <c:v>424.43</c:v>
                </c:pt>
                <c:pt idx="3">
                  <c:v>480.81</c:v>
                </c:pt>
                <c:pt idx="4">
                  <c:v>494.96</c:v>
                </c:pt>
              </c:numCache>
            </c:numRef>
          </c:val>
          <c:extLst>
            <c:ext xmlns:c16="http://schemas.microsoft.com/office/drawing/2014/chart" uri="{C3380CC4-5D6E-409C-BE32-E72D297353CC}">
              <c16:uniqueId val="{00000000-45B8-4A2E-84AB-A046EFCA8E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246.9</c:v>
                </c:pt>
              </c:numCache>
            </c:numRef>
          </c:val>
          <c:smooth val="0"/>
          <c:extLst>
            <c:ext xmlns:c16="http://schemas.microsoft.com/office/drawing/2014/chart" uri="{C3380CC4-5D6E-409C-BE32-E72D297353CC}">
              <c16:uniqueId val="{00000001-45B8-4A2E-84AB-A046EFCA8E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飛島村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4657</v>
      </c>
      <c r="AM8" s="46"/>
      <c r="AN8" s="46"/>
      <c r="AO8" s="46"/>
      <c r="AP8" s="46"/>
      <c r="AQ8" s="46"/>
      <c r="AR8" s="46"/>
      <c r="AS8" s="46"/>
      <c r="AT8" s="45">
        <f>データ!T6</f>
        <v>22.43</v>
      </c>
      <c r="AU8" s="45"/>
      <c r="AV8" s="45"/>
      <c r="AW8" s="45"/>
      <c r="AX8" s="45"/>
      <c r="AY8" s="45"/>
      <c r="AZ8" s="45"/>
      <c r="BA8" s="45"/>
      <c r="BB8" s="45">
        <f>データ!U6</f>
        <v>207.62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t="str">
        <f>データ!O6</f>
        <v>該当数値なし</v>
      </c>
      <c r="J10" s="45"/>
      <c r="K10" s="45"/>
      <c r="L10" s="45"/>
      <c r="M10" s="45"/>
      <c r="N10" s="45"/>
      <c r="O10" s="45"/>
      <c r="P10" s="45">
        <f>データ!P6</f>
        <v>84.71</v>
      </c>
      <c r="Q10" s="45"/>
      <c r="R10" s="45"/>
      <c r="S10" s="45"/>
      <c r="T10" s="45"/>
      <c r="U10" s="45"/>
      <c r="V10" s="45"/>
      <c r="W10" s="45">
        <f>データ!Q6</f>
        <v>90</v>
      </c>
      <c r="X10" s="45"/>
      <c r="Y10" s="45"/>
      <c r="Z10" s="45"/>
      <c r="AA10" s="45"/>
      <c r="AB10" s="45"/>
      <c r="AC10" s="45"/>
      <c r="AD10" s="46">
        <f>データ!R6</f>
        <v>1936</v>
      </c>
      <c r="AE10" s="46"/>
      <c r="AF10" s="46"/>
      <c r="AG10" s="46"/>
      <c r="AH10" s="46"/>
      <c r="AI10" s="46"/>
      <c r="AJ10" s="46"/>
      <c r="AK10" s="2"/>
      <c r="AL10" s="46">
        <f>データ!V6</f>
        <v>3929</v>
      </c>
      <c r="AM10" s="46"/>
      <c r="AN10" s="46"/>
      <c r="AO10" s="46"/>
      <c r="AP10" s="46"/>
      <c r="AQ10" s="46"/>
      <c r="AR10" s="46"/>
      <c r="AS10" s="46"/>
      <c r="AT10" s="45">
        <f>データ!W6</f>
        <v>2.27</v>
      </c>
      <c r="AU10" s="45"/>
      <c r="AV10" s="45"/>
      <c r="AW10" s="45"/>
      <c r="AX10" s="45"/>
      <c r="AY10" s="45"/>
      <c r="AZ10" s="45"/>
      <c r="BA10" s="45"/>
      <c r="BB10" s="45">
        <f>データ!X6</f>
        <v>1730.84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2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120</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118</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119</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8wP0RH9DjOtbJyy6g3rrbTQ69fprcdQFzhROcK1xrcZBxvNxeRZTvuFcFd9dW55E2U9p/XqBQIVmwO1kAj+zHw==" saltValue="5ybv6bdlZbeIGbySq6AD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92968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234273</v>
      </c>
      <c r="D6" s="19">
        <f t="shared" si="3"/>
        <v>47</v>
      </c>
      <c r="E6" s="19">
        <f t="shared" si="3"/>
        <v>17</v>
      </c>
      <c r="F6" s="19">
        <f t="shared" si="3"/>
        <v>5</v>
      </c>
      <c r="G6" s="19">
        <f t="shared" si="3"/>
        <v>0</v>
      </c>
      <c r="H6" s="19" t="str">
        <f t="shared" si="3"/>
        <v>愛知県　飛島村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84.71</v>
      </c>
      <c r="Q6" s="20">
        <f t="shared" si="3"/>
        <v>90</v>
      </c>
      <c r="R6" s="20">
        <f t="shared" si="3"/>
        <v>1936</v>
      </c>
      <c r="S6" s="20">
        <f t="shared" si="3"/>
        <v>4657</v>
      </c>
      <c r="T6" s="20">
        <f t="shared" si="3"/>
        <v>22.43</v>
      </c>
      <c r="U6" s="20">
        <f t="shared" si="3"/>
        <v>207.62</v>
      </c>
      <c r="V6" s="20">
        <f t="shared" si="3"/>
        <v>3929</v>
      </c>
      <c r="W6" s="20">
        <f t="shared" si="3"/>
        <v>2.27</v>
      </c>
      <c r="X6" s="20">
        <f t="shared" si="3"/>
        <v>1730.84</v>
      </c>
      <c r="Y6" s="21">
        <f>IF(Y7="",NA(),Y7)</f>
        <v>84.03</v>
      </c>
      <c r="Z6" s="21">
        <f t="shared" ref="Z6:AH6" si="4">IF(Z7="",NA(),Z7)</f>
        <v>82.29</v>
      </c>
      <c r="AA6" s="21">
        <f t="shared" si="4"/>
        <v>77.739999999999995</v>
      </c>
      <c r="AB6" s="21">
        <f t="shared" si="4"/>
        <v>77.36</v>
      </c>
      <c r="AC6" s="21">
        <f t="shared" si="4"/>
        <v>84.71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398.62</v>
      </c>
      <c r="BG6" s="21">
        <f t="shared" ref="BG6:BO6" si="7">IF(BG7="",NA(),BG7)</f>
        <v>295.82</v>
      </c>
      <c r="BH6" s="21">
        <f t="shared" si="7"/>
        <v>199.85</v>
      </c>
      <c r="BI6" s="21">
        <f t="shared" si="7"/>
        <v>102.99</v>
      </c>
      <c r="BJ6" s="21">
        <f t="shared" si="7"/>
        <v>26.87</v>
      </c>
      <c r="BK6" s="21">
        <f t="shared" si="7"/>
        <v>789.46</v>
      </c>
      <c r="BL6" s="21">
        <f t="shared" si="7"/>
        <v>826.83</v>
      </c>
      <c r="BM6" s="21">
        <f t="shared" si="7"/>
        <v>867.83</v>
      </c>
      <c r="BN6" s="21">
        <f t="shared" si="7"/>
        <v>791.76</v>
      </c>
      <c r="BO6" s="21">
        <f t="shared" si="7"/>
        <v>718.49</v>
      </c>
      <c r="BP6" s="20" t="str">
        <f>IF(BP7="","",IF(BP7="-","【-】","【"&amp;SUBSTITUTE(TEXT(BP7,"#,##0.00"),"-","△")&amp;"】"))</f>
        <v>【809.19】</v>
      </c>
      <c r="BQ6" s="21">
        <f>IF(BQ7="",NA(),BQ7)</f>
        <v>23.79</v>
      </c>
      <c r="BR6" s="21">
        <f t="shared" ref="BR6:BZ6" si="8">IF(BR7="",NA(),BR7)</f>
        <v>18.170000000000002</v>
      </c>
      <c r="BS6" s="21">
        <f t="shared" si="8"/>
        <v>19.14</v>
      </c>
      <c r="BT6" s="21">
        <f t="shared" si="8"/>
        <v>17.12</v>
      </c>
      <c r="BU6" s="21">
        <f t="shared" si="8"/>
        <v>17.02</v>
      </c>
      <c r="BV6" s="21">
        <f t="shared" si="8"/>
        <v>57.77</v>
      </c>
      <c r="BW6" s="21">
        <f t="shared" si="8"/>
        <v>57.31</v>
      </c>
      <c r="BX6" s="21">
        <f t="shared" si="8"/>
        <v>57.08</v>
      </c>
      <c r="BY6" s="21">
        <f t="shared" si="8"/>
        <v>56.26</v>
      </c>
      <c r="BZ6" s="21">
        <f t="shared" si="8"/>
        <v>61.82</v>
      </c>
      <c r="CA6" s="20" t="str">
        <f>IF(CA7="","",IF(CA7="-","【-】","【"&amp;SUBSTITUTE(TEXT(CA7,"#,##0.00"),"-","△")&amp;"】"))</f>
        <v>【57.02】</v>
      </c>
      <c r="CB6" s="21">
        <f>IF(CB7="",NA(),CB7)</f>
        <v>344.68</v>
      </c>
      <c r="CC6" s="21">
        <f t="shared" ref="CC6:CK6" si="9">IF(CC7="",NA(),CC7)</f>
        <v>463.05</v>
      </c>
      <c r="CD6" s="21">
        <f t="shared" si="9"/>
        <v>424.43</v>
      </c>
      <c r="CE6" s="21">
        <f t="shared" si="9"/>
        <v>480.81</v>
      </c>
      <c r="CF6" s="21">
        <f t="shared" si="9"/>
        <v>494.96</v>
      </c>
      <c r="CG6" s="21">
        <f t="shared" si="9"/>
        <v>274.35000000000002</v>
      </c>
      <c r="CH6" s="21">
        <f t="shared" si="9"/>
        <v>273.52</v>
      </c>
      <c r="CI6" s="21">
        <f t="shared" si="9"/>
        <v>274.99</v>
      </c>
      <c r="CJ6" s="21">
        <f t="shared" si="9"/>
        <v>282.08999999999997</v>
      </c>
      <c r="CK6" s="21">
        <f t="shared" si="9"/>
        <v>246.9</v>
      </c>
      <c r="CL6" s="20" t="str">
        <f>IF(CL7="","",IF(CL7="-","【-】","【"&amp;SUBSTITUTE(TEXT(CL7,"#,##0.00"),"-","△")&amp;"】"))</f>
        <v>【273.68】</v>
      </c>
      <c r="CM6" s="21">
        <f>IF(CM7="",NA(),CM7)</f>
        <v>51.92</v>
      </c>
      <c r="CN6" s="21">
        <f t="shared" ref="CN6:CV6" si="10">IF(CN7="",NA(),CN7)</f>
        <v>51.7</v>
      </c>
      <c r="CO6" s="21">
        <f t="shared" si="10"/>
        <v>54.26</v>
      </c>
      <c r="CP6" s="21">
        <f t="shared" si="10"/>
        <v>52.57</v>
      </c>
      <c r="CQ6" s="21">
        <f t="shared" si="10"/>
        <v>51.1</v>
      </c>
      <c r="CR6" s="21">
        <f t="shared" si="10"/>
        <v>50.68</v>
      </c>
      <c r="CS6" s="21">
        <f t="shared" si="10"/>
        <v>50.14</v>
      </c>
      <c r="CT6" s="21">
        <f t="shared" si="10"/>
        <v>54.83</v>
      </c>
      <c r="CU6" s="21">
        <f t="shared" si="10"/>
        <v>66.53</v>
      </c>
      <c r="CV6" s="21">
        <f t="shared" si="10"/>
        <v>52.9</v>
      </c>
      <c r="CW6" s="20" t="str">
        <f>IF(CW7="","",IF(CW7="-","【-】","【"&amp;SUBSTITUTE(TEXT(CW7,"#,##0.00"),"-","△")&amp;"】"))</f>
        <v>【52.55】</v>
      </c>
      <c r="CX6" s="21">
        <f>IF(CX7="",NA(),CX7)</f>
        <v>97.31</v>
      </c>
      <c r="CY6" s="21">
        <f t="shared" ref="CY6:DG6" si="11">IF(CY7="",NA(),CY7)</f>
        <v>97.78</v>
      </c>
      <c r="CZ6" s="21">
        <f t="shared" si="11"/>
        <v>97.78</v>
      </c>
      <c r="DA6" s="21">
        <f t="shared" si="11"/>
        <v>98.04</v>
      </c>
      <c r="DB6" s="21">
        <f t="shared" si="11"/>
        <v>99.08</v>
      </c>
      <c r="DC6" s="21">
        <f t="shared" si="11"/>
        <v>84.86</v>
      </c>
      <c r="DD6" s="21">
        <f t="shared" si="11"/>
        <v>84.98</v>
      </c>
      <c r="DE6" s="21">
        <f t="shared" si="11"/>
        <v>84.7</v>
      </c>
      <c r="DF6" s="21">
        <f t="shared" si="11"/>
        <v>84.67</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0.01</v>
      </c>
      <c r="EO6" s="20" t="str">
        <f>IF(EO7="","",IF(EO7="-","【-】","【"&amp;SUBSTITUTE(TEXT(EO7,"#,##0.00"),"-","△")&amp;"】"))</f>
        <v>【0.02】</v>
      </c>
    </row>
    <row r="7" spans="1:145" s="22" customFormat="1" x14ac:dyDescent="0.25">
      <c r="A7" s="14"/>
      <c r="B7" s="23">
        <v>2022</v>
      </c>
      <c r="C7" s="23">
        <v>234273</v>
      </c>
      <c r="D7" s="23">
        <v>47</v>
      </c>
      <c r="E7" s="23">
        <v>17</v>
      </c>
      <c r="F7" s="23">
        <v>5</v>
      </c>
      <c r="G7" s="23">
        <v>0</v>
      </c>
      <c r="H7" s="23" t="s">
        <v>98</v>
      </c>
      <c r="I7" s="23" t="s">
        <v>99</v>
      </c>
      <c r="J7" s="23" t="s">
        <v>100</v>
      </c>
      <c r="K7" s="23" t="s">
        <v>101</v>
      </c>
      <c r="L7" s="23" t="s">
        <v>102</v>
      </c>
      <c r="M7" s="23" t="s">
        <v>103</v>
      </c>
      <c r="N7" s="24" t="s">
        <v>104</v>
      </c>
      <c r="O7" s="24" t="s">
        <v>105</v>
      </c>
      <c r="P7" s="24">
        <v>84.71</v>
      </c>
      <c r="Q7" s="24">
        <v>90</v>
      </c>
      <c r="R7" s="24">
        <v>1936</v>
      </c>
      <c r="S7" s="24">
        <v>4657</v>
      </c>
      <c r="T7" s="24">
        <v>22.43</v>
      </c>
      <c r="U7" s="24">
        <v>207.62</v>
      </c>
      <c r="V7" s="24">
        <v>3929</v>
      </c>
      <c r="W7" s="24">
        <v>2.27</v>
      </c>
      <c r="X7" s="24">
        <v>1730.84</v>
      </c>
      <c r="Y7" s="24">
        <v>84.03</v>
      </c>
      <c r="Z7" s="24">
        <v>82.29</v>
      </c>
      <c r="AA7" s="24">
        <v>77.739999999999995</v>
      </c>
      <c r="AB7" s="24">
        <v>77.36</v>
      </c>
      <c r="AC7" s="24">
        <v>84.71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398.62</v>
      </c>
      <c r="BG7" s="24">
        <v>295.82</v>
      </c>
      <c r="BH7" s="24">
        <v>199.85</v>
      </c>
      <c r="BI7" s="24">
        <v>102.99</v>
      </c>
      <c r="BJ7" s="24">
        <v>26.87</v>
      </c>
      <c r="BK7" s="24">
        <v>789.46</v>
      </c>
      <c r="BL7" s="24">
        <v>826.83</v>
      </c>
      <c r="BM7" s="24">
        <v>867.83</v>
      </c>
      <c r="BN7" s="24">
        <v>791.76</v>
      </c>
      <c r="BO7" s="24">
        <v>718.49</v>
      </c>
      <c r="BP7" s="24">
        <v>809.19</v>
      </c>
      <c r="BQ7" s="24">
        <v>23.79</v>
      </c>
      <c r="BR7" s="24">
        <v>18.170000000000002</v>
      </c>
      <c r="BS7" s="24">
        <v>19.14</v>
      </c>
      <c r="BT7" s="24">
        <v>17.12</v>
      </c>
      <c r="BU7" s="24">
        <v>17.02</v>
      </c>
      <c r="BV7" s="24">
        <v>57.77</v>
      </c>
      <c r="BW7" s="24">
        <v>57.31</v>
      </c>
      <c r="BX7" s="24">
        <v>57.08</v>
      </c>
      <c r="BY7" s="24">
        <v>56.26</v>
      </c>
      <c r="BZ7" s="24">
        <v>61.82</v>
      </c>
      <c r="CA7" s="24">
        <v>57.02</v>
      </c>
      <c r="CB7" s="24">
        <v>344.68</v>
      </c>
      <c r="CC7" s="24">
        <v>463.05</v>
      </c>
      <c r="CD7" s="24">
        <v>424.43</v>
      </c>
      <c r="CE7" s="24">
        <v>480.81</v>
      </c>
      <c r="CF7" s="24">
        <v>494.96</v>
      </c>
      <c r="CG7" s="24">
        <v>274.35000000000002</v>
      </c>
      <c r="CH7" s="24">
        <v>273.52</v>
      </c>
      <c r="CI7" s="24">
        <v>274.99</v>
      </c>
      <c r="CJ7" s="24">
        <v>282.08999999999997</v>
      </c>
      <c r="CK7" s="24">
        <v>246.9</v>
      </c>
      <c r="CL7" s="24">
        <v>273.68</v>
      </c>
      <c r="CM7" s="24">
        <v>51.92</v>
      </c>
      <c r="CN7" s="24">
        <v>51.7</v>
      </c>
      <c r="CO7" s="24">
        <v>54.26</v>
      </c>
      <c r="CP7" s="24">
        <v>52.57</v>
      </c>
      <c r="CQ7" s="24">
        <v>51.1</v>
      </c>
      <c r="CR7" s="24">
        <v>50.68</v>
      </c>
      <c r="CS7" s="24">
        <v>50.14</v>
      </c>
      <c r="CT7" s="24">
        <v>54.83</v>
      </c>
      <c r="CU7" s="24">
        <v>66.53</v>
      </c>
      <c r="CV7" s="24">
        <v>52.9</v>
      </c>
      <c r="CW7" s="24">
        <v>52.55</v>
      </c>
      <c r="CX7" s="24">
        <v>97.31</v>
      </c>
      <c r="CY7" s="24">
        <v>97.78</v>
      </c>
      <c r="CZ7" s="24">
        <v>97.78</v>
      </c>
      <c r="DA7" s="24">
        <v>98.04</v>
      </c>
      <c r="DB7" s="24">
        <v>99.08</v>
      </c>
      <c r="DC7" s="24">
        <v>84.86</v>
      </c>
      <c r="DD7" s="24">
        <v>84.98</v>
      </c>
      <c r="DE7" s="24">
        <v>84.7</v>
      </c>
      <c r="DF7" s="24">
        <v>84.67</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0.01</v>
      </c>
      <c r="EO7" s="24">
        <v>0.02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2024-02-22T06:14:59Z</cp:lastPrinted>
  <dcterms:created xsi:type="dcterms:W3CDTF">2023-12-12T02:54:36Z</dcterms:created>
  <dcterms:modified xsi:type="dcterms:W3CDTF">2024-02-22T06:18:13Z</dcterms:modified>
  <cp:category/>
</cp:coreProperties>
</file>