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6435BC63-15D2-45BB-A520-1EE9B7FAE25D}" xr6:coauthVersionLast="47" xr6:coauthVersionMax="47" xr10:uidLastSave="{00000000-0000-0000-0000-000000000000}"/>
  <workbookProtection workbookAlgorithmName="SHA-512" workbookHashValue="mRgDPiVZqDAYPEhQQdhkGJGp9P1etIM5/098O4eevhVxwbdf/rsAZEsimonVU4BPh36yhlIOF9MU7g2XJLnxuw==" workbookSaltValue="TdLXSoADSbIqNltn63210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G85" i="4"/>
  <c r="F85" i="4"/>
  <c r="E85" i="4"/>
  <c r="AT10" i="4"/>
  <c r="AL10" i="4"/>
  <c r="W10" i="4"/>
  <c r="BB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<sst xmlns="http://schemas.openxmlformats.org/spreadsheetml/2006/main" count="228" uniqueCount="114">
  <si>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</si>
  <si>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</si>
  <si>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</si>
  <si>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</si>
  <si>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</si>
  <si>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</si>
  <si>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</si>
  <si>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</si>
  <si>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</si>
  <si>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</si>
  <si>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</si>
  <si>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</si>
  <si>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</si>
  <si>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</si>
  <si>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</si>
  <si>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</si>
  <si>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</si>
  <si>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</si>
  <si>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</si>
  <si>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</si>
  <si>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</si>
  <si>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</si>
  <si>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</si>
  <si>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</si>
  <si>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</si>
  <si>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</si>
  <si>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</si>
  <si>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</si>
  <si>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</si>
  <si>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</si>
  <si>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</si>
  <si>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</si>
  <si>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</si>
  <si>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</si>
  <si>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</si>
  <si>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</si>
  <si>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</si>
  <si>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</si>
  <si>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</si>
  <si>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</si>
  <si>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</si>
  <si>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</si>
  <si>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</si>
  <si>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</si>
  <si>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</si>
  <si>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</si>
  <si>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</si>
  <si>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</si>
  <si>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</si>
  <si>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</si>
  <si>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</si>
  <si>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</si>
  <si>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</si>
  <si>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</si>
  <si>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</si>
  <si>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</si>
  <si>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</si>
  <si>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</si>
  <si>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</si>
  <si>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</si>
  <si>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</si>
  <si>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</si>
  <si>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</si>
  <si>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</si>
  <si>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</si>
  <si>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</si>
  <si>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</si>
  <si>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</si>
  <si>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</si>
  <si>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</si>
  <si>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</si>
  <si>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</si>
  <si>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</si>
  <si>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</si>
  <si>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</si>
  <si>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</si>
  <si>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</si>
  <si>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</si>
  <si>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</si>
  <si>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</si>
  <si>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</si>
  <si>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</si>
  <si>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</si>
  <si>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</si>
  <si>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</si>
  <si>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</si>
  <si>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</si>
  <si>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</si>
  <si>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</si>
  <si>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</si>
  <si>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</si>
  <si>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</si>
  <si>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</si>
  <si>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</si>
  <si>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</si>
  <si>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</si>
  <si>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</si>
  <si>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</si>
  <si>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</si>
  <si>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</si>
  <si>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</si>
  <si>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</si>
  <si>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</si>
  <si>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</si>
  <si>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</si>
  <si>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</si>
  <si>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</si>
  <si>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</si>
  <si>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</si>
  <si>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</si>
  <si>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</si>
  <si>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前年度比1.55ポイント増の55.26％、法定耐用年数を経過した管路延長の割合を示す②管路経年化率は前年度比1.61ポイント増の20.16％と施設の老朽化が進んでいる。当該年度に更新した管路延長の割合を示す③管路更新率は前年度比0.24ポイント減の0.03％に留まっている。これは、未だ更新需要のピークを迎えていないこと、大口径の基幹管路の更新を優先的に実施しているためであり、将来の更新需要に備え、引き続き計画的な施設更新を実施する必要がある。</t>
    <phoneticPr fontId="4"/>
  </si>
  <si>
    <t>令和4年度決算における経営成績について、経営の健全性を示す①経常収支比率は、給水人口等の減少に伴い、給水収益が減少したため、前年度比1.82ポイント減の103.17％となったが、健全経営の水準とされる100％を上回っている。また、料金水準の妥当性を示す⑤料金回収率は、前年度比15.87ポイント減の72.47％となったが、これは当年度に新型コロナウイルス感染症対策の一環として水道料金の内、基本料金等を６か月間減免にする施策を講じたことに伴い、給水収益が大幅に減少したためである。
　さらに、本年度も新型コロナウイルス感染症拡大の影響による観光客の減少や海況の変化等による漁業活動等の低迷があったため、以前のような活気はない。そのため、年間総給水量は減少しており、今後も現状の経常収支を維持するために、より一層の費用の削減に努める必要がある。</t>
    <rPh sb="164" eb="167">
      <t>トウネンド</t>
    </rPh>
    <rPh sb="246" eb="249">
      <t>ホンネンド</t>
    </rPh>
    <phoneticPr fontId="4"/>
  </si>
  <si>
    <t>当町は人口減少が著しい。そのため、給水人口の減少は避けることができない。さらに、大口使用者である各産業の事業所の使用水量と料金収入の減少が続いているため、収益に大きく影響し、経営の健全性の指標数値の低下を招いている。
　このため、令和2年度策定の「南知多町水道事業基本計画」に基づき【安全（いつでも安心）】【強靭（災害に持ちこたえる）】【持続（健全な経営を未来へつなぐ）】を施策目標に掲げ、今後も安定した事業の経営を図る。
　また、経営戦略については、上記基本計画に位置付けられており、令和７年度に改定を予定しているため、適宜見直しを図る。さらに、近隣5市5町の施策に注視し、有益な取組があれば検討する。</t>
    <rPh sb="243" eb="245">
      <t>レイワ</t>
    </rPh>
    <rPh sb="246" eb="248">
      <t>ネンド</t>
    </rPh>
    <rPh sb="249" eb="251">
      <t>カイテイ</t>
    </rPh>
    <rPh sb="252" eb="25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</si>
</sst>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0.59</c:v>
                </c:pt>
                <c:pt idx="1">
                  <c:v>0.67</c:v>
                </c:pt>
                <c:pt idx="2">
                  <c:v>0.2</c:v>
                </c:pt>
                <c:pt idx="3">
                  <c:v>0.27</c:v>
                </c:pt>
                <c:pt idx="4">
                  <c:v>0.03</c:v>
                </c:pt>
              </c:numCache>
            </c:numRef>
          </c:val>
          <c:extLst>
            <c:ext xmlns:c16="http://schemas.microsoft.com/office/drawing/2014/chart" uri="{C3380CC4-5D6E-409C-BE32-E72D297353CC}">
              <c16:uniqueId val="{00000000-50FF-497E-AB76-1F89625A7E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0FF-497E-AB76-1F89625A7E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39.409999999999997</c:v>
                </c:pt>
                <c:pt idx="1">
                  <c:v>38.44</c:v>
                </c:pt>
                <c:pt idx="2">
                  <c:v>36.549999999999997</c:v>
                </c:pt>
                <c:pt idx="3">
                  <c:v>36.200000000000003</c:v>
                </c:pt>
                <c:pt idx="4">
                  <c:v>35.46</c:v>
                </c:pt>
              </c:numCache>
            </c:numRef>
          </c:val>
          <c:extLst>
            <c:ext xmlns:c16="http://schemas.microsoft.com/office/drawing/2014/chart" uri="{C3380CC4-5D6E-409C-BE32-E72D297353CC}">
              <c16:uniqueId val="{00000000-5815-4315-8B32-1B571ED228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815-4315-8B32-1B571ED228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86.75</c:v>
                </c:pt>
                <c:pt idx="1">
                  <c:v>85.72</c:v>
                </c:pt>
                <c:pt idx="2">
                  <c:v>88.38</c:v>
                </c:pt>
                <c:pt idx="3">
                  <c:v>86.01</c:v>
                </c:pt>
                <c:pt idx="4">
                  <c:v>85.31</c:v>
                </c:pt>
              </c:numCache>
            </c:numRef>
          </c:val>
          <c:extLst>
            <c:ext xmlns:c16="http://schemas.microsoft.com/office/drawing/2014/chart" uri="{C3380CC4-5D6E-409C-BE32-E72D297353CC}">
              <c16:uniqueId val="{00000000-D8D5-4964-AD7F-4507EAEC99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8D5-4964-AD7F-4507EAEC99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c:v>
                </c:pt>
                <c:pt idx="1">
                  <c:v>101.75</c:v>
                </c:pt>
                <c:pt idx="2">
                  <c:v>104.67</c:v>
                </c:pt>
                <c:pt idx="3">
                  <c:v>104.99</c:v>
                </c:pt>
                <c:pt idx="4">
                  <c:v>103.17</c:v>
                </c:pt>
              </c:numCache>
            </c:numRef>
          </c:val>
          <c:extLst>
            <c:ext xmlns:c16="http://schemas.microsoft.com/office/drawing/2014/chart" uri="{C3380CC4-5D6E-409C-BE32-E72D297353CC}">
              <c16:uniqueId val="{00000000-69A1-4D1F-98F0-520F815253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9A1-4D1F-98F0-520F815253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50.63</c:v>
                </c:pt>
                <c:pt idx="1">
                  <c:v>50.84</c:v>
                </c:pt>
                <c:pt idx="2">
                  <c:v>52.23</c:v>
                </c:pt>
                <c:pt idx="3">
                  <c:v>53.71</c:v>
                </c:pt>
                <c:pt idx="4">
                  <c:v>55.26</c:v>
                </c:pt>
              </c:numCache>
            </c:numRef>
          </c:val>
          <c:extLst>
            <c:ext xmlns:c16="http://schemas.microsoft.com/office/drawing/2014/chart" uri="{C3380CC4-5D6E-409C-BE32-E72D297353CC}">
              <c16:uniqueId val="{00000000-72B2-4445-96A9-527712D2F1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2B2-4445-96A9-527712D2F1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14.28</c:v>
                </c:pt>
                <c:pt idx="1">
                  <c:v>15.41</c:v>
                </c:pt>
                <c:pt idx="2">
                  <c:v>15.42</c:v>
                </c:pt>
                <c:pt idx="3">
                  <c:v>18.55</c:v>
                </c:pt>
                <c:pt idx="4">
                  <c:v>20.16</c:v>
                </c:pt>
              </c:numCache>
            </c:numRef>
          </c:val>
          <c:extLst>
            <c:ext xmlns:c16="http://schemas.microsoft.com/office/drawing/2014/chart" uri="{C3380CC4-5D6E-409C-BE32-E72D297353CC}">
              <c16:uniqueId val="{00000000-DA7D-4BB7-8E0F-A4C5381F8C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A7D-4BB7-8E0F-A4C5381F8C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F-4909-8A3D-E86FE90FEE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B9F-4909-8A3D-E86FE90FEE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350.18</c:v>
                </c:pt>
                <c:pt idx="1">
                  <c:v>240.07</c:v>
                </c:pt>
                <c:pt idx="2">
                  <c:v>329.04</c:v>
                </c:pt>
                <c:pt idx="3">
                  <c:v>406.27</c:v>
                </c:pt>
                <c:pt idx="4">
                  <c:v>488.85</c:v>
                </c:pt>
              </c:numCache>
            </c:numRef>
          </c:val>
          <c:extLst>
            <c:ext xmlns:c16="http://schemas.microsoft.com/office/drawing/2014/chart" uri="{C3380CC4-5D6E-409C-BE32-E72D297353CC}">
              <c16:uniqueId val="{00000000-5625-4A33-AE2D-D2AD26F8B5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625-4A33-AE2D-D2AD26F8B5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315.51</c:v>
                </c:pt>
                <c:pt idx="1">
                  <c:v>302.58</c:v>
                </c:pt>
                <c:pt idx="2">
                  <c:v>359.07</c:v>
                </c:pt>
                <c:pt idx="3">
                  <c:v>313.20999999999998</c:v>
                </c:pt>
                <c:pt idx="4">
                  <c:v>347.77</c:v>
                </c:pt>
              </c:numCache>
            </c:numRef>
          </c:val>
          <c:extLst>
            <c:ext xmlns:c16="http://schemas.microsoft.com/office/drawing/2014/chart" uri="{C3380CC4-5D6E-409C-BE32-E72D297353CC}">
              <c16:uniqueId val="{00000000-7121-4471-8CDF-FD2F0A7360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7121-4471-8CDF-FD2F0A7360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85.23</c:v>
                </c:pt>
                <c:pt idx="1">
                  <c:v>85.06</c:v>
                </c:pt>
                <c:pt idx="2">
                  <c:v>75.599999999999994</c:v>
                </c:pt>
                <c:pt idx="3">
                  <c:v>88.34</c:v>
                </c:pt>
                <c:pt idx="4">
                  <c:v>72.47</c:v>
                </c:pt>
              </c:numCache>
            </c:numRef>
          </c:val>
          <c:extLst>
            <c:ext xmlns:c16="http://schemas.microsoft.com/office/drawing/2014/chart" uri="{C3380CC4-5D6E-409C-BE32-E72D297353CC}">
              <c16:uniqueId val="{00000000-2F64-45C5-9F83-408F6537AD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F64-45C5-9F83-408F6537AD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227.01</c:v>
                </c:pt>
                <c:pt idx="1">
                  <c:v>226.97</c:v>
                </c:pt>
                <c:pt idx="2">
                  <c:v>218.94</c:v>
                </c:pt>
                <c:pt idx="3">
                  <c:v>216.87</c:v>
                </c:pt>
                <c:pt idx="4">
                  <c:v>226.19</c:v>
                </c:pt>
              </c:numCache>
            </c:numRef>
          </c:val>
          <c:extLst>
            <c:ext xmlns:c16="http://schemas.microsoft.com/office/drawing/2014/chart" uri="{C3380CC4-5D6E-409C-BE32-E72D297353CC}">
              <c16:uniqueId val="{00000000-9CF1-41B3-8A4B-6FDA37F612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CF1-41B3-8A4B-6FDA37F612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南知多町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非設置</v>
      </c>
      <c r="AE8" s="81"/>
      <c r="AF8" s="81"/>
      <c r="AG8" s="81"/>
      <c r="AH8" s="81"/>
      <c r="AI8" s="81"/>
      <c r="AJ8" s="81"/>
      <c r="AK8" s="2"/>
      <c r="AL8" s="72">
        <f>データ!$R$6</f>
        <v>16322</v>
      </c>
      <c r="AM8" s="72"/>
      <c r="AN8" s="72"/>
      <c r="AO8" s="72"/>
      <c r="AP8" s="72"/>
      <c r="AQ8" s="72"/>
      <c r="AR8" s="72"/>
      <c r="AS8" s="72"/>
      <c r="AT8" s="37">
        <f>データ!$S$6</f>
        <v>38.229999999999997</v>
      </c>
      <c r="AU8" s="38"/>
      <c r="AV8" s="38"/>
      <c r="AW8" s="38"/>
      <c r="AX8" s="38"/>
      <c r="AY8" s="38"/>
      <c r="AZ8" s="38"/>
      <c r="BA8" s="38"/>
      <c r="BB8" s="55">
        <f>データ!$T$6</f>
        <v>426.94</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5">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75.930000000000007</v>
      </c>
      <c r="J10" s="38"/>
      <c r="K10" s="38"/>
      <c r="L10" s="38"/>
      <c r="M10" s="38"/>
      <c r="N10" s="38"/>
      <c r="O10" s="71"/>
      <c r="P10" s="55">
        <f>データ!$P$6</f>
        <v>100</v>
      </c>
      <c r="Q10" s="55"/>
      <c r="R10" s="55"/>
      <c r="S10" s="55"/>
      <c r="T10" s="55"/>
      <c r="U10" s="55"/>
      <c r="V10" s="55"/>
      <c r="W10" s="72">
        <f>データ!$Q$6</f>
        <v>2954</v>
      </c>
      <c r="X10" s="72"/>
      <c r="Y10" s="72"/>
      <c r="Z10" s="72"/>
      <c r="AA10" s="72"/>
      <c r="AB10" s="72"/>
      <c r="AC10" s="72"/>
      <c r="AD10" s="2"/>
      <c r="AE10" s="2"/>
      <c r="AF10" s="2"/>
      <c r="AG10" s="2"/>
      <c r="AH10" s="2"/>
      <c r="AI10" s="2"/>
      <c r="AJ10" s="2"/>
      <c r="AK10" s="2"/>
      <c r="AL10" s="72">
        <f>データ!$U$6</f>
        <v>16321</v>
      </c>
      <c r="AM10" s="72"/>
      <c r="AN10" s="72"/>
      <c r="AO10" s="72"/>
      <c r="AP10" s="72"/>
      <c r="AQ10" s="72"/>
      <c r="AR10" s="72"/>
      <c r="AS10" s="72"/>
      <c r="AT10" s="37">
        <f>データ!$V$6</f>
        <v>40.1</v>
      </c>
      <c r="AU10" s="38"/>
      <c r="AV10" s="38"/>
      <c r="AW10" s="38"/>
      <c r="AX10" s="38"/>
      <c r="AY10" s="38"/>
      <c r="AZ10" s="38"/>
      <c r="BA10" s="38"/>
      <c r="BB10" s="55">
        <f>データ!$W$6</f>
        <v>407.01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VX/gLpR4FgNg+PnIwKJDxQj+fQg1/+36u1glvqiXPZyk5gI0ycrdAmndmGjjX0mNXakJyilTu0X1nP+4bMiTQ==" saltValue="/3GlFosUT2YilYOzzqbD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234451</v>
      </c>
      <c r="D6" s="20">
        <f t="shared" si="3"/>
        <v>46</v>
      </c>
      <c r="E6" s="20">
        <f t="shared" si="3"/>
        <v>1</v>
      </c>
      <c r="F6" s="20">
        <f t="shared" si="3"/>
        <v>0</v>
      </c>
      <c r="G6" s="20">
        <f t="shared" si="3"/>
        <v>1</v>
      </c>
      <c r="H6" s="20" t="str">
        <f t="shared" si="3"/>
        <v>愛知県　南知多町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75.930000000000007</v>
      </c>
      <c r="P6" s="21">
        <f t="shared" si="3"/>
        <v>100</v>
      </c>
      <c r="Q6" s="21">
        <f t="shared" si="3"/>
        <v>2954</v>
      </c>
      <c r="R6" s="21">
        <f t="shared" si="3"/>
        <v>16322</v>
      </c>
      <c r="S6" s="21">
        <f t="shared" si="3"/>
        <v>38.229999999999997</v>
      </c>
      <c r="T6" s="21">
        <f t="shared" si="3"/>
        <v>426.94</v>
      </c>
      <c r="U6" s="21">
        <f t="shared" si="3"/>
        <v>16321</v>
      </c>
      <c r="V6" s="21">
        <f t="shared" si="3"/>
        <v>40.1</v>
      </c>
      <c r="W6" s="21">
        <f t="shared" si="3"/>
        <v>407.01</v>
      </c>
      <c r="X6" s="22">
        <f>IF(X7="",NA(),X7)</f>
        <v>99</v>
      </c>
      <c r="Y6" s="22">
        <f t="shared" ref="Y6:AG6" si="4">IF(Y7="",NA(),Y7)</f>
        <v>101.75</v>
      </c>
      <c r="Z6" s="22">
        <f t="shared" si="4"/>
        <v>104.67</v>
      </c>
      <c r="AA6" s="22">
        <f t="shared" si="4"/>
        <v>104.99</v>
      </c>
      <c r="AB6" s="22">
        <f t="shared" si="4"/>
        <v>103.17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350.18</v>
      </c>
      <c r="AU6" s="22">
        <f t="shared" ref="AU6:BC6" si="6">IF(AU7="",NA(),AU7)</f>
        <v>240.07</v>
      </c>
      <c r="AV6" s="22">
        <f t="shared" si="6"/>
        <v>329.04</v>
      </c>
      <c r="AW6" s="22">
        <f t="shared" si="6"/>
        <v>406.27</v>
      </c>
      <c r="AX6" s="22">
        <f t="shared" si="6"/>
        <v>488.85</v>
      </c>
      <c r="AY6" s="22">
        <f t="shared" si="6"/>
        <v>369.69</v>
      </c>
      <c r="AZ6" s="22">
        <f t="shared" si="6"/>
        <v>379.08</v>
      </c>
      <c r="BA6" s="22">
        <f t="shared" si="6"/>
        <v>367.55</v>
      </c>
      <c r="BB6" s="22">
        <f t="shared" si="6"/>
        <v>378.56</v>
      </c>
      <c r="BC6" s="22">
        <f t="shared" si="6"/>
        <v>364.46</v>
      </c>
      <c r="BD6" s="21" t="str">
        <f>IF(BD7="","",IF(BD7="-","【-】","【"&amp;SUBSTITUTE(TEXT(BD7,"#,##0.00"),"-","△")&amp;"】"))</f>
        <v>【252.29】</v>
      </c>
      <c r="BE6" s="22">
        <f>IF(BE7="",NA(),BE7)</f>
        <v>315.51</v>
      </c>
      <c r="BF6" s="22">
        <f t="shared" ref="BF6:BN6" si="7">IF(BF7="",NA(),BF7)</f>
        <v>302.58</v>
      </c>
      <c r="BG6" s="22">
        <f t="shared" si="7"/>
        <v>359.07</v>
      </c>
      <c r="BH6" s="22">
        <f t="shared" si="7"/>
        <v>313.20999999999998</v>
      </c>
      <c r="BI6" s="22">
        <f t="shared" si="7"/>
        <v>347.77</v>
      </c>
      <c r="BJ6" s="22">
        <f t="shared" si="7"/>
        <v>402.99</v>
      </c>
      <c r="BK6" s="22">
        <f t="shared" si="7"/>
        <v>398.98</v>
      </c>
      <c r="BL6" s="22">
        <f t="shared" si="7"/>
        <v>418.68</v>
      </c>
      <c r="BM6" s="22">
        <f t="shared" si="7"/>
        <v>395.68</v>
      </c>
      <c r="BN6" s="22">
        <f t="shared" si="7"/>
        <v>403.72</v>
      </c>
      <c r="BO6" s="21" t="str">
        <f>IF(BO7="","",IF(BO7="-","【-】","【"&amp;SUBSTITUTE(TEXT(BO7,"#,##0.00"),"-","△")&amp;"】"))</f>
        <v>【268.07】</v>
      </c>
      <c r="BP6" s="22">
        <f>IF(BP7="",NA(),BP7)</f>
        <v>85.23</v>
      </c>
      <c r="BQ6" s="22">
        <f t="shared" ref="BQ6:BY6" si="8">IF(BQ7="",NA(),BQ7)</f>
        <v>85.06</v>
      </c>
      <c r="BR6" s="22">
        <f t="shared" si="8"/>
        <v>75.599999999999994</v>
      </c>
      <c r="BS6" s="22">
        <f t="shared" si="8"/>
        <v>88.34</v>
      </c>
      <c r="BT6" s="22">
        <f t="shared" si="8"/>
        <v>72.47</v>
      </c>
      <c r="BU6" s="22">
        <f t="shared" si="8"/>
        <v>98.66</v>
      </c>
      <c r="BV6" s="22">
        <f t="shared" si="8"/>
        <v>98.64</v>
      </c>
      <c r="BW6" s="22">
        <f t="shared" si="8"/>
        <v>94.78</v>
      </c>
      <c r="BX6" s="22">
        <f t="shared" si="8"/>
        <v>97.59</v>
      </c>
      <c r="BY6" s="22">
        <f t="shared" si="8"/>
        <v>92.17</v>
      </c>
      <c r="BZ6" s="21" t="str">
        <f>IF(BZ7="","",IF(BZ7="-","【-】","【"&amp;SUBSTITUTE(TEXT(BZ7,"#,##0.00"),"-","△")&amp;"】"))</f>
        <v>【97.47】</v>
      </c>
      <c r="CA6" s="22">
        <f>IF(CA7="",NA(),CA7)</f>
        <v>227.01</v>
      </c>
      <c r="CB6" s="22">
        <f t="shared" ref="CB6:CJ6" si="9">IF(CB7="",NA(),CB7)</f>
        <v>226.97</v>
      </c>
      <c r="CC6" s="22">
        <f t="shared" si="9"/>
        <v>218.94</v>
      </c>
      <c r="CD6" s="22">
        <f t="shared" si="9"/>
        <v>216.87</v>
      </c>
      <c r="CE6" s="22">
        <f t="shared" si="9"/>
        <v>226.19</v>
      </c>
      <c r="CF6" s="22">
        <f t="shared" si="9"/>
        <v>178.59</v>
      </c>
      <c r="CG6" s="22">
        <f t="shared" si="9"/>
        <v>178.92</v>
      </c>
      <c r="CH6" s="22">
        <f t="shared" si="9"/>
        <v>181.3</v>
      </c>
      <c r="CI6" s="22">
        <f t="shared" si="9"/>
        <v>181.71</v>
      </c>
      <c r="CJ6" s="22">
        <f t="shared" si="9"/>
        <v>188.51</v>
      </c>
      <c r="CK6" s="21" t="str">
        <f>IF(CK7="","",IF(CK7="-","【-】","【"&amp;SUBSTITUTE(TEXT(CK7,"#,##0.00"),"-","△")&amp;"】"))</f>
        <v>【174.75】</v>
      </c>
      <c r="CL6" s="22">
        <f>IF(CL7="",NA(),CL7)</f>
        <v>39.409999999999997</v>
      </c>
      <c r="CM6" s="22">
        <f t="shared" ref="CM6:CU6" si="10">IF(CM7="",NA(),CM7)</f>
        <v>38.44</v>
      </c>
      <c r="CN6" s="22">
        <f t="shared" si="10"/>
        <v>36.549999999999997</v>
      </c>
      <c r="CO6" s="22">
        <f t="shared" si="10"/>
        <v>36.200000000000003</v>
      </c>
      <c r="CP6" s="22">
        <f t="shared" si="10"/>
        <v>35.46</v>
      </c>
      <c r="CQ6" s="22">
        <f t="shared" si="10"/>
        <v>55.03</v>
      </c>
      <c r="CR6" s="22">
        <f t="shared" si="10"/>
        <v>55.14</v>
      </c>
      <c r="CS6" s="22">
        <f t="shared" si="10"/>
        <v>55.89</v>
      </c>
      <c r="CT6" s="22">
        <f t="shared" si="10"/>
        <v>55.72</v>
      </c>
      <c r="CU6" s="22">
        <f t="shared" si="10"/>
        <v>55.31</v>
      </c>
      <c r="CV6" s="21" t="str">
        <f>IF(CV7="","",IF(CV7="-","【-】","【"&amp;SUBSTITUTE(TEXT(CV7,"#,##0.00"),"-","△")&amp;"】"))</f>
        <v>【59.97】</v>
      </c>
      <c r="CW6" s="22">
        <f>IF(CW7="",NA(),CW7)</f>
        <v>86.75</v>
      </c>
      <c r="CX6" s="22">
        <f t="shared" ref="CX6:DF6" si="11">IF(CX7="",NA(),CX7)</f>
        <v>85.72</v>
      </c>
      <c r="CY6" s="22">
        <f t="shared" si="11"/>
        <v>88.38</v>
      </c>
      <c r="CZ6" s="22">
        <f t="shared" si="11"/>
        <v>86.01</v>
      </c>
      <c r="DA6" s="22">
        <f t="shared" si="11"/>
        <v>85.31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50.63</v>
      </c>
      <c r="DI6" s="22">
        <f t="shared" ref="DI6:DQ6" si="12">IF(DI7="",NA(),DI7)</f>
        <v>50.84</v>
      </c>
      <c r="DJ6" s="22">
        <f t="shared" si="12"/>
        <v>52.23</v>
      </c>
      <c r="DK6" s="22">
        <f t="shared" si="12"/>
        <v>53.71</v>
      </c>
      <c r="DL6" s="22">
        <f t="shared" si="12"/>
        <v>55.26</v>
      </c>
      <c r="DM6" s="22">
        <f t="shared" si="12"/>
        <v>48.87</v>
      </c>
      <c r="DN6" s="22">
        <f t="shared" si="12"/>
        <v>49.92</v>
      </c>
      <c r="DO6" s="22">
        <f t="shared" si="12"/>
        <v>50.63</v>
      </c>
      <c r="DP6" s="22">
        <f t="shared" si="12"/>
        <v>51.29</v>
      </c>
      <c r="DQ6" s="22">
        <f t="shared" si="12"/>
        <v>52.2</v>
      </c>
      <c r="DR6" s="21" t="str">
        <f>IF(DR7="","",IF(DR7="-","【-】","【"&amp;SUBSTITUTE(TEXT(DR7,"#,##0.00"),"-","△")&amp;"】"))</f>
        <v>【51.51】</v>
      </c>
      <c r="DS6" s="22">
        <f>IF(DS7="",NA(),DS7)</f>
        <v>14.28</v>
      </c>
      <c r="DT6" s="22">
        <f t="shared" ref="DT6:EB6" si="13">IF(DT7="",NA(),DT7)</f>
        <v>15.41</v>
      </c>
      <c r="DU6" s="22">
        <f t="shared" si="13"/>
        <v>15.42</v>
      </c>
      <c r="DV6" s="22">
        <f t="shared" si="13"/>
        <v>18.55</v>
      </c>
      <c r="DW6" s="22">
        <f t="shared" si="13"/>
        <v>20.16</v>
      </c>
      <c r="DX6" s="22">
        <f t="shared" si="13"/>
        <v>14.85</v>
      </c>
      <c r="DY6" s="22">
        <f t="shared" si="13"/>
        <v>16.88</v>
      </c>
      <c r="DZ6" s="22">
        <f t="shared" si="13"/>
        <v>18.28</v>
      </c>
      <c r="EA6" s="22">
        <f t="shared" si="13"/>
        <v>19.61</v>
      </c>
      <c r="EB6" s="22">
        <f t="shared" si="13"/>
        <v>20.73</v>
      </c>
      <c r="EC6" s="21" t="str">
        <f>IF(EC7="","",IF(EC7="-","【-】","【"&amp;SUBSTITUTE(TEXT(EC7,"#,##0.00"),"-","△")&amp;"】"))</f>
        <v>【23.75】</v>
      </c>
      <c r="ED6" s="22">
        <f>IF(ED7="",NA(),ED7)</f>
        <v>0.59</v>
      </c>
      <c r="EE6" s="22">
        <f t="shared" ref="EE6:EM6" si="14">IF(EE7="",NA(),EE7)</f>
        <v>0.67</v>
      </c>
      <c r="EF6" s="22">
        <f t="shared" si="14"/>
        <v>0.2</v>
      </c>
      <c r="EG6" s="22">
        <f t="shared" si="14"/>
        <v>0.27</v>
      </c>
      <c r="EH6" s="22">
        <f t="shared" si="14"/>
        <v>0.03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5">
      <c r="A7" s="15"/>
      <c r="B7" s="24">
        <v>2022</v>
      </c>
      <c r="C7" s="24">
        <v>234451</v>
      </c>
      <c r="D7" s="24">
        <v>46</v>
      </c>
      <c r="E7" s="24">
        <v>1</v>
      </c>
      <c r="F7" s="24">
        <v>0</v>
      </c>
      <c r="G7" s="24">
        <v>1</v>
      </c>
      <c r="H7" s="24" t="s">
        <v>93</v>
      </c>
      <c r="I7" s="24" t="s">
        <v>94</v>
      </c>
      <c r="J7" s="24" t="s">
        <v>95</v>
      </c>
      <c r="K7" s="24" t="s">
        <v>96</v>
      </c>
      <c r="L7" s="24" t="s">
        <v>97</v>
      </c>
      <c r="M7" s="24" t="s">
        <v>98</v>
      </c>
      <c r="N7" s="25" t="s">
        <v>99</v>
      </c>
      <c r="O7" s="25">
        <v>75.930000000000007</v>
      </c>
      <c r="P7" s="25">
        <v>100</v>
      </c>
      <c r="Q7" s="25">
        <v>2954</v>
      </c>
      <c r="R7" s="25">
        <v>16322</v>
      </c>
      <c r="S7" s="25">
        <v>38.229999999999997</v>
      </c>
      <c r="T7" s="25">
        <v>426.94</v>
      </c>
      <c r="U7" s="25">
        <v>16321</v>
      </c>
      <c r="V7" s="25">
        <v>40.1</v>
      </c>
      <c r="W7" s="25">
        <v>407.01</v>
      </c>
      <c r="X7" s="25">
        <v>99</v>
      </c>
      <c r="Y7" s="25">
        <v>101.75</v>
      </c>
      <c r="Z7" s="25">
        <v>104.67</v>
      </c>
      <c r="AA7" s="25">
        <v>104.99</v>
      </c>
      <c r="AB7" s="25">
        <v>103.17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350.18</v>
      </c>
      <c r="AU7" s="25">
        <v>240.07</v>
      </c>
      <c r="AV7" s="25">
        <v>329.04</v>
      </c>
      <c r="AW7" s="25">
        <v>406.27</v>
      </c>
      <c r="AX7" s="25">
        <v>488.85</v>
      </c>
      <c r="AY7" s="25">
        <v>369.69</v>
      </c>
      <c r="AZ7" s="25">
        <v>379.08</v>
      </c>
      <c r="BA7" s="25">
        <v>367.55</v>
      </c>
      <c r="BB7" s="25">
        <v>378.56</v>
      </c>
      <c r="BC7" s="25">
        <v>364.46</v>
      </c>
      <c r="BD7" s="25">
        <v>252.29</v>
      </c>
      <c r="BE7" s="25">
        <v>315.51</v>
      </c>
      <c r="BF7" s="25">
        <v>302.58</v>
      </c>
      <c r="BG7" s="25">
        <v>359.07</v>
      </c>
      <c r="BH7" s="25">
        <v>313.20999999999998</v>
      </c>
      <c r="BI7" s="25">
        <v>347.77</v>
      </c>
      <c r="BJ7" s="25">
        <v>402.99</v>
      </c>
      <c r="BK7" s="25">
        <v>398.98</v>
      </c>
      <c r="BL7" s="25">
        <v>418.68</v>
      </c>
      <c r="BM7" s="25">
        <v>395.68</v>
      </c>
      <c r="BN7" s="25">
        <v>403.72</v>
      </c>
      <c r="BO7" s="25">
        <v>268.07</v>
      </c>
      <c r="BP7" s="25">
        <v>85.23</v>
      </c>
      <c r="BQ7" s="25">
        <v>85.06</v>
      </c>
      <c r="BR7" s="25">
        <v>75.599999999999994</v>
      </c>
      <c r="BS7" s="25">
        <v>88.34</v>
      </c>
      <c r="BT7" s="25">
        <v>72.47</v>
      </c>
      <c r="BU7" s="25">
        <v>98.66</v>
      </c>
      <c r="BV7" s="25">
        <v>98.64</v>
      </c>
      <c r="BW7" s="25">
        <v>94.78</v>
      </c>
      <c r="BX7" s="25">
        <v>97.59</v>
      </c>
      <c r="BY7" s="25">
        <v>92.17</v>
      </c>
      <c r="BZ7" s="25">
        <v>97.47</v>
      </c>
      <c r="CA7" s="25">
        <v>227.01</v>
      </c>
      <c r="CB7" s="25">
        <v>226.97</v>
      </c>
      <c r="CC7" s="25">
        <v>218.94</v>
      </c>
      <c r="CD7" s="25">
        <v>216.87</v>
      </c>
      <c r="CE7" s="25">
        <v>226.19</v>
      </c>
      <c r="CF7" s="25">
        <v>178.59</v>
      </c>
      <c r="CG7" s="25">
        <v>178.92</v>
      </c>
      <c r="CH7" s="25">
        <v>181.3</v>
      </c>
      <c r="CI7" s="25">
        <v>181.71</v>
      </c>
      <c r="CJ7" s="25">
        <v>188.51</v>
      </c>
      <c r="CK7" s="25">
        <v>174.75</v>
      </c>
      <c r="CL7" s="25">
        <v>39.409999999999997</v>
      </c>
      <c r="CM7" s="25">
        <v>38.44</v>
      </c>
      <c r="CN7" s="25">
        <v>36.549999999999997</v>
      </c>
      <c r="CO7" s="25">
        <v>36.200000000000003</v>
      </c>
      <c r="CP7" s="25">
        <v>35.46</v>
      </c>
      <c r="CQ7" s="25">
        <v>55.03</v>
      </c>
      <c r="CR7" s="25">
        <v>55.14</v>
      </c>
      <c r="CS7" s="25">
        <v>55.89</v>
      </c>
      <c r="CT7" s="25">
        <v>55.72</v>
      </c>
      <c r="CU7" s="25">
        <v>55.31</v>
      </c>
      <c r="CV7" s="25">
        <v>59.97</v>
      </c>
      <c r="CW7" s="25">
        <v>86.75</v>
      </c>
      <c r="CX7" s="25">
        <v>85.72</v>
      </c>
      <c r="CY7" s="25">
        <v>88.38</v>
      </c>
      <c r="CZ7" s="25">
        <v>86.01</v>
      </c>
      <c r="DA7" s="25">
        <v>85.31</v>
      </c>
      <c r="DB7" s="25">
        <v>81.900000000000006</v>
      </c>
      <c r="DC7" s="25">
        <v>81.39</v>
      </c>
      <c r="DD7" s="25">
        <v>81.27</v>
      </c>
      <c r="DE7" s="25">
        <v>81.260000000000005</v>
      </c>
      <c r="DF7" s="25">
        <v>80.36</v>
      </c>
      <c r="DG7" s="25">
        <v>89.76</v>
      </c>
      <c r="DH7" s="25">
        <v>50.63</v>
      </c>
      <c r="DI7" s="25">
        <v>50.84</v>
      </c>
      <c r="DJ7" s="25">
        <v>52.23</v>
      </c>
      <c r="DK7" s="25">
        <v>53.71</v>
      </c>
      <c r="DL7" s="25">
        <v>55.26</v>
      </c>
      <c r="DM7" s="25">
        <v>48.87</v>
      </c>
      <c r="DN7" s="25">
        <v>49.92</v>
      </c>
      <c r="DO7" s="25">
        <v>50.63</v>
      </c>
      <c r="DP7" s="25">
        <v>51.29</v>
      </c>
      <c r="DQ7" s="25">
        <v>52.2</v>
      </c>
      <c r="DR7" s="25">
        <v>51.51</v>
      </c>
      <c r="DS7" s="25">
        <v>14.28</v>
      </c>
      <c r="DT7" s="25">
        <v>15.41</v>
      </c>
      <c r="DU7" s="25">
        <v>15.42</v>
      </c>
      <c r="DV7" s="25">
        <v>18.55</v>
      </c>
      <c r="DW7" s="25">
        <v>20.16</v>
      </c>
      <c r="DX7" s="25">
        <v>14.85</v>
      </c>
      <c r="DY7" s="25">
        <v>16.88</v>
      </c>
      <c r="DZ7" s="25">
        <v>18.28</v>
      </c>
      <c r="EA7" s="25">
        <v>19.61</v>
      </c>
      <c r="EB7" s="25">
        <v>20.73</v>
      </c>
      <c r="EC7" s="25">
        <v>23.75</v>
      </c>
      <c r="ED7" s="25">
        <v>0.59</v>
      </c>
      <c r="EE7" s="25">
        <v>0.67</v>
      </c>
      <c r="EF7" s="25">
        <v>0.2</v>
      </c>
      <c r="EG7" s="25">
        <v>0.27</v>
      </c>
      <c r="EH7" s="25">
        <v>0.03</v>
      </c>
      <c r="EI7" s="25">
        <v>0.5</v>
      </c>
      <c r="EJ7" s="25">
        <v>0.52</v>
      </c>
      <c r="EK7" s="25">
        <v>0.53</v>
      </c>
      <c r="EL7" s="25">
        <v>0.48</v>
      </c>
      <c r="EM7" s="25">
        <v>0.5</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2024-02-07T07:18:13Z</cp:lastPrinted>
  <dcterms:created xsi:type="dcterms:W3CDTF">2023-12-05T00:55:57Z</dcterms:created>
  <dcterms:modified xsi:type="dcterms:W3CDTF">2024-02-22T06:24:53Z</dcterms:modified>
  <cp:category/>
</cp:coreProperties>
</file>