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6 漁業集落排水\"/>
    </mc:Choice>
  </mc:AlternateContent>
  <xr:revisionPtr revIDLastSave="0" documentId="13_ncr:1_{367B2036-8F02-466B-AED1-02E491092989}" xr6:coauthVersionLast="47" xr6:coauthVersionMax="47" xr10:uidLastSave="{00000000-0000-0000-0000-000000000000}"/>
  <workbookProtection workbookAlgorithmName="SHA-512" workbookHashValue="6VHMdPqRilskvHbssVzqMTPj/4RspddhQKOQMj06w5EDq7Lrr7pvFNyZSnq1g3QOFvlzdp+Ku5f6XNMDolfQfg==" workbookSaltValue="XD4s3YPyIJ2nNvvH/ZQ0xw==" workbookSpinCount="100000" lockStructure="1"/>
  <bookViews>
    <workbookView xWindow="-98" yWindow="-98" windowWidth="17115" windowHeight="108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AD10" i="4" s="1"/>
  <c r="Q6" i="5"/>
  <c r="W10" i="4" s="1"/>
  <c r="P6" i="5"/>
  <c r="O6" i="5"/>
  <c r="I10" i="4" s="1"/>
  <c r="N6" i="5"/>
  <c r="M6" i="5"/>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H86" i="4"/>
  <c r="E86" i="4"/>
  <c r="BB10" i="4"/>
  <c r="AL10" i="4"/>
  <c r="P10" i="4"/>
  <c r="B10" i="4"/>
  <c r="AT8" i="4"/>
  <c r="AD8" i="4"/>
  <c r="W8" i="4"/>
  <c r="I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<sst xmlns="http://schemas.openxmlformats.org/spreadsheetml/2006/main" count="236" uniqueCount="119">
  <si>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</si>
  <si>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</si>
  <si>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</si>
  <si>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</si>
  <si>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</si>
  <si>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</si>
  <si>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</si>
  <si>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</si>
  <si>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</si>
  <si>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</si>
  <si>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</si>
  <si>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</si>
  <si>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</si>
  <si>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</si>
  <si>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</si>
  <si>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</si>
  <si>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</si>
  <si>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</si>
  <si>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</si>
  <si>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</si>
  <si>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</si>
  <si>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</si>
  <si>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</si>
  <si>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</si>
  <si>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</si>
  <si>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</si>
  <si>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</si>
  <si>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</si>
  <si>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</si>
  <si>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</si>
  <si>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</si>
  <si>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</si>
  <si>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</si>
  <si>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</si>
  <si>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</si>
  <si>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</si>
  <si>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</si>
  <si>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</si>
  <si>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</si>
  <si>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</si>
  <si>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</si>
  <si>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</si>
  <si>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</si>
  <si>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</si>
  <si>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</si>
  <si>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</si>
  <si>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</si>
  <si>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</si>
  <si>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</si>
  <si>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</si>
  <si>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</si>
  <si>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</si>
  <si>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</si>
  <si>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</si>
  <si>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</si>
  <si>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</si>
  <si>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</si>
  <si>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</si>
  <si>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</si>
  <si>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</si>
  <si>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</si>
  <si>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</si>
  <si>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</si>
  <si>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</si>
  <si>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</si>
  <si>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</si>
  <si>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</si>
  <si>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</si>
  <si>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</si>
  <si>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</si>
  <si>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</si>
  <si>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</si>
  <si>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</si>
  <si>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</si>
  <si>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</si>
  <si>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</si>
  <si>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</si>
  <si>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</si>
  <si>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</si>
  <si>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</si>
  <si>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</si>
  <si>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</si>
  <si>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</si>
  <si>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</si>
  <si>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</si>
  <si>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</si>
  <si>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</si>
  <si>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</si>
  <si>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</si>
  <si>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</si>
  <si>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</si>
  <si>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</si>
  <si>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</si>
  <si>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</si>
  <si>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</si>
  <si>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</si>
  <si>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</si>
  <si>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南知多町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</si>
  <si>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</si>
  <si>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</si>
  <si>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</si>
  <si>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</si>
  <si>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</si>
  <si>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</si>
  <si>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</si>
  <si>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</si>
  <si>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</si>
  <si>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</si>
  <si>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</si>
  <si>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</si>
  <si>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</si>
  <si>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</si>
  <si>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</si>
  <si>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</si>
  <si>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</si>
  <si>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</si>
  <si>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①収益的収支比率
　平成23年度以降100％以上となっており、経営健全性は保たれている。
　令和4年度の減少は、公営企業会計への移行による打切り決算の影響である。
④企業債残高対事業規模比率
　企業債を一般会計から繰り入れて負担しているため、当該数値は0％となっている。
⑤経費回収率
　使用料で回収すべき経費を、全て使用料で賄えていない状況（100％未満）が続いているが、更なる費用削減や効率化を進めて改善を図る。
⑥汚水処理原価
　今後は経年劣化等により汚水処理原価増加は避けられないが、投資の効率化や経費の削減等を図り改善に努める。
⑦施設利用率
　季節変動の大きい観光人口を抱えていることは観光地である日間賀島の特性であるが、今後も平準化に向けた改善を進めていく。
⑧水洗化率
　今後も水洗化率100％に向けた未加入者対策等に努める。
</t>
    <rPh sb="46" eb="48">
      <t>レイワ</t>
    </rPh>
    <rPh sb="49" eb="51">
      <t>ネンド</t>
    </rPh>
    <rPh sb="52" eb="54">
      <t>ゲンショウ</t>
    </rPh>
    <rPh sb="56" eb="62">
      <t>コウエイキギョウカイケイ</t>
    </rPh>
    <rPh sb="64" eb="66">
      <t>イコウ</t>
    </rPh>
    <rPh sb="69" eb="71">
      <t>ウチキ</t>
    </rPh>
    <rPh sb="72" eb="74">
      <t>ケッサン</t>
    </rPh>
    <rPh sb="75" eb="77">
      <t>エイキョウ</t>
    </rPh>
    <phoneticPr fontId="4"/>
  </si>
  <si>
    <t>　これまでは健全な経営を続けることができたが、経年劣化は避けられず、今後の大規模改修等に備えた施策を講じていく必要がある。
　また、将来的に維持費や更新費用等が増加することが見込まれることから、財政計画の見直し及び適正な使用料の収入確保と汚水処理費等を削減することにより、健全な経営努力をしていく必要がある。
　経営戦略は令和2年度に策定しており、令和6年度（公営企業会計適用後）に見直しを行う予定。</t>
    <phoneticPr fontId="4"/>
  </si>
  <si>
    <t>平成15年8月の一部供用開始より19年経過した。
　日間賀島浄化センターや各中継ポンプ等の維持管理に努めているが、今後、維持費や更新費用等の増加が予想されるため、平成30年度に機能保全計画を策定している。この計画を基に各施設の長寿命化を図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</si>
</sst>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278-42C2-9355-038514058C3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1.6</c:v>
                </c:pt>
                <c:pt idx="3">
                  <c:v>0.01</c:v>
                </c:pt>
                <c:pt idx="4">
                  <c:v>0.01</c:v>
                </c:pt>
              </c:numCache>
            </c:numRef>
          </c:val>
          <c:smooth val="0"/>
          <c:extLst>
            <c:ext xmlns:c16="http://schemas.microsoft.com/office/drawing/2014/chart" uri="{C3380CC4-5D6E-409C-BE32-E72D297353CC}">
              <c16:uniqueId val="{00000001-8278-42C2-9355-038514058C3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38.83</c:v>
                </c:pt>
                <c:pt idx="1">
                  <c:v>38.25</c:v>
                </c:pt>
                <c:pt idx="2">
                  <c:v>36.85</c:v>
                </c:pt>
                <c:pt idx="3">
                  <c:v>36.97</c:v>
                </c:pt>
                <c:pt idx="4">
                  <c:v>36.590000000000003</c:v>
                </c:pt>
              </c:numCache>
            </c:numRef>
          </c:val>
          <c:extLst>
            <c:ext xmlns:c16="http://schemas.microsoft.com/office/drawing/2014/chart" uri="{C3380CC4-5D6E-409C-BE32-E72D297353CC}">
              <c16:uniqueId val="{00000000-B621-4A73-B198-C678B5A4C9E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32.229999999999997</c:v>
                </c:pt>
                <c:pt idx="1">
                  <c:v>32.479999999999997</c:v>
                </c:pt>
                <c:pt idx="2">
                  <c:v>30.19</c:v>
                </c:pt>
                <c:pt idx="3">
                  <c:v>28.77</c:v>
                </c:pt>
                <c:pt idx="4">
                  <c:v>26.22</c:v>
                </c:pt>
              </c:numCache>
            </c:numRef>
          </c:val>
          <c:smooth val="0"/>
          <c:extLst>
            <c:ext xmlns:c16="http://schemas.microsoft.com/office/drawing/2014/chart" uri="{C3380CC4-5D6E-409C-BE32-E72D297353CC}">
              <c16:uniqueId val="{00000001-B621-4A73-B198-C678B5A4C9E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97.65</c:v>
                </c:pt>
                <c:pt idx="1">
                  <c:v>97.4</c:v>
                </c:pt>
                <c:pt idx="2">
                  <c:v>97.9</c:v>
                </c:pt>
                <c:pt idx="3">
                  <c:v>98.08</c:v>
                </c:pt>
                <c:pt idx="4">
                  <c:v>97.78</c:v>
                </c:pt>
              </c:numCache>
            </c:numRef>
          </c:val>
          <c:extLst>
            <c:ext xmlns:c16="http://schemas.microsoft.com/office/drawing/2014/chart" uri="{C3380CC4-5D6E-409C-BE32-E72D297353CC}">
              <c16:uniqueId val="{00000000-91C4-453A-B47C-C2977C90C38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80.8</c:v>
                </c:pt>
                <c:pt idx="1">
                  <c:v>79.2</c:v>
                </c:pt>
                <c:pt idx="2">
                  <c:v>79.09</c:v>
                </c:pt>
                <c:pt idx="3">
                  <c:v>78.900000000000006</c:v>
                </c:pt>
                <c:pt idx="4">
                  <c:v>78.03</c:v>
                </c:pt>
              </c:numCache>
            </c:numRef>
          </c:val>
          <c:smooth val="0"/>
          <c:extLst>
            <c:ext xmlns:c16="http://schemas.microsoft.com/office/drawing/2014/chart" uri="{C3380CC4-5D6E-409C-BE32-E72D297353CC}">
              <c16:uniqueId val="{00000001-91C4-453A-B47C-C2977C90C38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102.31</c:v>
                </c:pt>
                <c:pt idx="1">
                  <c:v>103.2</c:v>
                </c:pt>
                <c:pt idx="2">
                  <c:v>105.7</c:v>
                </c:pt>
                <c:pt idx="3">
                  <c:v>103.08</c:v>
                </c:pt>
                <c:pt idx="4">
                  <c:v>95.55</c:v>
                </c:pt>
              </c:numCache>
            </c:numRef>
          </c:val>
          <c:extLst>
            <c:ext xmlns:c16="http://schemas.microsoft.com/office/drawing/2014/chart" uri="{C3380CC4-5D6E-409C-BE32-E72D297353CC}">
              <c16:uniqueId val="{00000000-4F4B-4631-A1F4-FFA484B512A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4B-4631-A1F4-FFA484B512A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DA-452F-BECE-BE4E2BF1BCB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DA-452F-BECE-BE4E2BF1BCB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E5-4F06-8760-D554D38FED0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E5-4F06-8760-D554D38FED0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3C-4668-BB84-F46AC1018AF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3C-4668-BB84-F46AC1018AF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52-42DD-8093-65F14E842EC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52-42DD-8093-65F14E842EC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CE-4E45-98BA-DC270DB7CA9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1006.65</c:v>
                </c:pt>
                <c:pt idx="1">
                  <c:v>998.42</c:v>
                </c:pt>
                <c:pt idx="2">
                  <c:v>1095.52</c:v>
                </c:pt>
                <c:pt idx="3">
                  <c:v>1056.55</c:v>
                </c:pt>
                <c:pt idx="4">
                  <c:v>1278.54</c:v>
                </c:pt>
              </c:numCache>
            </c:numRef>
          </c:val>
          <c:smooth val="0"/>
          <c:extLst>
            <c:ext xmlns:c16="http://schemas.microsoft.com/office/drawing/2014/chart" uri="{C3380CC4-5D6E-409C-BE32-E72D297353CC}">
              <c16:uniqueId val="{00000001-11CE-4E45-98BA-DC270DB7CA9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81.069999999999993</c:v>
                </c:pt>
                <c:pt idx="1">
                  <c:v>81.37</c:v>
                </c:pt>
                <c:pt idx="2">
                  <c:v>94.46</c:v>
                </c:pt>
                <c:pt idx="3">
                  <c:v>91.11</c:v>
                </c:pt>
                <c:pt idx="4">
                  <c:v>80.09</c:v>
                </c:pt>
              </c:numCache>
            </c:numRef>
          </c:val>
          <c:extLst>
            <c:ext xmlns:c16="http://schemas.microsoft.com/office/drawing/2014/chart" uri="{C3380CC4-5D6E-409C-BE32-E72D297353CC}">
              <c16:uniqueId val="{00000000-38A3-4291-BAC3-DEB1537F17B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43.43</c:v>
                </c:pt>
                <c:pt idx="1">
                  <c:v>41.41</c:v>
                </c:pt>
                <c:pt idx="2">
                  <c:v>39.64</c:v>
                </c:pt>
                <c:pt idx="3">
                  <c:v>40</c:v>
                </c:pt>
                <c:pt idx="4">
                  <c:v>38.74</c:v>
                </c:pt>
              </c:numCache>
            </c:numRef>
          </c:val>
          <c:smooth val="0"/>
          <c:extLst>
            <c:ext xmlns:c16="http://schemas.microsoft.com/office/drawing/2014/chart" uri="{C3380CC4-5D6E-409C-BE32-E72D297353CC}">
              <c16:uniqueId val="{00000001-38A3-4291-BAC3-DEB1537F17B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167.93</c:v>
                </c:pt>
                <c:pt idx="1">
                  <c:v>170.6</c:v>
                </c:pt>
                <c:pt idx="2">
                  <c:v>150</c:v>
                </c:pt>
                <c:pt idx="3">
                  <c:v>154.71</c:v>
                </c:pt>
                <c:pt idx="4">
                  <c:v>147.61000000000001</c:v>
                </c:pt>
              </c:numCache>
            </c:numRef>
          </c:val>
          <c:extLst>
            <c:ext xmlns:c16="http://schemas.microsoft.com/office/drawing/2014/chart" uri="{C3380CC4-5D6E-409C-BE32-E72D297353CC}">
              <c16:uniqueId val="{00000000-4D3B-452F-9A43-0D9E8C1A0C7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400.44</c:v>
                </c:pt>
                <c:pt idx="1">
                  <c:v>417.56</c:v>
                </c:pt>
                <c:pt idx="2">
                  <c:v>449.72</c:v>
                </c:pt>
                <c:pt idx="3">
                  <c:v>437.27</c:v>
                </c:pt>
                <c:pt idx="4">
                  <c:v>456.72</c:v>
                </c:pt>
              </c:numCache>
            </c:numRef>
          </c:val>
          <c:smooth val="0"/>
          <c:extLst>
            <c:ext xmlns:c16="http://schemas.microsoft.com/office/drawing/2014/chart" uri="{C3380CC4-5D6E-409C-BE32-E72D297353CC}">
              <c16:uniqueId val="{00000001-4D3B-452F-9A43-0D9E8C1A0C7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0" t="str">
        <f>データ!H6</f>
        <v>愛知県　南知多町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5">
      <c r="A8" s="2"/>
      <c r="B8" s="40" t="str">
        <f>データ!I6</f>
        <v>法非適用</v>
      </c>
      <c r="C8" s="40"/>
      <c r="D8" s="40"/>
      <c r="E8" s="40"/>
      <c r="F8" s="40"/>
      <c r="G8" s="40"/>
      <c r="H8" s="40"/>
      <c r="I8" s="40" t="str">
        <f>データ!J6</f>
        <v>下水道事業</v>
      </c>
      <c r="J8" s="40"/>
      <c r="K8" s="40"/>
      <c r="L8" s="40"/>
      <c r="M8" s="40"/>
      <c r="N8" s="40"/>
      <c r="O8" s="40"/>
      <c r="P8" s="40" t="str">
        <f>データ!K6</f>
        <v>漁業集落排水</v>
      </c>
      <c r="Q8" s="40"/>
      <c r="R8" s="40"/>
      <c r="S8" s="40"/>
      <c r="T8" s="40"/>
      <c r="U8" s="40"/>
      <c r="V8" s="40"/>
      <c r="W8" s="40" t="str">
        <f>データ!L6</f>
        <v>H2</v>
      </c>
      <c r="X8" s="40"/>
      <c r="Y8" s="40"/>
      <c r="Z8" s="40"/>
      <c r="AA8" s="40"/>
      <c r="AB8" s="40"/>
      <c r="AC8" s="40"/>
      <c r="AD8" s="41" t="str">
        <f>データ!$M$6</f>
        <v>非設置</v>
      </c>
      <c r="AE8" s="41"/>
      <c r="AF8" s="41"/>
      <c r="AG8" s="41"/>
      <c r="AH8" s="41"/>
      <c r="AI8" s="41"/>
      <c r="AJ8" s="41"/>
      <c r="AK8" s="3"/>
      <c r="AL8" s="42">
        <f>データ!S6</f>
        <v>16322</v>
      </c>
      <c r="AM8" s="42"/>
      <c r="AN8" s="42"/>
      <c r="AO8" s="42"/>
      <c r="AP8" s="42"/>
      <c r="AQ8" s="42"/>
      <c r="AR8" s="42"/>
      <c r="AS8" s="42"/>
      <c r="AT8" s="35">
        <f>データ!T6</f>
        <v>38.229999999999997</v>
      </c>
      <c r="AU8" s="35"/>
      <c r="AV8" s="35"/>
      <c r="AW8" s="35"/>
      <c r="AX8" s="35"/>
      <c r="AY8" s="35"/>
      <c r="AZ8" s="35"/>
      <c r="BA8" s="35"/>
      <c r="BB8" s="35">
        <f>データ!U6</f>
        <v>426.94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5">
      <c r="A10" s="2"/>
      <c r="B10" s="35" t="str">
        <f>データ!N6</f>
        <v>-</v>
      </c>
      <c r="C10" s="35"/>
      <c r="D10" s="35"/>
      <c r="E10" s="35"/>
      <c r="F10" s="35"/>
      <c r="G10" s="35"/>
      <c r="H10" s="35"/>
      <c r="I10" s="35" t="str">
        <f>データ!O6</f>
        <v>該当数値なし</v>
      </c>
      <c r="J10" s="35"/>
      <c r="K10" s="35"/>
      <c r="L10" s="35"/>
      <c r="M10" s="35"/>
      <c r="N10" s="35"/>
      <c r="O10" s="35"/>
      <c r="P10" s="35">
        <f>データ!P6</f>
        <v>10.62</v>
      </c>
      <c r="Q10" s="35"/>
      <c r="R10" s="35"/>
      <c r="S10" s="35"/>
      <c r="T10" s="35"/>
      <c r="U10" s="35"/>
      <c r="V10" s="35"/>
      <c r="W10" s="35">
        <f>データ!Q6</f>
        <v>100.69</v>
      </c>
      <c r="X10" s="35"/>
      <c r="Y10" s="35"/>
      <c r="Z10" s="35"/>
      <c r="AA10" s="35"/>
      <c r="AB10" s="35"/>
      <c r="AC10" s="35"/>
      <c r="AD10" s="42">
        <f>データ!R6</f>
        <v>2562</v>
      </c>
      <c r="AE10" s="42"/>
      <c r="AF10" s="42"/>
      <c r="AG10" s="42"/>
      <c r="AH10" s="42"/>
      <c r="AI10" s="42"/>
      <c r="AJ10" s="42"/>
      <c r="AK10" s="2"/>
      <c r="AL10" s="42">
        <f>データ!V6</f>
        <v>1712</v>
      </c>
      <c r="AM10" s="42"/>
      <c r="AN10" s="42"/>
      <c r="AO10" s="42"/>
      <c r="AP10" s="42"/>
      <c r="AQ10" s="42"/>
      <c r="AR10" s="42"/>
      <c r="AS10" s="42"/>
      <c r="AT10" s="35">
        <f>データ!W6</f>
        <v>0.33</v>
      </c>
      <c r="AU10" s="35"/>
      <c r="AV10" s="35"/>
      <c r="AW10" s="35"/>
      <c r="AX10" s="35"/>
      <c r="AY10" s="35"/>
      <c r="AZ10" s="35"/>
      <c r="BA10" s="35"/>
      <c r="BB10" s="35">
        <f>データ!X6</f>
        <v>5187.88</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5">
      <c r="C84" s="2"/>
    </row>
    <row r="85" spans="1:78" hidden="1" x14ac:dyDescent="0.2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5">
      <c r="B86" s="12"/>
      <c r="C86" s="12"/>
      <c r="D86" s="12"/>
      <c r="E86" s="12" t="str">
        <f>データ!AI6</f>
        <v/>
      </c>
      <c r="F86" s="12" t="s">
        <v>43</v>
      </c>
      <c r="G86" s="12" t="s">
        <v>43</v>
      </c>
      <c r="H86" s="12" t="str">
        <f>データ!BP6</f>
        <v>【1,078.44】</v>
      </c>
      <c r="I86" s="12" t="str">
        <f>データ!CA6</f>
        <v>【41.91】</v>
      </c>
      <c r="J86" s="12" t="str">
        <f>データ!CL6</f>
        <v>【420.17】</v>
      </c>
      <c r="K86" s="12" t="str">
        <f>データ!CW6</f>
        <v>【29.92】</v>
      </c>
      <c r="L86" s="12" t="str">
        <f>データ!DH6</f>
        <v>【80.39】</v>
      </c>
      <c r="M86" s="12" t="s">
        <v>43</v>
      </c>
      <c r="N86" s="12" t="s">
        <v>43</v>
      </c>
      <c r="O86" s="12" t="str">
        <f>データ!EO6</f>
        <v>【0.01】</v>
      </c>
    </row>
  </sheetData>
  <sheetProtection algorithmName="SHA-512" hashValue="Mw07i130cK+4ZhxfCwLPPzvOfCNX52n9DZCYmlUj+lFNtA54v9Srs3v76kMHR99+KVxBoM5n4CzSC7Z8wEwlbg==" saltValue="8KMbO07tSk2ajGZ7Gi5fU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2.75" x14ac:dyDescent="0.25"/>
  <cols>
    <col min="2" max="144" width="11.86328125" customWidth="1"/>
  </cols>
  <sheetData>
    <row r="1" spans="1:145" x14ac:dyDescent="0.2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2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5">
      <c r="A6" s="14" t="s">
        <v>96</v>
      </c>
      <c r="B6" s="19">
        <f>B7</f>
        <v>2022</v>
      </c>
      <c r="C6" s="19">
        <f t="shared" ref="C6:X6" si="3">C7</f>
        <v>234451</v>
      </c>
      <c r="D6" s="19">
        <f t="shared" si="3"/>
        <v>47</v>
      </c>
      <c r="E6" s="19">
        <f t="shared" si="3"/>
        <v>17</v>
      </c>
      <c r="F6" s="19">
        <f t="shared" si="3"/>
        <v>6</v>
      </c>
      <c r="G6" s="19">
        <f t="shared" si="3"/>
        <v>0</v>
      </c>
      <c r="H6" s="19" t="str">
        <f t="shared" si="3"/>
        <v>愛知県　南知多町</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10.62</v>
      </c>
      <c r="Q6" s="20">
        <f t="shared" si="3"/>
        <v>100.69</v>
      </c>
      <c r="R6" s="20">
        <f t="shared" si="3"/>
        <v>2562</v>
      </c>
      <c r="S6" s="20">
        <f t="shared" si="3"/>
        <v>16322</v>
      </c>
      <c r="T6" s="20">
        <f t="shared" si="3"/>
        <v>38.229999999999997</v>
      </c>
      <c r="U6" s="20">
        <f t="shared" si="3"/>
        <v>426.94</v>
      </c>
      <c r="V6" s="20">
        <f t="shared" si="3"/>
        <v>1712</v>
      </c>
      <c r="W6" s="20">
        <f t="shared" si="3"/>
        <v>0.33</v>
      </c>
      <c r="X6" s="20">
        <f t="shared" si="3"/>
        <v>5187.88</v>
      </c>
      <c r="Y6" s="21">
        <f>IF(Y7="",NA(),Y7)</f>
        <v>102.31</v>
      </c>
      <c r="Z6" s="21">
        <f t="shared" ref="Z6:AH6" si="4">IF(Z7="",NA(),Z7)</f>
        <v>103.2</v>
      </c>
      <c r="AA6" s="21">
        <f t="shared" si="4"/>
        <v>105.7</v>
      </c>
      <c r="AB6" s="21">
        <f t="shared" si="4"/>
        <v>103.08</v>
      </c>
      <c r="AC6" s="21">
        <f t="shared" si="4"/>
        <v>95.55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1006.65</v>
      </c>
      <c r="BL6" s="21">
        <f t="shared" si="7"/>
        <v>998.42</v>
      </c>
      <c r="BM6" s="21">
        <f t="shared" si="7"/>
        <v>1095.52</v>
      </c>
      <c r="BN6" s="21">
        <f t="shared" si="7"/>
        <v>1056.55</v>
      </c>
      <c r="BO6" s="21">
        <f t="shared" si="7"/>
        <v>1278.54</v>
      </c>
      <c r="BP6" s="20" t="str">
        <f>IF(BP7="","",IF(BP7="-","【-】","【"&amp;SUBSTITUTE(TEXT(BP7,"#,##0.00"),"-","△")&amp;"】"))</f>
        <v>【1,078.44】</v>
      </c>
      <c r="BQ6" s="21">
        <f>IF(BQ7="",NA(),BQ7)</f>
        <v>81.069999999999993</v>
      </c>
      <c r="BR6" s="21">
        <f t="shared" ref="BR6:BZ6" si="8">IF(BR7="",NA(),BR7)</f>
        <v>81.37</v>
      </c>
      <c r="BS6" s="21">
        <f t="shared" si="8"/>
        <v>94.46</v>
      </c>
      <c r="BT6" s="21">
        <f t="shared" si="8"/>
        <v>91.11</v>
      </c>
      <c r="BU6" s="21">
        <f t="shared" si="8"/>
        <v>80.09</v>
      </c>
      <c r="BV6" s="21">
        <f t="shared" si="8"/>
        <v>43.43</v>
      </c>
      <c r="BW6" s="21">
        <f t="shared" si="8"/>
        <v>41.41</v>
      </c>
      <c r="BX6" s="21">
        <f t="shared" si="8"/>
        <v>39.64</v>
      </c>
      <c r="BY6" s="21">
        <f t="shared" si="8"/>
        <v>40</v>
      </c>
      <c r="BZ6" s="21">
        <f t="shared" si="8"/>
        <v>38.74</v>
      </c>
      <c r="CA6" s="20" t="str">
        <f>IF(CA7="","",IF(CA7="-","【-】","【"&amp;SUBSTITUTE(TEXT(CA7,"#,##0.00"),"-","△")&amp;"】"))</f>
        <v>【41.91】</v>
      </c>
      <c r="CB6" s="21">
        <f>IF(CB7="",NA(),CB7)</f>
        <v>167.93</v>
      </c>
      <c r="CC6" s="21">
        <f t="shared" ref="CC6:CK6" si="9">IF(CC7="",NA(),CC7)</f>
        <v>170.6</v>
      </c>
      <c r="CD6" s="21">
        <f t="shared" si="9"/>
        <v>150</v>
      </c>
      <c r="CE6" s="21">
        <f t="shared" si="9"/>
        <v>154.71</v>
      </c>
      <c r="CF6" s="21">
        <f t="shared" si="9"/>
        <v>147.61000000000001</v>
      </c>
      <c r="CG6" s="21">
        <f t="shared" si="9"/>
        <v>400.44</v>
      </c>
      <c r="CH6" s="21">
        <f t="shared" si="9"/>
        <v>417.56</v>
      </c>
      <c r="CI6" s="21">
        <f t="shared" si="9"/>
        <v>449.72</v>
      </c>
      <c r="CJ6" s="21">
        <f t="shared" si="9"/>
        <v>437.27</v>
      </c>
      <c r="CK6" s="21">
        <f t="shared" si="9"/>
        <v>456.72</v>
      </c>
      <c r="CL6" s="20" t="str">
        <f>IF(CL7="","",IF(CL7="-","【-】","【"&amp;SUBSTITUTE(TEXT(CL7,"#,##0.00"),"-","△")&amp;"】"))</f>
        <v>【420.17】</v>
      </c>
      <c r="CM6" s="21">
        <f>IF(CM7="",NA(),CM7)</f>
        <v>38.83</v>
      </c>
      <c r="CN6" s="21">
        <f t="shared" ref="CN6:CV6" si="10">IF(CN7="",NA(),CN7)</f>
        <v>38.25</v>
      </c>
      <c r="CO6" s="21">
        <f t="shared" si="10"/>
        <v>36.85</v>
      </c>
      <c r="CP6" s="21">
        <f t="shared" si="10"/>
        <v>36.97</v>
      </c>
      <c r="CQ6" s="21">
        <f t="shared" si="10"/>
        <v>36.590000000000003</v>
      </c>
      <c r="CR6" s="21">
        <f t="shared" si="10"/>
        <v>32.229999999999997</v>
      </c>
      <c r="CS6" s="21">
        <f t="shared" si="10"/>
        <v>32.479999999999997</v>
      </c>
      <c r="CT6" s="21">
        <f t="shared" si="10"/>
        <v>30.19</v>
      </c>
      <c r="CU6" s="21">
        <f t="shared" si="10"/>
        <v>28.77</v>
      </c>
      <c r="CV6" s="21">
        <f t="shared" si="10"/>
        <v>26.22</v>
      </c>
      <c r="CW6" s="20" t="str">
        <f>IF(CW7="","",IF(CW7="-","【-】","【"&amp;SUBSTITUTE(TEXT(CW7,"#,##0.00"),"-","△")&amp;"】"))</f>
        <v>【29.92】</v>
      </c>
      <c r="CX6" s="21">
        <f>IF(CX7="",NA(),CX7)</f>
        <v>97.65</v>
      </c>
      <c r="CY6" s="21">
        <f t="shared" ref="CY6:DG6" si="11">IF(CY7="",NA(),CY7)</f>
        <v>97.4</v>
      </c>
      <c r="CZ6" s="21">
        <f t="shared" si="11"/>
        <v>97.9</v>
      </c>
      <c r="DA6" s="21">
        <f t="shared" si="11"/>
        <v>98.08</v>
      </c>
      <c r="DB6" s="21">
        <f t="shared" si="11"/>
        <v>97.78</v>
      </c>
      <c r="DC6" s="21">
        <f t="shared" si="11"/>
        <v>80.8</v>
      </c>
      <c r="DD6" s="21">
        <f t="shared" si="11"/>
        <v>79.2</v>
      </c>
      <c r="DE6" s="21">
        <f t="shared" si="11"/>
        <v>79.09</v>
      </c>
      <c r="DF6" s="21">
        <f t="shared" si="11"/>
        <v>78.900000000000006</v>
      </c>
      <c r="DG6" s="21">
        <f t="shared" si="11"/>
        <v>78.03</v>
      </c>
      <c r="DH6" s="20" t="str">
        <f>IF(DH7="","",IF(DH7="-","【-】","【"&amp;SUBSTITUTE(TEXT(DH7,"#,##0.00"),"-","△")&amp;"】"))</f>
        <v>【80.39】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0.02</v>
      </c>
      <c r="EK6" s="21">
        <f t="shared" si="14"/>
        <v>0.01</v>
      </c>
      <c r="EL6" s="21">
        <f t="shared" si="14"/>
        <v>1.6</v>
      </c>
      <c r="EM6" s="21">
        <f t="shared" si="14"/>
        <v>0.01</v>
      </c>
      <c r="EN6" s="21">
        <f t="shared" si="14"/>
        <v>0.01</v>
      </c>
      <c r="EO6" s="20" t="str">
        <f>IF(EO7="","",IF(EO7="-","【-】","【"&amp;SUBSTITUTE(TEXT(EO7,"#,##0.00"),"-","△")&amp;"】"))</f>
        <v>【0.01】</v>
      </c>
    </row>
    <row r="7" spans="1:145" s="22" customFormat="1" x14ac:dyDescent="0.25">
      <c r="A7" s="14"/>
      <c r="B7" s="23">
        <v>2022</v>
      </c>
      <c r="C7" s="23">
        <v>234451</v>
      </c>
      <c r="D7" s="23">
        <v>47</v>
      </c>
      <c r="E7" s="23">
        <v>17</v>
      </c>
      <c r="F7" s="23">
        <v>6</v>
      </c>
      <c r="G7" s="23">
        <v>0</v>
      </c>
      <c r="H7" s="23" t="s">
        <v>97</v>
      </c>
      <c r="I7" s="23" t="s">
        <v>98</v>
      </c>
      <c r="J7" s="23" t="s">
        <v>99</v>
      </c>
      <c r="K7" s="23" t="s">
        <v>100</v>
      </c>
      <c r="L7" s="23" t="s">
        <v>101</v>
      </c>
      <c r="M7" s="23" t="s">
        <v>102</v>
      </c>
      <c r="N7" s="24" t="s">
        <v>103</v>
      </c>
      <c r="O7" s="24" t="s">
        <v>104</v>
      </c>
      <c r="P7" s="24">
        <v>10.62</v>
      </c>
      <c r="Q7" s="24">
        <v>100.69</v>
      </c>
      <c r="R7" s="24">
        <v>2562</v>
      </c>
      <c r="S7" s="24">
        <v>16322</v>
      </c>
      <c r="T7" s="24">
        <v>38.229999999999997</v>
      </c>
      <c r="U7" s="24">
        <v>426.94</v>
      </c>
      <c r="V7" s="24">
        <v>1712</v>
      </c>
      <c r="W7" s="24">
        <v>0.33</v>
      </c>
      <c r="X7" s="24">
        <v>5187.88</v>
      </c>
      <c r="Y7" s="24">
        <v>102.31</v>
      </c>
      <c r="Z7" s="24">
        <v>103.2</v>
      </c>
      <c r="AA7" s="24">
        <v>105.7</v>
      </c>
      <c r="AB7" s="24">
        <v>103.08</v>
      </c>
      <c r="AC7" s="24">
        <v>95.55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1006.65</v>
      </c>
      <c r="BL7" s="24">
        <v>998.42</v>
      </c>
      <c r="BM7" s="24">
        <v>1095.52</v>
      </c>
      <c r="BN7" s="24">
        <v>1056.55</v>
      </c>
      <c r="BO7" s="24">
        <v>1278.54</v>
      </c>
      <c r="BP7" s="24">
        <v>1078.44</v>
      </c>
      <c r="BQ7" s="24">
        <v>81.069999999999993</v>
      </c>
      <c r="BR7" s="24">
        <v>81.37</v>
      </c>
      <c r="BS7" s="24">
        <v>94.46</v>
      </c>
      <c r="BT7" s="24">
        <v>91.11</v>
      </c>
      <c r="BU7" s="24">
        <v>80.09</v>
      </c>
      <c r="BV7" s="24">
        <v>43.43</v>
      </c>
      <c r="BW7" s="24">
        <v>41.41</v>
      </c>
      <c r="BX7" s="24">
        <v>39.64</v>
      </c>
      <c r="BY7" s="24">
        <v>40</v>
      </c>
      <c r="BZ7" s="24">
        <v>38.74</v>
      </c>
      <c r="CA7" s="24">
        <v>41.91</v>
      </c>
      <c r="CB7" s="24">
        <v>167.93</v>
      </c>
      <c r="CC7" s="24">
        <v>170.6</v>
      </c>
      <c r="CD7" s="24">
        <v>150</v>
      </c>
      <c r="CE7" s="24">
        <v>154.71</v>
      </c>
      <c r="CF7" s="24">
        <v>147.61000000000001</v>
      </c>
      <c r="CG7" s="24">
        <v>400.44</v>
      </c>
      <c r="CH7" s="24">
        <v>417.56</v>
      </c>
      <c r="CI7" s="24">
        <v>449.72</v>
      </c>
      <c r="CJ7" s="24">
        <v>437.27</v>
      </c>
      <c r="CK7" s="24">
        <v>456.72</v>
      </c>
      <c r="CL7" s="24">
        <v>420.17</v>
      </c>
      <c r="CM7" s="24">
        <v>38.83</v>
      </c>
      <c r="CN7" s="24">
        <v>38.25</v>
      </c>
      <c r="CO7" s="24">
        <v>36.85</v>
      </c>
      <c r="CP7" s="24">
        <v>36.97</v>
      </c>
      <c r="CQ7" s="24">
        <v>36.590000000000003</v>
      </c>
      <c r="CR7" s="24">
        <v>32.229999999999997</v>
      </c>
      <c r="CS7" s="24">
        <v>32.479999999999997</v>
      </c>
      <c r="CT7" s="24">
        <v>30.19</v>
      </c>
      <c r="CU7" s="24">
        <v>28.77</v>
      </c>
      <c r="CV7" s="24">
        <v>26.22</v>
      </c>
      <c r="CW7" s="24">
        <v>29.92</v>
      </c>
      <c r="CX7" s="24">
        <v>97.65</v>
      </c>
      <c r="CY7" s="24">
        <v>97.4</v>
      </c>
      <c r="CZ7" s="24">
        <v>97.9</v>
      </c>
      <c r="DA7" s="24">
        <v>98.08</v>
      </c>
      <c r="DB7" s="24">
        <v>97.78</v>
      </c>
      <c r="DC7" s="24">
        <v>80.8</v>
      </c>
      <c r="DD7" s="24">
        <v>79.2</v>
      </c>
      <c r="DE7" s="24">
        <v>79.09</v>
      </c>
      <c r="DF7" s="24">
        <v>78.900000000000006</v>
      </c>
      <c r="DG7" s="24">
        <v>78.03</v>
      </c>
      <c r="DH7" s="24">
        <v>80.39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0.02</v>
      </c>
      <c r="EK7" s="24">
        <v>0.01</v>
      </c>
      <c r="EL7" s="24">
        <v>1.6</v>
      </c>
      <c r="EM7" s="24">
        <v>0.01</v>
      </c>
      <c r="EN7" s="24">
        <v>0.01</v>
      </c>
      <c r="EO7" s="24">
        <v>0.01</v>
      </c>
    </row>
    <row r="8" spans="1:145"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5">
      <c r="B11">
        <v>4</v>
      </c>
      <c r="C11">
        <v>3</v>
      </c>
      <c r="D11">
        <v>2</v>
      </c>
      <c r="E11">
        <v>1</v>
      </c>
      <c r="F11">
        <v>0</v>
      </c>
      <c r="G11" t="s">
        <v>110</v>
      </c>
    </row>
    <row r="12" spans="1:145" x14ac:dyDescent="0.25">
      <c r="B12">
        <v>1</v>
      </c>
      <c r="C12">
        <v>1</v>
      </c>
      <c r="D12">
        <v>2</v>
      </c>
      <c r="E12">
        <v>3</v>
      </c>
      <c r="F12">
        <v>4</v>
      </c>
      <c r="G12" t="s">
        <v>111</v>
      </c>
    </row>
    <row r="13" spans="1:145" x14ac:dyDescent="0.25">
      <c r="B13" t="s">
        <v>112</v>
      </c>
      <c r="C13" t="s">
        <v>113</v>
      </c>
      <c r="D13" t="s">
        <v>113</v>
      </c>
      <c r="E13" t="s">
        <v>114</v>
      </c>
      <c r="F13" t="s">
        <v>113</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2024-02-26T07:07:53Z</cp:lastPrinted>
  <dcterms:created xsi:type="dcterms:W3CDTF">2023-12-12T02:57:34Z</dcterms:created>
  <dcterms:modified xsi:type="dcterms:W3CDTF">2024-02-26T07:08:15Z</dcterms:modified>
  <cp:category/>
</cp:coreProperties>
</file>