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294FD242-F7BF-4E7F-9105-9597D7AE7AB0}" xr6:coauthVersionLast="47" xr6:coauthVersionMax="47" xr10:uidLastSave="{00000000-0000-0000-0000-000000000000}"/>
  <workbookProtection workbookAlgorithmName="SHA-512" workbookHashValue="gR2KmRkHE2+VfEOif8Iu+vAjZLdCzCG8iBgzBXFFYl9tJYIvD2gJorMkV8Ypc1x01knLJ6htXpw8cdOGM5Nquw==" workbookSaltValue="hyjk9pB7FsuZfQt2HGIAxw=="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6" i="4"/>
  <c r="MA51" i="4" l="1"/>
  <c r="MI76" i="4"/>
  <c r="HJ51" i="4"/>
  <c r="MA30" i="4"/>
  <c r="IT76" i="4"/>
  <c r="CS51" i="4"/>
  <c r="HJ30" i="4"/>
  <c r="CS30" i="4"/>
  <c r="BZ76" i="4"/>
  <c r="C11" i="5"/>
  <c r="D11" i="5"/>
  <c r="E11" i="5"/>
  <c r="B11" i="5"/>
  <c r="BK76" i="4" l="1"/>
  <c r="LH51" i="4"/>
  <c r="GQ30" i="4"/>
  <c r="BZ30" i="4"/>
  <c r="LT76" i="4"/>
  <c r="GQ51" i="4"/>
  <c r="LH30" i="4"/>
  <c r="BZ51" i="4"/>
  <c r="IE76" i="4"/>
  <c r="BG30" i="4"/>
  <c r="FX51" i="4"/>
  <c r="HP76" i="4"/>
  <c r="BG51" i="4"/>
  <c r="AV76" i="4"/>
  <c r="KO51" i="4"/>
  <c r="KO30" i="4"/>
  <c r="FX30" i="4"/>
  <c r="LE76" i="4"/>
  <c r="JV30" i="4"/>
  <c r="HA76" i="4"/>
  <c r="AN51" i="4"/>
  <c r="FE30" i="4"/>
  <c r="AN30" i="4"/>
  <c r="KP76" i="4"/>
  <c r="FE51" i="4"/>
  <c r="AG76" i="4"/>
  <c r="JV51" i="4"/>
  <c r="KA76" i="4"/>
  <c r="EL51" i="4"/>
  <c r="JC30" i="4"/>
  <c r="R76" i="4"/>
  <c r="GL76" i="4"/>
  <c r="U51" i="4"/>
  <c r="EL30" i="4"/>
  <c r="U30" i="4"/>
  <c r="JC51" i="4"/>
</calcChain>
</file>

<file path=xl/sharedStrings.xml><?xml version="1.0" encoding="utf-8"?>
<sst xmlns="http://schemas.openxmlformats.org/spreadsheetml/2006/main" count="278" uniqueCount="143">
  <si>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</si>
  <si>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</si>
  <si>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</si>
  <si>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</si>
  <si>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</si>
  <si>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</si>
  <si>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</si>
  <si>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</si>
  <si>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</si>
  <si>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</si>
  <si>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</si>
  <si>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</si>
  <si>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</si>
  <si>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</si>
  <si>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</si>
  <si>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</si>
  <si>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</si>
  <si>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</si>
  <si>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</si>
  <si>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</si>
  <si>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</si>
  <si>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</si>
  <si>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</si>
  <si>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</si>
  <si>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</si>
  <si>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</si>
  <si>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</si>
  <si>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</si>
  <si>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</si>
  <si>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</si>
  <si>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</si>
  <si>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</si>
  <si>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</si>
  <si>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</si>
  <si>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</si>
  <si>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</si>
  <si>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</si>
  <si>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</si>
  <si>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</si>
  <si>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</si>
  <si>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</si>
  <si>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</si>
  <si>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</si>
  <si>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</si>
  <si>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</si>
  <si>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</si>
  <si>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</si>
  <si>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</si>
  <si>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</si>
  <si>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</si>
  <si>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</si>
  <si>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</si>
  <si>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</si>
  <si>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</si>
  <si>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</si>
  <si>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</si>
  <si>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</si>
  <si>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</si>
  <si>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</si>
  <si>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</si>
  <si>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</si>
  <si>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</si>
  <si>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</si>
  <si>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</si>
  <si>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</si>
  <si>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</si>
  <si>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</si>
  <si>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</si>
  <si>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</si>
  <si>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</si>
  <si>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</si>
  <si>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</si>
  <si>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</si>
  <si>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</si>
  <si>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</si>
  <si>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</si>
  <si>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</si>
  <si>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</si>
  <si>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</si>
  <si>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</si>
  <si>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</si>
  <si>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</si>
  <si>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</si>
  <si>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</si>
  <si>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</si>
  <si>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</si>
  <si>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</si>
  <si>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</si>
  <si>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</si>
  <si>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</si>
  <si>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</si>
  <si>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</si>
  <si>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</si>
  <si>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</si>
  <si>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</si>
  <si>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</si>
  <si>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</si>
  <si>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</si>
  <si>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</si>
  <si>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</si>
  <si>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</si>
  <si>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</si>
  <si>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</si>
  <si>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</si>
  <si>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</si>
  <si>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</si>
  <si>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当該値(N-3)</t>
    <phoneticPr fontId="5"/>
  </si>
  <si>
    <t>当該値(N-3)</t>
    <phoneticPr fontId="5"/>
  </si>
  <si>
    <t>当該値(N-2)</t>
    <phoneticPr fontId="5"/>
  </si>
  <si>
    <t>当該値(N-4)</t>
    <phoneticPr fontId="5"/>
  </si>
  <si>
    <t>当該値(N-1)</t>
    <phoneticPr fontId="5"/>
  </si>
  <si>
    <t>当該値(N)</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</si>
  <si>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</si>
  <si>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</si>
  <si>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</si>
  <si>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</si>
  <si>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</si>
  <si>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</si>
  <si>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</si>
  <si>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</si>
  <si>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</si>
  <si>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</si>
  <si>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</si>
  <si>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南知多町</t>
  </si>
  <si>
    <t>師崎港駐車場</t>
  </si>
  <si>
    <t>法非適用</t>
  </si>
  <si>
    <t>駐車場整備事業</t>
  </si>
  <si>
    <t>-</t>
  </si>
  <si>
    <t>Ａ１Ｂ２</t>
  </si>
  <si>
    <t>非設置</t>
  </si>
  <si>
    <t>該当数値なし</t>
  </si>
  <si>
    <t>届出駐車場</t>
  </si>
  <si>
    <t>立体式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</si>
  <si>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</si>
  <si>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</si>
  <si>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</si>
  <si>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</si>
  <si>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</si>
  <si>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</si>
  <si>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④売上高GOP比率⑤EBITDAについて、令和４年度は大規模修繕が少ないこと及び新型コロナウイルス感染症の収束によって使用料が増加したため、昨年より支出が少なく収入が増えたことから、前年度と比較して数値が増加した。類似団体平均値より下回ってはいるが、収益については黒字で推移しており、安定した経営を維持できている。</t>
    <rPh sb="41" eb="42">
      <t>スク</t>
    </rPh>
    <rPh sb="46" eb="47">
      <t>オヨ</t>
    </rPh>
    <rPh sb="48" eb="50">
      <t>シンガタ</t>
    </rPh>
    <rPh sb="57" eb="60">
      <t>カンセンショウ</t>
    </rPh>
    <rPh sb="88" eb="90">
      <t>シュウニュウ</t>
    </rPh>
    <rPh sb="91" eb="92">
      <t>フ</t>
    </rPh>
    <phoneticPr fontId="5"/>
  </si>
  <si>
    <t>建設時に利用した企業債については、他会計からの補助金等に頼ることなく駐車場料金収入のみで償還計画に基づき計画的な償還を行っている。⑩企業債残高対料金収入比率については年々減少している。また、地方公営企業法を適用していないため⑥有形固定資産減価償却率及び⑨累積欠損金比率については「該当なし」となっている。</t>
    <phoneticPr fontId="5"/>
  </si>
  <si>
    <t>⑪稼働率については、全国平均及び類似施設平均値を下回っているが、過去５年間の経年比較において安定した稼働を維持しており、順調な運営が続いている。
周辺施設にフェリー・高速船乗り場があり、駐車場利用者は概ね周辺施設を利用する傾向で、駐車場の需要はあると考えられるため、今後も駐車場として利用していくことが適切である。</t>
    <phoneticPr fontId="5"/>
  </si>
  <si>
    <t>各指標において平均値との差異はあるものの安定した経営が続いている。駐車場への需要は観光客及び離島に住む町民を中心にあるが、観光客の駐車場利用者によって発生する渋滞を解消するために、より多くの方々が利用しやすい駐車場運営をおこなっていく必要がある。今後より一層健全な運営をしていくために、令和６年度よりPFI手法を活用した運営を行っていく。
経営戦略については、令和３年３月に策定をしたが、令和６年度からPFI手法を活用することに伴い特別会計を廃止し、一般会計付けとするため経営戦略についても廃止する。</t>
    <rPh sb="44" eb="45">
      <t>オヨ</t>
    </rPh>
    <rPh sb="46" eb="48">
      <t>リトウ</t>
    </rPh>
    <rPh sb="49" eb="50">
      <t>ス</t>
    </rPh>
    <rPh sb="51" eb="53">
      <t>チョウミン</t>
    </rPh>
    <rPh sb="61" eb="64">
      <t>カンコウキャク</t>
    </rPh>
    <rPh sb="65" eb="68">
      <t>チュウシャジョウ</t>
    </rPh>
    <rPh sb="68" eb="71">
      <t>リヨウシャ</t>
    </rPh>
    <rPh sb="75" eb="77">
      <t>ハッセイ</t>
    </rPh>
    <rPh sb="79" eb="81">
      <t>ジュウタイ</t>
    </rPh>
    <rPh sb="82" eb="84">
      <t>カイショウ</t>
    </rPh>
    <rPh sb="92" eb="93">
      <t>オオ</t>
    </rPh>
    <rPh sb="95" eb="97">
      <t>カタガタ</t>
    </rPh>
    <rPh sb="98" eb="100">
      <t>リヨウ</t>
    </rPh>
    <rPh sb="104" eb="107">
      <t>チュウシャジョウ</t>
    </rPh>
    <rPh sb="107" eb="109">
      <t>ウンエイ</t>
    </rPh>
    <rPh sb="117" eb="119">
      <t>ヒツヨウ</t>
    </rPh>
    <rPh sb="127" eb="129">
      <t>イッソウ</t>
    </rPh>
    <rPh sb="129" eb="131">
      <t>ケンゼン</t>
    </rPh>
    <rPh sb="143" eb="145">
      <t>レイワ</t>
    </rPh>
    <rPh sb="146" eb="148">
      <t>ネンド</t>
    </rPh>
    <rPh sb="153" eb="155">
      <t>シュホウ</t>
    </rPh>
    <rPh sb="156" eb="158">
      <t>カツヨウ</t>
    </rPh>
    <rPh sb="170" eb="172">
      <t>ケイエイ</t>
    </rPh>
    <rPh sb="172" eb="174">
      <t>センリャク</t>
    </rPh>
    <rPh sb="180" eb="182">
      <t>レイワ</t>
    </rPh>
    <rPh sb="183" eb="184">
      <t>ネン</t>
    </rPh>
    <rPh sb="185" eb="186">
      <t>ガツ</t>
    </rPh>
    <rPh sb="187" eb="189">
      <t>サクテイ</t>
    </rPh>
    <rPh sb="194" eb="196">
      <t>レイワ</t>
    </rPh>
    <rPh sb="197" eb="199">
      <t>ネンド</t>
    </rPh>
    <rPh sb="204" eb="206">
      <t>シュホウ</t>
    </rPh>
    <rPh sb="207" eb="209">
      <t>カツヨウ</t>
    </rPh>
    <rPh sb="214" eb="215">
      <t>トモナ</t>
    </rPh>
    <rPh sb="216" eb="220">
      <t>トクベツカイケイ</t>
    </rPh>
    <rPh sb="221" eb="223">
      <t>ハイシ</t>
    </rPh>
    <rPh sb="225" eb="227">
      <t>イッパン</t>
    </rPh>
    <rPh sb="227" eb="229">
      <t>カイケイ</t>
    </rPh>
    <rPh sb="229" eb="230">
      <t>ヅ</t>
    </rPh>
    <rPh sb="236" eb="238">
      <t>ケイエイ</t>
    </rPh>
    <rPh sb="238" eb="240">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</si>
</sst>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156.9</c:v>
                </c:pt>
                <c:pt idx="1">
                  <c:v>96.2</c:v>
                </c:pt>
                <c:pt idx="2">
                  <c:v>144.1</c:v>
                </c:pt>
                <c:pt idx="3">
                  <c:v>128.69999999999999</c:v>
                </c:pt>
                <c:pt idx="4">
                  <c:v>141.30000000000001</c:v>
                </c:pt>
              </c:numCache>
            </c:numRef>
          </c:val>
          <c:extLst>
            <c:ext xmlns:c16="http://schemas.microsoft.com/office/drawing/2014/chart" uri="{C3380CC4-5D6E-409C-BE32-E72D297353CC}">
              <c16:uniqueId val="{00000000-E3F2-48F2-BDCE-6A757E4B7AA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E3F2-48F2-BDCE-6A757E4B7AA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111</c:v>
                </c:pt>
                <c:pt idx="1">
                  <c:v>93.3</c:v>
                </c:pt>
                <c:pt idx="2">
                  <c:v>79.599999999999994</c:v>
                </c:pt>
                <c:pt idx="3">
                  <c:v>56.1</c:v>
                </c:pt>
                <c:pt idx="4">
                  <c:v>34.9</c:v>
                </c:pt>
              </c:numCache>
            </c:numRef>
          </c:val>
          <c:extLst>
            <c:ext xmlns:c16="http://schemas.microsoft.com/office/drawing/2014/chart" uri="{C3380CC4-5D6E-409C-BE32-E72D297353CC}">
              <c16:uniqueId val="{00000000-5D84-46DD-894C-3BCDDFC61EE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5D84-46DD-894C-3BCDDFC61EE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FD3-4CF9-A60D-A9367B9B228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FD3-4CF9-A60D-A9367B9B228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0B9-44B0-8CDC-D25D5B81BAF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0B9-44B0-8CDC-D25D5B81BAF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15-4D1E-BD2C-02D29158462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BE15-4D1E-BD2C-02D29158462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6F2-4171-B9EB-35CE0586E37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46F2-4171-B9EB-35CE0586E37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113</c:v>
                </c:pt>
                <c:pt idx="1">
                  <c:v>112.7</c:v>
                </c:pt>
                <c:pt idx="2">
                  <c:v>111.5</c:v>
                </c:pt>
                <c:pt idx="3">
                  <c:v>111.5</c:v>
                </c:pt>
                <c:pt idx="4">
                  <c:v>112</c:v>
                </c:pt>
              </c:numCache>
            </c:numRef>
          </c:val>
          <c:extLst>
            <c:ext xmlns:c16="http://schemas.microsoft.com/office/drawing/2014/chart" uri="{C3380CC4-5D6E-409C-BE32-E72D297353CC}">
              <c16:uniqueId val="{00000000-8ABB-468A-AB0D-3FF733760AC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8ABB-468A-AB0D-3FF733760AC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68.5</c:v>
                </c:pt>
                <c:pt idx="1">
                  <c:v>28.3</c:v>
                </c:pt>
                <c:pt idx="2">
                  <c:v>60.1</c:v>
                </c:pt>
                <c:pt idx="3">
                  <c:v>55.8</c:v>
                </c:pt>
                <c:pt idx="4">
                  <c:v>58.6</c:v>
                </c:pt>
              </c:numCache>
            </c:numRef>
          </c:val>
          <c:extLst>
            <c:ext xmlns:c16="http://schemas.microsoft.com/office/drawing/2014/chart" uri="{C3380CC4-5D6E-409C-BE32-E72D297353CC}">
              <c16:uniqueId val="{00000000-6AA6-4DE7-B90C-C2553790E85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6AA6-4DE7-B90C-C2553790E85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54809</c:v>
                </c:pt>
                <c:pt idx="1">
                  <c:v>15555</c:v>
                </c:pt>
                <c:pt idx="2">
                  <c:v>47141</c:v>
                </c:pt>
                <c:pt idx="3">
                  <c:v>40531</c:v>
                </c:pt>
                <c:pt idx="4">
                  <c:v>49227</c:v>
                </c:pt>
              </c:numCache>
            </c:numRef>
          </c:val>
          <c:extLst>
            <c:ext xmlns:c16="http://schemas.microsoft.com/office/drawing/2014/chart" uri="{C3380CC4-5D6E-409C-BE32-E72D297353CC}">
              <c16:uniqueId val="{00000000-729B-4E58-9A10-EB6CC0207A1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729B-4E58-9A10-EB6CC0207A1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81640625" customWidth="1"/>
    <col min="3" max="244" width="0.6328125" customWidth="1"/>
    <col min="245" max="245" width="0.8164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愛知県南知多町　師崎港駐車場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15620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156.9</v>
      </c>
      <c r="V31" s="98"/>
      <c r="W31" s="98"/>
      <c r="X31" s="98"/>
      <c r="Y31" s="98"/>
      <c r="Z31" s="98"/>
      <c r="AA31" s="98"/>
      <c r="AB31" s="98"/>
      <c r="AC31" s="98"/>
      <c r="AD31" s="98"/>
      <c r="AE31" s="98"/>
      <c r="AF31" s="98"/>
      <c r="AG31" s="98"/>
      <c r="AH31" s="98"/>
      <c r="AI31" s="98"/>
      <c r="AJ31" s="98"/>
      <c r="AK31" s="98"/>
      <c r="AL31" s="98"/>
      <c r="AM31" s="98"/>
      <c r="AN31" s="98">
        <f>データ!Z7</f>
        <v>96.2</v>
      </c>
      <c r="AO31" s="98"/>
      <c r="AP31" s="98"/>
      <c r="AQ31" s="98"/>
      <c r="AR31" s="98"/>
      <c r="AS31" s="98"/>
      <c r="AT31" s="98"/>
      <c r="AU31" s="98"/>
      <c r="AV31" s="98"/>
      <c r="AW31" s="98"/>
      <c r="AX31" s="98"/>
      <c r="AY31" s="98"/>
      <c r="AZ31" s="98"/>
      <c r="BA31" s="98"/>
      <c r="BB31" s="98"/>
      <c r="BC31" s="98"/>
      <c r="BD31" s="98"/>
      <c r="BE31" s="98"/>
      <c r="BF31" s="98"/>
      <c r="BG31" s="98">
        <f>データ!AA7</f>
        <v>144.1</v>
      </c>
      <c r="BH31" s="98"/>
      <c r="BI31" s="98"/>
      <c r="BJ31" s="98"/>
      <c r="BK31" s="98"/>
      <c r="BL31" s="98"/>
      <c r="BM31" s="98"/>
      <c r="BN31" s="98"/>
      <c r="BO31" s="98"/>
      <c r="BP31" s="98"/>
      <c r="BQ31" s="98"/>
      <c r="BR31" s="98"/>
      <c r="BS31" s="98"/>
      <c r="BT31" s="98"/>
      <c r="BU31" s="98"/>
      <c r="BV31" s="98"/>
      <c r="BW31" s="98"/>
      <c r="BX31" s="98"/>
      <c r="BY31" s="98"/>
      <c r="BZ31" s="98">
        <f>データ!AB7</f>
        <v>128.69999999999999</v>
      </c>
      <c r="CA31" s="98"/>
      <c r="CB31" s="98"/>
      <c r="CC31" s="98"/>
      <c r="CD31" s="98"/>
      <c r="CE31" s="98"/>
      <c r="CF31" s="98"/>
      <c r="CG31" s="98"/>
      <c r="CH31" s="98"/>
      <c r="CI31" s="98"/>
      <c r="CJ31" s="98"/>
      <c r="CK31" s="98"/>
      <c r="CL31" s="98"/>
      <c r="CM31" s="98"/>
      <c r="CN31" s="98"/>
      <c r="CO31" s="98"/>
      <c r="CP31" s="98"/>
      <c r="CQ31" s="98"/>
      <c r="CR31" s="98"/>
      <c r="CS31" s="98">
        <f>データ!AC7</f>
        <v>141.30000000000001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113</v>
      </c>
      <c r="JD31" s="67"/>
      <c r="JE31" s="67"/>
      <c r="JF31" s="67"/>
      <c r="JG31" s="67"/>
      <c r="JH31" s="67"/>
      <c r="JI31" s="67"/>
      <c r="JJ31" s="67"/>
      <c r="JK31" s="67"/>
      <c r="JL31" s="67"/>
      <c r="JM31" s="67"/>
      <c r="JN31" s="67"/>
      <c r="JO31" s="67"/>
      <c r="JP31" s="67"/>
      <c r="JQ31" s="67"/>
      <c r="JR31" s="67"/>
      <c r="JS31" s="67"/>
      <c r="JT31" s="67"/>
      <c r="JU31" s="68"/>
      <c r="JV31" s="66">
        <f>データ!DL7</f>
        <v>112.7</v>
      </c>
      <c r="JW31" s="67"/>
      <c r="JX31" s="67"/>
      <c r="JY31" s="67"/>
      <c r="JZ31" s="67"/>
      <c r="KA31" s="67"/>
      <c r="KB31" s="67"/>
      <c r="KC31" s="67"/>
      <c r="KD31" s="67"/>
      <c r="KE31" s="67"/>
      <c r="KF31" s="67"/>
      <c r="KG31" s="67"/>
      <c r="KH31" s="67"/>
      <c r="KI31" s="67"/>
      <c r="KJ31" s="67"/>
      <c r="KK31" s="67"/>
      <c r="KL31" s="67"/>
      <c r="KM31" s="67"/>
      <c r="KN31" s="68"/>
      <c r="KO31" s="66">
        <f>データ!DM7</f>
        <v>111.5</v>
      </c>
      <c r="KP31" s="67"/>
      <c r="KQ31" s="67"/>
      <c r="KR31" s="67"/>
      <c r="KS31" s="67"/>
      <c r="KT31" s="67"/>
      <c r="KU31" s="67"/>
      <c r="KV31" s="67"/>
      <c r="KW31" s="67"/>
      <c r="KX31" s="67"/>
      <c r="KY31" s="67"/>
      <c r="KZ31" s="67"/>
      <c r="LA31" s="67"/>
      <c r="LB31" s="67"/>
      <c r="LC31" s="67"/>
      <c r="LD31" s="67"/>
      <c r="LE31" s="67"/>
      <c r="LF31" s="67"/>
      <c r="LG31" s="68"/>
      <c r="LH31" s="66">
        <f>データ!DN7</f>
        <v>111.5</v>
      </c>
      <c r="LI31" s="67"/>
      <c r="LJ31" s="67"/>
      <c r="LK31" s="67"/>
      <c r="LL31" s="67"/>
      <c r="LM31" s="67"/>
      <c r="LN31" s="67"/>
      <c r="LO31" s="67"/>
      <c r="LP31" s="67"/>
      <c r="LQ31" s="67"/>
      <c r="LR31" s="67"/>
      <c r="LS31" s="67"/>
      <c r="LT31" s="67"/>
      <c r="LU31" s="67"/>
      <c r="LV31" s="67"/>
      <c r="LW31" s="67"/>
      <c r="LX31" s="67"/>
      <c r="LY31" s="67"/>
      <c r="LZ31" s="68"/>
      <c r="MA31" s="66">
        <f>データ!DO7</f>
        <v>112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230.7</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1.7</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164.6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141</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68.5</v>
      </c>
      <c r="EM52" s="98"/>
      <c r="EN52" s="98"/>
      <c r="EO52" s="98"/>
      <c r="EP52" s="98"/>
      <c r="EQ52" s="98"/>
      <c r="ER52" s="98"/>
      <c r="ES52" s="98"/>
      <c r="ET52" s="98"/>
      <c r="EU52" s="98"/>
      <c r="EV52" s="98"/>
      <c r="EW52" s="98"/>
      <c r="EX52" s="98"/>
      <c r="EY52" s="98"/>
      <c r="EZ52" s="98"/>
      <c r="FA52" s="98"/>
      <c r="FB52" s="98"/>
      <c r="FC52" s="98"/>
      <c r="FD52" s="98"/>
      <c r="FE52" s="98">
        <f>データ!BG7</f>
        <v>28.3</v>
      </c>
      <c r="FF52" s="98"/>
      <c r="FG52" s="98"/>
      <c r="FH52" s="98"/>
      <c r="FI52" s="98"/>
      <c r="FJ52" s="98"/>
      <c r="FK52" s="98"/>
      <c r="FL52" s="98"/>
      <c r="FM52" s="98"/>
      <c r="FN52" s="98"/>
      <c r="FO52" s="98"/>
      <c r="FP52" s="98"/>
      <c r="FQ52" s="98"/>
      <c r="FR52" s="98"/>
      <c r="FS52" s="98"/>
      <c r="FT52" s="98"/>
      <c r="FU52" s="98"/>
      <c r="FV52" s="98"/>
      <c r="FW52" s="98"/>
      <c r="FX52" s="98">
        <f>データ!BH7</f>
        <v>60.1</v>
      </c>
      <c r="FY52" s="98"/>
      <c r="FZ52" s="98"/>
      <c r="GA52" s="98"/>
      <c r="GB52" s="98"/>
      <c r="GC52" s="98"/>
      <c r="GD52" s="98"/>
      <c r="GE52" s="98"/>
      <c r="GF52" s="98"/>
      <c r="GG52" s="98"/>
      <c r="GH52" s="98"/>
      <c r="GI52" s="98"/>
      <c r="GJ52" s="98"/>
      <c r="GK52" s="98"/>
      <c r="GL52" s="98"/>
      <c r="GM52" s="98"/>
      <c r="GN52" s="98"/>
      <c r="GO52" s="98"/>
      <c r="GP52" s="98"/>
      <c r="GQ52" s="98">
        <f>データ!BI7</f>
        <v>55.8</v>
      </c>
      <c r="GR52" s="98"/>
      <c r="GS52" s="98"/>
      <c r="GT52" s="98"/>
      <c r="GU52" s="98"/>
      <c r="GV52" s="98"/>
      <c r="GW52" s="98"/>
      <c r="GX52" s="98"/>
      <c r="GY52" s="98"/>
      <c r="GZ52" s="98"/>
      <c r="HA52" s="98"/>
      <c r="HB52" s="98"/>
      <c r="HC52" s="98"/>
      <c r="HD52" s="98"/>
      <c r="HE52" s="98"/>
      <c r="HF52" s="98"/>
      <c r="HG52" s="98"/>
      <c r="HH52" s="98"/>
      <c r="HI52" s="98"/>
      <c r="HJ52" s="98">
        <f>データ!BJ7</f>
        <v>58.6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54809</v>
      </c>
      <c r="JD52" s="97"/>
      <c r="JE52" s="97"/>
      <c r="JF52" s="97"/>
      <c r="JG52" s="97"/>
      <c r="JH52" s="97"/>
      <c r="JI52" s="97"/>
      <c r="JJ52" s="97"/>
      <c r="JK52" s="97"/>
      <c r="JL52" s="97"/>
      <c r="JM52" s="97"/>
      <c r="JN52" s="97"/>
      <c r="JO52" s="97"/>
      <c r="JP52" s="97"/>
      <c r="JQ52" s="97"/>
      <c r="JR52" s="97"/>
      <c r="JS52" s="97"/>
      <c r="JT52" s="97"/>
      <c r="JU52" s="97"/>
      <c r="JV52" s="97">
        <f>データ!BR7</f>
        <v>15555</v>
      </c>
      <c r="JW52" s="97"/>
      <c r="JX52" s="97"/>
      <c r="JY52" s="97"/>
      <c r="JZ52" s="97"/>
      <c r="KA52" s="97"/>
      <c r="KB52" s="97"/>
      <c r="KC52" s="97"/>
      <c r="KD52" s="97"/>
      <c r="KE52" s="97"/>
      <c r="KF52" s="97"/>
      <c r="KG52" s="97"/>
      <c r="KH52" s="97"/>
      <c r="KI52" s="97"/>
      <c r="KJ52" s="97"/>
      <c r="KK52" s="97"/>
      <c r="KL52" s="97"/>
      <c r="KM52" s="97"/>
      <c r="KN52" s="97"/>
      <c r="KO52" s="97">
        <f>データ!BS7</f>
        <v>47141</v>
      </c>
      <c r="KP52" s="97"/>
      <c r="KQ52" s="97"/>
      <c r="KR52" s="97"/>
      <c r="KS52" s="97"/>
      <c r="KT52" s="97"/>
      <c r="KU52" s="97"/>
      <c r="KV52" s="97"/>
      <c r="KW52" s="97"/>
      <c r="KX52" s="97"/>
      <c r="KY52" s="97"/>
      <c r="KZ52" s="97"/>
      <c r="LA52" s="97"/>
      <c r="LB52" s="97"/>
      <c r="LC52" s="97"/>
      <c r="LD52" s="97"/>
      <c r="LE52" s="97"/>
      <c r="LF52" s="97"/>
      <c r="LG52" s="97"/>
      <c r="LH52" s="97">
        <f>データ!BT7</f>
        <v>40531</v>
      </c>
      <c r="LI52" s="97"/>
      <c r="LJ52" s="97"/>
      <c r="LK52" s="97"/>
      <c r="LL52" s="97"/>
      <c r="LM52" s="97"/>
      <c r="LN52" s="97"/>
      <c r="LO52" s="97"/>
      <c r="LP52" s="97"/>
      <c r="LQ52" s="97"/>
      <c r="LR52" s="97"/>
      <c r="LS52" s="97"/>
      <c r="LT52" s="97"/>
      <c r="LU52" s="97"/>
      <c r="LV52" s="97"/>
      <c r="LW52" s="97"/>
      <c r="LX52" s="97"/>
      <c r="LY52" s="97"/>
      <c r="LZ52" s="97"/>
      <c r="MA52" s="97">
        <f>データ!BU7</f>
        <v>49227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36.200000000000003</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24482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8775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3945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111</v>
      </c>
      <c r="KB77" s="67"/>
      <c r="KC77" s="67"/>
      <c r="KD77" s="67"/>
      <c r="KE77" s="67"/>
      <c r="KF77" s="67"/>
      <c r="KG77" s="67"/>
      <c r="KH77" s="67"/>
      <c r="KI77" s="67"/>
      <c r="KJ77" s="67"/>
      <c r="KK77" s="67"/>
      <c r="KL77" s="67"/>
      <c r="KM77" s="67"/>
      <c r="KN77" s="67"/>
      <c r="KO77" s="68"/>
      <c r="KP77" s="66">
        <f>データ!DA7</f>
        <v>93.3</v>
      </c>
      <c r="KQ77" s="67"/>
      <c r="KR77" s="67"/>
      <c r="KS77" s="67"/>
      <c r="KT77" s="67"/>
      <c r="KU77" s="67"/>
      <c r="KV77" s="67"/>
      <c r="KW77" s="67"/>
      <c r="KX77" s="67"/>
      <c r="KY77" s="67"/>
      <c r="KZ77" s="67"/>
      <c r="LA77" s="67"/>
      <c r="LB77" s="67"/>
      <c r="LC77" s="67"/>
      <c r="LD77" s="68"/>
      <c r="LE77" s="66">
        <f>データ!DB7</f>
        <v>79.599999999999994</v>
      </c>
      <c r="LF77" s="67"/>
      <c r="LG77" s="67"/>
      <c r="LH77" s="67"/>
      <c r="LI77" s="67"/>
      <c r="LJ77" s="67"/>
      <c r="LK77" s="67"/>
      <c r="LL77" s="67"/>
      <c r="LM77" s="67"/>
      <c r="LN77" s="67"/>
      <c r="LO77" s="67"/>
      <c r="LP77" s="67"/>
      <c r="LQ77" s="67"/>
      <c r="LR77" s="67"/>
      <c r="LS77" s="68"/>
      <c r="LT77" s="66">
        <f>データ!DC7</f>
        <v>56.1</v>
      </c>
      <c r="LU77" s="67"/>
      <c r="LV77" s="67"/>
      <c r="LW77" s="67"/>
      <c r="LX77" s="67"/>
      <c r="LY77" s="67"/>
      <c r="LZ77" s="67"/>
      <c r="MA77" s="67"/>
      <c r="MB77" s="67"/>
      <c r="MC77" s="67"/>
      <c r="MD77" s="67"/>
      <c r="ME77" s="67"/>
      <c r="MF77" s="67"/>
      <c r="MG77" s="67"/>
      <c r="MH77" s="68"/>
      <c r="MI77" s="66">
        <f>データ!DD7</f>
        <v>34.9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1555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fe30MgBsAXhANy9R5Y8vC5h3pq0T52W3La7fq+oPLfJwNNj/MEYwNrG0I2k3+HDpLkoEmjxdpmykpt4cq+SMQ==" saltValue="1nzRCvnvP0dcO/pxPvdmg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81640625" customWidth="1"/>
    <col min="91" max="92" width="15.453125" customWidth="1"/>
    <col min="93" max="125" width="11.8164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105</v>
      </c>
      <c r="AW5" s="47" t="s">
        <v>91</v>
      </c>
      <c r="AX5" s="47" t="s">
        <v>92</v>
      </c>
      <c r="AY5" s="47" t="s">
        <v>103</v>
      </c>
      <c r="AZ5" s="47" t="s">
        <v>94</v>
      </c>
      <c r="BA5" s="47" t="s">
        <v>95</v>
      </c>
      <c r="BB5" s="47" t="s">
        <v>96</v>
      </c>
      <c r="BC5" s="47" t="s">
        <v>97</v>
      </c>
      <c r="BD5" s="47" t="s">
        <v>98</v>
      </c>
      <c r="BE5" s="47" t="s">
        <v>99</v>
      </c>
      <c r="BF5" s="47" t="s">
        <v>104</v>
      </c>
      <c r="BG5" s="47" t="s">
        <v>106</v>
      </c>
      <c r="BH5" s="47" t="s">
        <v>91</v>
      </c>
      <c r="BI5" s="47" t="s">
        <v>92</v>
      </c>
      <c r="BJ5" s="47" t="s">
        <v>103</v>
      </c>
      <c r="BK5" s="47" t="s">
        <v>94</v>
      </c>
      <c r="BL5" s="47" t="s">
        <v>95</v>
      </c>
      <c r="BM5" s="47" t="s">
        <v>96</v>
      </c>
      <c r="BN5" s="47" t="s">
        <v>97</v>
      </c>
      <c r="BO5" s="47" t="s">
        <v>98</v>
      </c>
      <c r="BP5" s="47" t="s">
        <v>99</v>
      </c>
      <c r="BQ5" s="47" t="s">
        <v>100</v>
      </c>
      <c r="BR5" s="47" t="s">
        <v>107</v>
      </c>
      <c r="BS5" s="47" t="s">
        <v>108</v>
      </c>
      <c r="BT5" s="47" t="s">
        <v>92</v>
      </c>
      <c r="BU5" s="47" t="s">
        <v>93</v>
      </c>
      <c r="BV5" s="47" t="s">
        <v>94</v>
      </c>
      <c r="BW5" s="47" t="s">
        <v>95</v>
      </c>
      <c r="BX5" s="47" t="s">
        <v>96</v>
      </c>
      <c r="BY5" s="47" t="s">
        <v>97</v>
      </c>
      <c r="BZ5" s="47" t="s">
        <v>98</v>
      </c>
      <c r="CA5" s="47" t="s">
        <v>99</v>
      </c>
      <c r="CB5" s="47" t="s">
        <v>109</v>
      </c>
      <c r="CC5" s="47" t="s">
        <v>107</v>
      </c>
      <c r="CD5" s="47" t="s">
        <v>91</v>
      </c>
      <c r="CE5" s="47" t="s">
        <v>110</v>
      </c>
      <c r="CF5" s="47" t="s">
        <v>111</v>
      </c>
      <c r="CG5" s="47" t="s">
        <v>94</v>
      </c>
      <c r="CH5" s="47" t="s">
        <v>95</v>
      </c>
      <c r="CI5" s="47" t="s">
        <v>96</v>
      </c>
      <c r="CJ5" s="47" t="s">
        <v>97</v>
      </c>
      <c r="CK5" s="47" t="s">
        <v>98</v>
      </c>
      <c r="CL5" s="47" t="s">
        <v>99</v>
      </c>
      <c r="CM5" s="145"/>
      <c r="CN5" s="145"/>
      <c r="CO5" s="47" t="s">
        <v>100</v>
      </c>
      <c r="CP5" s="47" t="s">
        <v>107</v>
      </c>
      <c r="CQ5" s="47" t="s">
        <v>91</v>
      </c>
      <c r="CR5" s="47" t="s">
        <v>92</v>
      </c>
      <c r="CS5" s="47" t="s">
        <v>103</v>
      </c>
      <c r="CT5" s="47" t="s">
        <v>94</v>
      </c>
      <c r="CU5" s="47" t="s">
        <v>95</v>
      </c>
      <c r="CV5" s="47" t="s">
        <v>96</v>
      </c>
      <c r="CW5" s="47" t="s">
        <v>97</v>
      </c>
      <c r="CX5" s="47" t="s">
        <v>98</v>
      </c>
      <c r="CY5" s="47" t="s">
        <v>99</v>
      </c>
      <c r="CZ5" s="47" t="s">
        <v>100</v>
      </c>
      <c r="DA5" s="47" t="s">
        <v>90</v>
      </c>
      <c r="DB5" s="47" t="s">
        <v>102</v>
      </c>
      <c r="DC5" s="47" t="s">
        <v>112</v>
      </c>
      <c r="DD5" s="47" t="s">
        <v>103</v>
      </c>
      <c r="DE5" s="47" t="s">
        <v>94</v>
      </c>
      <c r="DF5" s="47" t="s">
        <v>95</v>
      </c>
      <c r="DG5" s="47" t="s">
        <v>96</v>
      </c>
      <c r="DH5" s="47" t="s">
        <v>97</v>
      </c>
      <c r="DI5" s="47" t="s">
        <v>98</v>
      </c>
      <c r="DJ5" s="47" t="s">
        <v>35</v>
      </c>
      <c r="DK5" s="47" t="s">
        <v>113</v>
      </c>
      <c r="DL5" s="47" t="s">
        <v>107</v>
      </c>
      <c r="DM5" s="47" t="s">
        <v>114</v>
      </c>
      <c r="DN5" s="47" t="s">
        <v>115</v>
      </c>
      <c r="DO5" s="47" t="s">
        <v>116</v>
      </c>
      <c r="DP5" s="47" t="s">
        <v>94</v>
      </c>
      <c r="DQ5" s="47" t="s">
        <v>95</v>
      </c>
      <c r="DR5" s="47" t="s">
        <v>96</v>
      </c>
      <c r="DS5" s="47" t="s">
        <v>97</v>
      </c>
      <c r="DT5" s="47" t="s">
        <v>98</v>
      </c>
      <c r="DU5" s="47" t="s">
        <v>99</v>
      </c>
    </row>
    <row r="6" spans="1:125" s="54" customFormat="1" x14ac:dyDescent="0.2">
      <c r="A6" s="37" t="s">
        <v>117</v>
      </c>
      <c r="B6" s="48">
        <f>B8</f>
        <v>2022</v>
      </c>
      <c r="C6" s="48">
        <f t="shared" ref="C6:X6" si="1">C8</f>
        <v>234451</v>
      </c>
      <c r="D6" s="48">
        <f t="shared" si="1"/>
        <v>47</v>
      </c>
      <c r="E6" s="48">
        <f t="shared" si="1"/>
        <v>14</v>
      </c>
      <c r="F6" s="48">
        <f t="shared" si="1"/>
        <v>0</v>
      </c>
      <c r="G6" s="48">
        <f t="shared" si="1"/>
        <v>1</v>
      </c>
      <c r="H6" s="48" t="str">
        <f>SUBSTITUTE(H8,"　","")</f>
        <v>愛知県南知多町</v>
      </c>
      <c r="I6" s="48" t="str">
        <f t="shared" si="1"/>
        <v>師崎港駐車場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18</v>
      </c>
      <c r="S6" s="50" t="str">
        <f t="shared" si="1"/>
        <v>無</v>
      </c>
      <c r="T6" s="50" t="str">
        <f t="shared" si="1"/>
        <v>無</v>
      </c>
      <c r="U6" s="51">
        <f t="shared" si="1"/>
        <v>15620</v>
      </c>
      <c r="V6" s="51">
        <f t="shared" si="1"/>
        <v>624</v>
      </c>
      <c r="W6" s="51">
        <f t="shared" si="1"/>
        <v>100</v>
      </c>
      <c r="X6" s="50" t="str">
        <f t="shared" si="1"/>
        <v>無</v>
      </c>
      <c r="Y6" s="52">
        <f>IF(Y8="-",NA(),Y8)</f>
        <v>156.9</v>
      </c>
      <c r="Z6" s="52">
        <f t="shared" ref="Z6:AH6" si="2">IF(Z8="-",NA(),Z8)</f>
        <v>96.2</v>
      </c>
      <c r="AA6" s="52">
        <f t="shared" si="2"/>
        <v>144.1</v>
      </c>
      <c r="AB6" s="52">
        <f t="shared" si="2"/>
        <v>128.69999999999999</v>
      </c>
      <c r="AC6" s="52">
        <f t="shared" si="2"/>
        <v>141.30000000000001</v>
      </c>
      <c r="AD6" s="52">
        <f t="shared" si="2"/>
        <v>224.9</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68.5</v>
      </c>
      <c r="BG6" s="52">
        <f t="shared" ref="BG6:BO6" si="5">IF(BG8="-",NA(),BG8)</f>
        <v>28.3</v>
      </c>
      <c r="BH6" s="52">
        <f t="shared" si="5"/>
        <v>60.1</v>
      </c>
      <c r="BI6" s="52">
        <f t="shared" si="5"/>
        <v>55.8</v>
      </c>
      <c r="BJ6" s="52">
        <f t="shared" si="5"/>
        <v>58.6</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54809</v>
      </c>
      <c r="BR6" s="53">
        <f t="shared" ref="BR6:BZ6" si="6">IF(BR8="-",NA(),BR8)</f>
        <v>15555</v>
      </c>
      <c r="BS6" s="53">
        <f t="shared" si="6"/>
        <v>47141</v>
      </c>
      <c r="BT6" s="53">
        <f t="shared" si="6"/>
        <v>40531</v>
      </c>
      <c r="BU6" s="53">
        <f t="shared" si="6"/>
        <v>49227</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118</v>
      </c>
      <c r="CM6" s="51">
        <f t="shared" ref="CM6:CN6" si="7">CM8</f>
        <v>8775</v>
      </c>
      <c r="CN6" s="51">
        <f t="shared" si="7"/>
        <v>3945</v>
      </c>
      <c r="CO6" s="52"/>
      <c r="CP6" s="52"/>
      <c r="CQ6" s="52"/>
      <c r="CR6" s="52"/>
      <c r="CS6" s="52"/>
      <c r="CT6" s="52"/>
      <c r="CU6" s="52"/>
      <c r="CV6" s="52"/>
      <c r="CW6" s="52"/>
      <c r="CX6" s="52"/>
      <c r="CY6" s="49" t="s">
        <v>119</v>
      </c>
      <c r="CZ6" s="52">
        <f>IF(CZ8="-",NA(),CZ8)</f>
        <v>111</v>
      </c>
      <c r="DA6" s="52">
        <f t="shared" ref="DA6:DI6" si="8">IF(DA8="-",NA(),DA8)</f>
        <v>93.3</v>
      </c>
      <c r="DB6" s="52">
        <f t="shared" si="8"/>
        <v>79.599999999999994</v>
      </c>
      <c r="DC6" s="52">
        <f t="shared" si="8"/>
        <v>56.1</v>
      </c>
      <c r="DD6" s="52">
        <f t="shared" si="8"/>
        <v>34.9</v>
      </c>
      <c r="DE6" s="52">
        <f t="shared" si="8"/>
        <v>107.2</v>
      </c>
      <c r="DF6" s="52">
        <f t="shared" si="8"/>
        <v>1555</v>
      </c>
      <c r="DG6" s="52">
        <f t="shared" si="8"/>
        <v>69.3</v>
      </c>
      <c r="DH6" s="52">
        <f t="shared" si="8"/>
        <v>93</v>
      </c>
      <c r="DI6" s="52">
        <f t="shared" si="8"/>
        <v>141.1</v>
      </c>
      <c r="DJ6" s="49" t="str">
        <f>IF(DJ8="-","",IF(DJ8="-","【-】","【"&amp;SUBSTITUTE(TEXT(DJ8,"#,##0.0"),"-","△")&amp;"】"))</f>
        <v>【72.2】</v>
      </c>
      <c r="DK6" s="52">
        <f>IF(DK8="-",NA(),DK8)</f>
        <v>113</v>
      </c>
      <c r="DL6" s="52">
        <f t="shared" ref="DL6:DT6" si="9">IF(DL8="-",NA(),DL8)</f>
        <v>112.7</v>
      </c>
      <c r="DM6" s="52">
        <f t="shared" si="9"/>
        <v>111.5</v>
      </c>
      <c r="DN6" s="52">
        <f t="shared" si="9"/>
        <v>111.5</v>
      </c>
      <c r="DO6" s="52">
        <f t="shared" si="9"/>
        <v>112</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2">
      <c r="A7" s="37" t="s">
        <v>120</v>
      </c>
      <c r="B7" s="48">
        <f t="shared" ref="B7:X7" si="10">B8</f>
        <v>2022</v>
      </c>
      <c r="C7" s="48">
        <f t="shared" si="10"/>
        <v>234451</v>
      </c>
      <c r="D7" s="48">
        <f t="shared" si="10"/>
        <v>47</v>
      </c>
      <c r="E7" s="48">
        <f t="shared" si="10"/>
        <v>14</v>
      </c>
      <c r="F7" s="48">
        <f t="shared" si="10"/>
        <v>0</v>
      </c>
      <c r="G7" s="48">
        <f t="shared" si="10"/>
        <v>1</v>
      </c>
      <c r="H7" s="48" t="str">
        <f t="shared" si="10"/>
        <v>愛知県　南知多町</v>
      </c>
      <c r="I7" s="48" t="str">
        <f t="shared" si="10"/>
        <v>師崎港駐車場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18</v>
      </c>
      <c r="S7" s="50" t="str">
        <f t="shared" si="10"/>
        <v>無</v>
      </c>
      <c r="T7" s="50" t="str">
        <f t="shared" si="10"/>
        <v>無</v>
      </c>
      <c r="U7" s="51">
        <f t="shared" si="10"/>
        <v>15620</v>
      </c>
      <c r="V7" s="51">
        <f t="shared" si="10"/>
        <v>624</v>
      </c>
      <c r="W7" s="51">
        <f t="shared" si="10"/>
        <v>100</v>
      </c>
      <c r="X7" s="50" t="str">
        <f t="shared" si="10"/>
        <v>無</v>
      </c>
      <c r="Y7" s="52">
        <f>Y8</f>
        <v>156.9</v>
      </c>
      <c r="Z7" s="52">
        <f t="shared" ref="Z7:AH7" si="11">Z8</f>
        <v>96.2</v>
      </c>
      <c r="AA7" s="52">
        <f t="shared" si="11"/>
        <v>144.1</v>
      </c>
      <c r="AB7" s="52">
        <f t="shared" si="11"/>
        <v>128.69999999999999</v>
      </c>
      <c r="AC7" s="52">
        <f t="shared" si="11"/>
        <v>141.30000000000001</v>
      </c>
      <c r="AD7" s="52">
        <f t="shared" si="11"/>
        <v>224.9</v>
      </c>
      <c r="AE7" s="52">
        <f t="shared" si="11"/>
        <v>230.7</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1.7</v>
      </c>
      <c r="AQ7" s="52">
        <f t="shared" si="12"/>
        <v>9.9</v>
      </c>
      <c r="AR7" s="52">
        <f t="shared" si="12"/>
        <v>5.0999999999999996</v>
      </c>
      <c r="AS7" s="52">
        <f t="shared" si="12"/>
        <v>5.6</v>
      </c>
      <c r="AT7" s="49"/>
      <c r="AU7" s="53">
        <f>AU8</f>
        <v>0</v>
      </c>
      <c r="AV7" s="53">
        <f t="shared" ref="AV7:BD7" si="13">AV8</f>
        <v>0</v>
      </c>
      <c r="AW7" s="53">
        <f t="shared" si="13"/>
        <v>0</v>
      </c>
      <c r="AX7" s="53">
        <f t="shared" si="13"/>
        <v>0</v>
      </c>
      <c r="AY7" s="53">
        <f t="shared" si="13"/>
        <v>0</v>
      </c>
      <c r="AZ7" s="53">
        <f t="shared" si="13"/>
        <v>11</v>
      </c>
      <c r="BA7" s="53">
        <f t="shared" si="13"/>
        <v>7</v>
      </c>
      <c r="BB7" s="53">
        <f t="shared" si="13"/>
        <v>260</v>
      </c>
      <c r="BC7" s="53">
        <f t="shared" si="13"/>
        <v>15564</v>
      </c>
      <c r="BD7" s="53">
        <f t="shared" si="13"/>
        <v>28</v>
      </c>
      <c r="BE7" s="51"/>
      <c r="BF7" s="52">
        <f>BF8</f>
        <v>68.5</v>
      </c>
      <c r="BG7" s="52">
        <f t="shared" ref="BG7:BO7" si="14">BG8</f>
        <v>28.3</v>
      </c>
      <c r="BH7" s="52">
        <f t="shared" si="14"/>
        <v>60.1</v>
      </c>
      <c r="BI7" s="52">
        <f t="shared" si="14"/>
        <v>55.8</v>
      </c>
      <c r="BJ7" s="52">
        <f t="shared" si="14"/>
        <v>58.6</v>
      </c>
      <c r="BK7" s="52">
        <f t="shared" si="14"/>
        <v>43.4</v>
      </c>
      <c r="BL7" s="52">
        <f t="shared" si="14"/>
        <v>36.200000000000003</v>
      </c>
      <c r="BM7" s="52">
        <f t="shared" si="14"/>
        <v>-15.8</v>
      </c>
      <c r="BN7" s="52">
        <f t="shared" si="14"/>
        <v>5</v>
      </c>
      <c r="BO7" s="52">
        <f t="shared" si="14"/>
        <v>18.399999999999999</v>
      </c>
      <c r="BP7" s="49"/>
      <c r="BQ7" s="53">
        <f>BQ8</f>
        <v>54809</v>
      </c>
      <c r="BR7" s="53">
        <f t="shared" ref="BR7:BZ7" si="15">BR8</f>
        <v>15555</v>
      </c>
      <c r="BS7" s="53">
        <f t="shared" si="15"/>
        <v>47141</v>
      </c>
      <c r="BT7" s="53">
        <f t="shared" si="15"/>
        <v>40531</v>
      </c>
      <c r="BU7" s="53">
        <f t="shared" si="15"/>
        <v>49227</v>
      </c>
      <c r="BV7" s="53">
        <f t="shared" si="15"/>
        <v>26255</v>
      </c>
      <c r="BW7" s="53">
        <f t="shared" si="15"/>
        <v>24482</v>
      </c>
      <c r="BX7" s="53">
        <f t="shared" si="15"/>
        <v>13494</v>
      </c>
      <c r="BY7" s="53">
        <f t="shared" si="15"/>
        <v>17746</v>
      </c>
      <c r="BZ7" s="53">
        <f t="shared" si="15"/>
        <v>17293</v>
      </c>
      <c r="CA7" s="51"/>
      <c r="CB7" s="52" t="s">
        <v>121</v>
      </c>
      <c r="CC7" s="52" t="s">
        <v>121</v>
      </c>
      <c r="CD7" s="52" t="s">
        <v>121</v>
      </c>
      <c r="CE7" s="52" t="s">
        <v>121</v>
      </c>
      <c r="CF7" s="52" t="s">
        <v>121</v>
      </c>
      <c r="CG7" s="52" t="s">
        <v>121</v>
      </c>
      <c r="CH7" s="52" t="s">
        <v>121</v>
      </c>
      <c r="CI7" s="52" t="s">
        <v>121</v>
      </c>
      <c r="CJ7" s="52" t="s">
        <v>121</v>
      </c>
      <c r="CK7" s="52" t="s">
        <v>122</v>
      </c>
      <c r="CL7" s="49"/>
      <c r="CM7" s="51">
        <f>CM8</f>
        <v>8775</v>
      </c>
      <c r="CN7" s="51">
        <f>CN8</f>
        <v>3945</v>
      </c>
      <c r="CO7" s="52" t="s">
        <v>121</v>
      </c>
      <c r="CP7" s="52" t="s">
        <v>121</v>
      </c>
      <c r="CQ7" s="52" t="s">
        <v>121</v>
      </c>
      <c r="CR7" s="52" t="s">
        <v>121</v>
      </c>
      <c r="CS7" s="52" t="s">
        <v>121</v>
      </c>
      <c r="CT7" s="52" t="s">
        <v>121</v>
      </c>
      <c r="CU7" s="52" t="s">
        <v>121</v>
      </c>
      <c r="CV7" s="52" t="s">
        <v>121</v>
      </c>
      <c r="CW7" s="52" t="s">
        <v>121</v>
      </c>
      <c r="CX7" s="52" t="s">
        <v>118</v>
      </c>
      <c r="CY7" s="49"/>
      <c r="CZ7" s="52">
        <f>CZ8</f>
        <v>111</v>
      </c>
      <c r="DA7" s="52">
        <f t="shared" ref="DA7:DI7" si="16">DA8</f>
        <v>93.3</v>
      </c>
      <c r="DB7" s="52">
        <f t="shared" si="16"/>
        <v>79.599999999999994</v>
      </c>
      <c r="DC7" s="52">
        <f t="shared" si="16"/>
        <v>56.1</v>
      </c>
      <c r="DD7" s="52">
        <f t="shared" si="16"/>
        <v>34.9</v>
      </c>
      <c r="DE7" s="52">
        <f t="shared" si="16"/>
        <v>107.2</v>
      </c>
      <c r="DF7" s="52">
        <f t="shared" si="16"/>
        <v>1555</v>
      </c>
      <c r="DG7" s="52">
        <f t="shared" si="16"/>
        <v>69.3</v>
      </c>
      <c r="DH7" s="52">
        <f t="shared" si="16"/>
        <v>93</v>
      </c>
      <c r="DI7" s="52">
        <f t="shared" si="16"/>
        <v>141.1</v>
      </c>
      <c r="DJ7" s="49"/>
      <c r="DK7" s="52">
        <f>DK8</f>
        <v>113</v>
      </c>
      <c r="DL7" s="52">
        <f t="shared" ref="DL7:DT7" si="17">DL8</f>
        <v>112.7</v>
      </c>
      <c r="DM7" s="52">
        <f t="shared" si="17"/>
        <v>111.5</v>
      </c>
      <c r="DN7" s="52">
        <f t="shared" si="17"/>
        <v>111.5</v>
      </c>
      <c r="DO7" s="52">
        <f t="shared" si="17"/>
        <v>112</v>
      </c>
      <c r="DP7" s="52">
        <f t="shared" si="17"/>
        <v>160</v>
      </c>
      <c r="DQ7" s="52">
        <f t="shared" si="17"/>
        <v>164.6</v>
      </c>
      <c r="DR7" s="52">
        <f t="shared" si="17"/>
        <v>140.30000000000001</v>
      </c>
      <c r="DS7" s="52">
        <f t="shared" si="17"/>
        <v>147.30000000000001</v>
      </c>
      <c r="DT7" s="52">
        <f t="shared" si="17"/>
        <v>162.9</v>
      </c>
      <c r="DU7" s="49"/>
    </row>
    <row r="8" spans="1:125" s="54" customFormat="1" x14ac:dyDescent="0.2">
      <c r="A8" s="37"/>
      <c r="B8" s="55">
        <v>2022</v>
      </c>
      <c r="C8" s="55">
        <v>234451</v>
      </c>
      <c r="D8" s="55">
        <v>47</v>
      </c>
      <c r="E8" s="55">
        <v>14</v>
      </c>
      <c r="F8" s="55">
        <v>0</v>
      </c>
      <c r="G8" s="55">
        <v>1</v>
      </c>
      <c r="H8" s="55" t="s">
        <v>123</v>
      </c>
      <c r="I8" s="55" t="s">
        <v>124</v>
      </c>
      <c r="J8" s="55" t="s">
        <v>125</v>
      </c>
      <c r="K8" s="55" t="s">
        <v>126</v>
      </c>
      <c r="L8" s="55" t="s">
        <v>127</v>
      </c>
      <c r="M8" s="55" t="s">
        <v>128</v>
      </c>
      <c r="N8" s="55" t="s">
        <v>129</v>
      </c>
      <c r="O8" s="56" t="s">
        <v>130</v>
      </c>
      <c r="P8" s="57" t="s">
        <v>131</v>
      </c>
      <c r="Q8" s="57" t="s">
        <v>132</v>
      </c>
      <c r="R8" s="58">
        <v>18</v>
      </c>
      <c r="S8" s="57" t="s">
        <v>133</v>
      </c>
      <c r="T8" s="57" t="s">
        <v>133</v>
      </c>
      <c r="U8" s="58">
        <v>15620</v>
      </c>
      <c r="V8" s="58">
        <v>624</v>
      </c>
      <c r="W8" s="58">
        <v>100</v>
      </c>
      <c r="X8" s="57" t="s">
        <v>133</v>
      </c>
      <c r="Y8" s="59">
        <v>156.9</v>
      </c>
      <c r="Z8" s="59">
        <v>96.2</v>
      </c>
      <c r="AA8" s="59">
        <v>144.1</v>
      </c>
      <c r="AB8" s="59">
        <v>128.69999999999999</v>
      </c>
      <c r="AC8" s="59">
        <v>141.30000000000001</v>
      </c>
      <c r="AD8" s="59">
        <v>224.9</v>
      </c>
      <c r="AE8" s="59">
        <v>230.7</v>
      </c>
      <c r="AF8" s="59">
        <v>166.4</v>
      </c>
      <c r="AG8" s="59">
        <v>177.9</v>
      </c>
      <c r="AH8" s="59">
        <v>183.3</v>
      </c>
      <c r="AI8" s="56">
        <v>676.8</v>
      </c>
      <c r="AJ8" s="59">
        <v>0</v>
      </c>
      <c r="AK8" s="59">
        <v>0</v>
      </c>
      <c r="AL8" s="59">
        <v>0</v>
      </c>
      <c r="AM8" s="59">
        <v>0</v>
      </c>
      <c r="AN8" s="59">
        <v>0</v>
      </c>
      <c r="AO8" s="59">
        <v>3.6</v>
      </c>
      <c r="AP8" s="59">
        <v>1.7</v>
      </c>
      <c r="AQ8" s="59">
        <v>9.9</v>
      </c>
      <c r="AR8" s="59">
        <v>5.0999999999999996</v>
      </c>
      <c r="AS8" s="59">
        <v>5.6</v>
      </c>
      <c r="AT8" s="56">
        <v>3.6</v>
      </c>
      <c r="AU8" s="60">
        <v>0</v>
      </c>
      <c r="AV8" s="60">
        <v>0</v>
      </c>
      <c r="AW8" s="60">
        <v>0</v>
      </c>
      <c r="AX8" s="60">
        <v>0</v>
      </c>
      <c r="AY8" s="60">
        <v>0</v>
      </c>
      <c r="AZ8" s="60">
        <v>11</v>
      </c>
      <c r="BA8" s="60">
        <v>7</v>
      </c>
      <c r="BB8" s="60">
        <v>260</v>
      </c>
      <c r="BC8" s="60">
        <v>15564</v>
      </c>
      <c r="BD8" s="60">
        <v>28</v>
      </c>
      <c r="BE8" s="60">
        <v>33</v>
      </c>
      <c r="BF8" s="59">
        <v>68.5</v>
      </c>
      <c r="BG8" s="59">
        <v>28.3</v>
      </c>
      <c r="BH8" s="59">
        <v>60.1</v>
      </c>
      <c r="BI8" s="59">
        <v>55.8</v>
      </c>
      <c r="BJ8" s="59">
        <v>58.6</v>
      </c>
      <c r="BK8" s="59">
        <v>43.4</v>
      </c>
      <c r="BL8" s="59">
        <v>36.200000000000003</v>
      </c>
      <c r="BM8" s="59">
        <v>-15.8</v>
      </c>
      <c r="BN8" s="59">
        <v>5</v>
      </c>
      <c r="BO8" s="59">
        <v>18.399999999999999</v>
      </c>
      <c r="BP8" s="56">
        <v>12.8</v>
      </c>
      <c r="BQ8" s="60">
        <v>54809</v>
      </c>
      <c r="BR8" s="60">
        <v>15555</v>
      </c>
      <c r="BS8" s="60">
        <v>47141</v>
      </c>
      <c r="BT8" s="61">
        <v>40531</v>
      </c>
      <c r="BU8" s="61">
        <v>49227</v>
      </c>
      <c r="BV8" s="60">
        <v>26255</v>
      </c>
      <c r="BW8" s="60">
        <v>24482</v>
      </c>
      <c r="BX8" s="60">
        <v>13494</v>
      </c>
      <c r="BY8" s="60">
        <v>17746</v>
      </c>
      <c r="BZ8" s="60">
        <v>17293</v>
      </c>
      <c r="CA8" s="58">
        <v>10556</v>
      </c>
      <c r="CB8" s="59" t="s">
        <v>127</v>
      </c>
      <c r="CC8" s="59" t="s">
        <v>127</v>
      </c>
      <c r="CD8" s="59" t="s">
        <v>127</v>
      </c>
      <c r="CE8" s="59" t="s">
        <v>127</v>
      </c>
      <c r="CF8" s="59" t="s">
        <v>127</v>
      </c>
      <c r="CG8" s="59" t="s">
        <v>127</v>
      </c>
      <c r="CH8" s="59" t="s">
        <v>127</v>
      </c>
      <c r="CI8" s="59" t="s">
        <v>127</v>
      </c>
      <c r="CJ8" s="59" t="s">
        <v>127</v>
      </c>
      <c r="CK8" s="59" t="s">
        <v>127</v>
      </c>
      <c r="CL8" s="56" t="s">
        <v>127</v>
      </c>
      <c r="CM8" s="58">
        <v>8775</v>
      </c>
      <c r="CN8" s="58">
        <v>3945</v>
      </c>
      <c r="CO8" s="59" t="s">
        <v>127</v>
      </c>
      <c r="CP8" s="59" t="s">
        <v>127</v>
      </c>
      <c r="CQ8" s="59" t="s">
        <v>127</v>
      </c>
      <c r="CR8" s="59" t="s">
        <v>127</v>
      </c>
      <c r="CS8" s="59" t="s">
        <v>127</v>
      </c>
      <c r="CT8" s="59" t="s">
        <v>127</v>
      </c>
      <c r="CU8" s="59" t="s">
        <v>127</v>
      </c>
      <c r="CV8" s="59" t="s">
        <v>127</v>
      </c>
      <c r="CW8" s="59" t="s">
        <v>127</v>
      </c>
      <c r="CX8" s="59" t="s">
        <v>127</v>
      </c>
      <c r="CY8" s="56" t="s">
        <v>127</v>
      </c>
      <c r="CZ8" s="59">
        <v>111</v>
      </c>
      <c r="DA8" s="59">
        <v>93.3</v>
      </c>
      <c r="DB8" s="59">
        <v>79.599999999999994</v>
      </c>
      <c r="DC8" s="59">
        <v>56.1</v>
      </c>
      <c r="DD8" s="59">
        <v>34.9</v>
      </c>
      <c r="DE8" s="59">
        <v>107.2</v>
      </c>
      <c r="DF8" s="59">
        <v>1555</v>
      </c>
      <c r="DG8" s="59">
        <v>69.3</v>
      </c>
      <c r="DH8" s="59">
        <v>93</v>
      </c>
      <c r="DI8" s="59">
        <v>141.1</v>
      </c>
      <c r="DJ8" s="56">
        <v>72.2</v>
      </c>
      <c r="DK8" s="59">
        <v>113</v>
      </c>
      <c r="DL8" s="59">
        <v>112.7</v>
      </c>
      <c r="DM8" s="59">
        <v>111.5</v>
      </c>
      <c r="DN8" s="59">
        <v>111.5</v>
      </c>
      <c r="DO8" s="59">
        <v>112</v>
      </c>
      <c r="DP8" s="59">
        <v>160</v>
      </c>
      <c r="DQ8" s="59">
        <v>164.6</v>
      </c>
      <c r="DR8" s="59">
        <v>140.30000000000001</v>
      </c>
      <c r="DS8" s="59">
        <v>147.30000000000001</v>
      </c>
      <c r="DT8" s="59">
        <v>162.9</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2024-02-07T08:16:25Z</cp:lastPrinted>
  <dcterms:created xsi:type="dcterms:W3CDTF">2024-01-11T00:11:56Z</dcterms:created>
  <dcterms:modified xsi:type="dcterms:W3CDTF">2024-02-20T07:46:06Z</dcterms:modified>
  <cp:category/>
</cp:coreProperties>
</file>