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A2F13793-9023-4F51-ADD4-87DFBC8123D3}" xr6:coauthVersionLast="47" xr6:coauthVersionMax="47" xr10:uidLastSave="{00000000-0000-0000-0000-000000000000}"/>
  <workbookProtection workbookAlgorithmName="SHA-512" workbookHashValue="zLKFIaXJ8Dk1h3nwELRcAaC+Ak2F+XckU+v8MPIFLVrERr0/6dreGkBqzjGkgYuAqaQPEPwfJ8pCLL/O6mId+A==" workbookSaltValue="Zu0Oi+CpCLnMUWWhRDAid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Q6" i="5"/>
  <c r="W10" i="4" s="1"/>
  <c r="P6" i="5"/>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BB10" i="4"/>
  <c r="P10" i="4"/>
  <c r="B10" i="4"/>
  <c r="BB8" i="4"/>
  <c r="AL8" i="4"/>
  <c r="W8" i="4"/>
  <c r="I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<sst xmlns="http://schemas.openxmlformats.org/spreadsheetml/2006/main" count="228" uniqueCount="115">
  <si>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</si>
  <si>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</si>
  <si>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</si>
  <si>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</si>
  <si>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</si>
  <si>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</si>
  <si>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</si>
  <si>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</si>
  <si>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</si>
  <si>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</si>
  <si>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</si>
  <si>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</si>
  <si>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</si>
  <si>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</si>
  <si>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</si>
  <si>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</si>
  <si>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</si>
  <si>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</si>
  <si>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</si>
  <si>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</si>
  <si>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</si>
  <si>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</si>
  <si>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</si>
  <si>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</si>
  <si>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</si>
  <si>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</si>
  <si>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</si>
  <si>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</si>
  <si>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</si>
  <si>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</si>
  <si>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</si>
  <si>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</si>
  <si>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</si>
  <si>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</si>
  <si>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</si>
  <si>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</si>
  <si>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</si>
  <si>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</si>
  <si>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</si>
  <si>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</si>
  <si>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</si>
  <si>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</si>
  <si>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</si>
  <si>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</si>
  <si>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</si>
  <si>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</si>
  <si>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</si>
  <si>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</si>
  <si>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</si>
  <si>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</si>
  <si>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</si>
  <si>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</si>
  <si>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</si>
  <si>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</si>
  <si>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</si>
  <si>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</si>
  <si>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</si>
  <si>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</si>
  <si>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</si>
  <si>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</si>
  <si>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</si>
  <si>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</si>
  <si>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</si>
  <si>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</si>
  <si>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</si>
  <si>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</si>
  <si>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</si>
  <si>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</si>
  <si>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</si>
  <si>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</si>
  <si>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</si>
  <si>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</si>
  <si>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</si>
  <si>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</si>
  <si>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</si>
  <si>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</si>
  <si>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</si>
  <si>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</si>
  <si>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</si>
  <si>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</si>
  <si>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</si>
  <si>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</si>
  <si>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</si>
  <si>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</si>
  <si>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</si>
  <si>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</si>
  <si>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</si>
  <si>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</si>
  <si>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</si>
  <si>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</si>
  <si>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</si>
  <si>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</si>
  <si>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</si>
  <si>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</si>
  <si>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</si>
  <si>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</si>
  <si>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</si>
  <si>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</si>
  <si>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</si>
  <si>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</si>
  <si>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</si>
  <si>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</si>
  <si>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</si>
  <si>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</si>
  <si>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</si>
  <si>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</si>
  <si>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</si>
  <si>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</si>
  <si>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</si>
  <si>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</si>
  <si>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</si>
  <si>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</si>
  <si>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及び②管路経年化率は平均より高く、徐々に増加している。これは法定耐用年数を経過した資産や管路の老朽化度合が進んでいるためである。毎年管路更新を行ってはいるが、更新が追い付いていないのが現状である。
③管路更新率は横ばいで、平均より高くなっている。これは毎年重要給水施設配水管耐震工事を行っているためである。</t>
    <rPh sb="12" eb="13">
      <t>オヨ</t>
    </rPh>
    <rPh sb="22" eb="24">
      <t>ヘイキン</t>
    </rPh>
    <rPh sb="29" eb="31">
      <t>ジョジョ</t>
    </rPh>
    <rPh sb="32" eb="34">
      <t>ゾウカ</t>
    </rPh>
    <rPh sb="76" eb="78">
      <t>マイトシ</t>
    </rPh>
    <rPh sb="78" eb="80">
      <t>カンロ</t>
    </rPh>
    <rPh sb="80" eb="82">
      <t>コウシン</t>
    </rPh>
    <rPh sb="83" eb="84">
      <t>オコナ</t>
    </rPh>
    <rPh sb="91" eb="93">
      <t>コウシン</t>
    </rPh>
    <rPh sb="94" eb="95">
      <t>オ</t>
    </rPh>
    <rPh sb="96" eb="97">
      <t>ツ</t>
    </rPh>
    <rPh sb="104" eb="106">
      <t>ゲンジョウ</t>
    </rPh>
    <rPh sb="118" eb="119">
      <t>ヨコ</t>
    </rPh>
    <rPh sb="123" eb="125">
      <t>ヘイキン</t>
    </rPh>
    <rPh sb="127" eb="128">
      <t>タカ</t>
    </rPh>
    <rPh sb="138" eb="140">
      <t>マイトシ</t>
    </rPh>
    <phoneticPr fontId="4"/>
  </si>
  <si>
    <t xml:space="preserve">①経常収支比率は100％以上となっており黒字といえるが、昨年度に引き続き減少している。これは給水人口の減少に伴い給水収益が減少しているからである。また、②累積欠損金は発生していないため0％となっているが、引き続き給水人口が減少しているため今後の数値が悪化する可能性もある。③の流動比率は令和4年度も年度内の水道管工事等への支払いの大部分が終わっていたため未払金が減少しており、519.79％増加している。
④企業債残高対給水収益比率は平均と比べるとかなり低いが年々増加している。近年は毎年度新規起債し、耐震管更新工事を行い、耐震化率を上げるよう努めている。これからも増加すると思われる。　　　　　　　　　　　　　　　　　　　　　　　　　　　⑤料金回収率は100％を下回ってしまったため、給水にかかる費用が給水収益以外の収入で賄われたこととなるが、令和6年度に料金改定を予定しており、今後改善予定である。
⑥給水原価は平均と比べると低いが、年々増加している。給水人口の減少や水道管の老朽化に伴う維持管理費の増加に伴い今後も高くなる見込みである。　　　　　　　　　　　　　　　　　　　　　　　　　⑦施設利用率はわずかに減少しており、平均に比べても少なくなっているが、これは給水人口が減っているからである。
⑧有収率は横ばい状態であり、平均に比べると高いが、これからも老朽管の布設替工事を行い、漏水等へのを対策を行っていく予定である。　　　　　　　　　　　　　　　　　　　　　   </t>
    <rPh sb="20" eb="22">
      <t>クロジ</t>
    </rPh>
    <rPh sb="30" eb="31">
      <t>ド</t>
    </rPh>
    <rPh sb="32" eb="33">
      <t>ヒ</t>
    </rPh>
    <rPh sb="34" eb="35">
      <t>ツヅ</t>
    </rPh>
    <rPh sb="102" eb="103">
      <t>ヒ</t>
    </rPh>
    <rPh sb="104" eb="105">
      <t>ツヅ</t>
    </rPh>
    <rPh sb="129" eb="132">
      <t>カノウセイ</t>
    </rPh>
    <rPh sb="143" eb="145">
      <t>レイワ</t>
    </rPh>
    <rPh sb="161" eb="163">
      <t>シハラ</t>
    </rPh>
    <rPh sb="165" eb="168">
      <t>ダイブブン</t>
    </rPh>
    <rPh sb="169" eb="170">
      <t>オ</t>
    </rPh>
    <rPh sb="230" eb="232">
      <t>ネンネン</t>
    </rPh>
    <rPh sb="239" eb="241">
      <t>キンネン</t>
    </rPh>
    <rPh sb="242" eb="245">
      <t>マイネンド</t>
    </rPh>
    <rPh sb="245" eb="247">
      <t>シンキ</t>
    </rPh>
    <rPh sb="247" eb="249">
      <t>キサイ</t>
    </rPh>
    <rPh sb="251" eb="253">
      <t>タイシン</t>
    </rPh>
    <rPh sb="259" eb="260">
      <t>オコナ</t>
    </rPh>
    <rPh sb="262" eb="264">
      <t>タイシン</t>
    </rPh>
    <rPh sb="264" eb="265">
      <t>カ</t>
    </rPh>
    <rPh sb="265" eb="266">
      <t>リツ</t>
    </rPh>
    <rPh sb="267" eb="268">
      <t>ア</t>
    </rPh>
    <rPh sb="272" eb="273">
      <t>ツト</t>
    </rPh>
    <rPh sb="332" eb="334">
      <t>シタマワ</t>
    </rPh>
    <rPh sb="343" eb="345">
      <t>キュウスイ</t>
    </rPh>
    <rPh sb="349" eb="351">
      <t>ヒヨウ</t>
    </rPh>
    <rPh sb="352" eb="354">
      <t>キュウスイ</t>
    </rPh>
    <rPh sb="354" eb="356">
      <t>シュウエキ</t>
    </rPh>
    <rPh sb="356" eb="358">
      <t>イガイ</t>
    </rPh>
    <rPh sb="359" eb="361">
      <t>シュウニュウ</t>
    </rPh>
    <rPh sb="362" eb="363">
      <t>マカナ</t>
    </rPh>
    <rPh sb="373" eb="375">
      <t>レイワ</t>
    </rPh>
    <rPh sb="376" eb="378">
      <t>ネンド</t>
    </rPh>
    <rPh sb="379" eb="381">
      <t>リョウキン</t>
    </rPh>
    <rPh sb="381" eb="383">
      <t>カイテイ</t>
    </rPh>
    <rPh sb="384" eb="386">
      <t>ヨテイ</t>
    </rPh>
    <rPh sb="391" eb="393">
      <t>コンゴ</t>
    </rPh>
    <rPh sb="393" eb="395">
      <t>カイゼン</t>
    </rPh>
    <rPh sb="395" eb="397">
      <t>ヨテイ</t>
    </rPh>
    <rPh sb="419" eb="421">
      <t>ネンネン</t>
    </rPh>
    <rPh sb="421" eb="423">
      <t>ゾウカ</t>
    </rPh>
    <rPh sb="507" eb="509">
      <t>ゲンショウ</t>
    </rPh>
    <rPh sb="514" eb="516">
      <t>ヘイキン</t>
    </rPh>
    <rPh sb="517" eb="518">
      <t>クラ</t>
    </rPh>
    <rPh sb="521" eb="522">
      <t>スク</t>
    </rPh>
    <rPh sb="534" eb="536">
      <t>キュウスイ</t>
    </rPh>
    <rPh sb="536" eb="538">
      <t>ジンコウ</t>
    </rPh>
    <rPh sb="539" eb="540">
      <t>ヘ</t>
    </rPh>
    <rPh sb="565" eb="567">
      <t>ヘイキン</t>
    </rPh>
    <rPh sb="568" eb="569">
      <t>クラ</t>
    </rPh>
    <rPh sb="572" eb="573">
      <t>タカ</t>
    </rPh>
    <rPh sb="591" eb="592">
      <t>オコナ</t>
    </rPh>
    <rPh sb="594" eb="596">
      <t>ロウスイ</t>
    </rPh>
    <rPh sb="596" eb="597">
      <t>トウ</t>
    </rPh>
    <rPh sb="600" eb="602">
      <t>タイサク</t>
    </rPh>
    <rPh sb="608" eb="610">
      <t>ヨテイ</t>
    </rPh>
    <phoneticPr fontId="4"/>
  </si>
  <si>
    <t>経営指標より、給水収益が年々減少傾向にあるが、単年で見ると健全な経営状態である。
しかし、企業債残高対給水収益比率で平均より大きく下回っていることから投資不足であることがわかる。また、管路経年化率も年々増加し続けているため、今後も起債を続け、継続して老朽管の更新や耐震化を行っていく必要がある。
令和6年度と令和8年度に料金改定を行い給水収益を増やして経常収支比率を平均値に近づけていく予定である。　　　　　　　　　　　　　　　　　　　　　　　　　収支バランス、投資バランスを総合的にまとめた経営戦略を平成30年度に策定をしたが、策定時とは世相が大きく変わり、物価や人件費の高騰により経費が増加しており、料金改定も含めたうえで改めて策定しなおす必要がある。</t>
    <rPh sb="29" eb="31">
      <t>ケンゼン</t>
    </rPh>
    <rPh sb="32" eb="34">
      <t>ケイエイ</t>
    </rPh>
    <rPh sb="34" eb="36">
      <t>ジョウタイ</t>
    </rPh>
    <rPh sb="92" eb="94">
      <t>カンロ</t>
    </rPh>
    <rPh sb="94" eb="97">
      <t>ケイネンカ</t>
    </rPh>
    <rPh sb="97" eb="98">
      <t>リツ</t>
    </rPh>
    <rPh sb="99" eb="101">
      <t>ネンネン</t>
    </rPh>
    <rPh sb="101" eb="103">
      <t>ゾウカ</t>
    </rPh>
    <rPh sb="104" eb="105">
      <t>ツヅ</t>
    </rPh>
    <rPh sb="112" eb="114">
      <t>コンゴ</t>
    </rPh>
    <rPh sb="115" eb="117">
      <t>キサイ</t>
    </rPh>
    <rPh sb="118" eb="119">
      <t>ツヅ</t>
    </rPh>
    <rPh sb="132" eb="135">
      <t>タイシンカ</t>
    </rPh>
    <rPh sb="154" eb="156">
      <t>レイワ</t>
    </rPh>
    <rPh sb="157" eb="159">
      <t>ネンド</t>
    </rPh>
    <rPh sb="160" eb="162">
      <t>リョウキン</t>
    </rPh>
    <rPh sb="162" eb="164">
      <t>カイテイ</t>
    </rPh>
    <rPh sb="165" eb="166">
      <t>オコナ</t>
    </rPh>
    <rPh sb="167" eb="169">
      <t>キュウスイ</t>
    </rPh>
    <rPh sb="169" eb="171">
      <t>シュウエキ</t>
    </rPh>
    <rPh sb="172" eb="173">
      <t>フ</t>
    </rPh>
    <rPh sb="176" eb="178">
      <t>ケイジョウ</t>
    </rPh>
    <rPh sb="178" eb="180">
      <t>シュウシ</t>
    </rPh>
    <rPh sb="180" eb="182">
      <t>ヒリツ</t>
    </rPh>
    <rPh sb="183" eb="186">
      <t>ヘイキンチ</t>
    </rPh>
    <rPh sb="187" eb="188">
      <t>チカ</t>
    </rPh>
    <rPh sb="193" eb="195">
      <t>ヨテイ</t>
    </rPh>
    <rPh sb="265" eb="267">
      <t>サクテイ</t>
    </rPh>
    <rPh sb="267" eb="268">
      <t>ジ</t>
    </rPh>
    <rPh sb="270" eb="272">
      <t>セソウ</t>
    </rPh>
    <rPh sb="273" eb="274">
      <t>オオ</t>
    </rPh>
    <rPh sb="276" eb="277">
      <t>カ</t>
    </rPh>
    <rPh sb="280" eb="282">
      <t>ブッカ</t>
    </rPh>
    <rPh sb="283" eb="286">
      <t>ジンケンヒ</t>
    </rPh>
    <rPh sb="287" eb="289">
      <t>コウトウ</t>
    </rPh>
    <rPh sb="302" eb="304">
      <t>リョウキン</t>
    </rPh>
    <rPh sb="304" eb="306">
      <t>カイテイ</t>
    </rPh>
    <rPh sb="307" eb="308">
      <t>フク</t>
    </rPh>
    <rPh sb="313" eb="314">
      <t>アラタ</t>
    </rPh>
    <rPh sb="316" eb="318">
      <t>サクテイ</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</si>
</sst>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0.48</c:v>
                </c:pt>
                <c:pt idx="2">
                  <c:v>0.57999999999999996</c:v>
                </c:pt>
                <c:pt idx="3">
                  <c:v>0.66</c:v>
                </c:pt>
                <c:pt idx="4">
                  <c:v>0.66</c:v>
                </c:pt>
              </c:numCache>
            </c:numRef>
          </c:val>
          <c:extLst>
            <c:ext xmlns:c16="http://schemas.microsoft.com/office/drawing/2014/chart" uri="{C3380CC4-5D6E-409C-BE32-E72D297353CC}">
              <c16:uniqueId val="{00000000-CC51-4AF1-B32D-3765318DEA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CC51-4AF1-B32D-3765318DEA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52.07</c:v>
                </c:pt>
                <c:pt idx="1">
                  <c:v>52.29</c:v>
                </c:pt>
                <c:pt idx="2">
                  <c:v>52.31</c:v>
                </c:pt>
                <c:pt idx="3">
                  <c:v>51.47</c:v>
                </c:pt>
                <c:pt idx="4">
                  <c:v>50.73</c:v>
                </c:pt>
              </c:numCache>
            </c:numRef>
          </c:val>
          <c:extLst>
            <c:ext xmlns:c16="http://schemas.microsoft.com/office/drawing/2014/chart" uri="{C3380CC4-5D6E-409C-BE32-E72D297353CC}">
              <c16:uniqueId val="{00000000-483E-4E04-976E-D81BAB4A6C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83E-4E04-976E-D81BAB4A6C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93.54</c:v>
                </c:pt>
                <c:pt idx="1">
                  <c:v>92.77</c:v>
                </c:pt>
                <c:pt idx="2">
                  <c:v>92.98</c:v>
                </c:pt>
                <c:pt idx="3">
                  <c:v>92.93</c:v>
                </c:pt>
                <c:pt idx="4">
                  <c:v>92.63</c:v>
                </c:pt>
              </c:numCache>
            </c:numRef>
          </c:val>
          <c:extLst>
            <c:ext xmlns:c16="http://schemas.microsoft.com/office/drawing/2014/chart" uri="{C3380CC4-5D6E-409C-BE32-E72D297353CC}">
              <c16:uniqueId val="{00000000-1D59-4115-B210-25674FAC38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D59-4115-B210-25674FAC38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112.21</c:v>
                </c:pt>
                <c:pt idx="1">
                  <c:v>111.37</c:v>
                </c:pt>
                <c:pt idx="2">
                  <c:v>110.38</c:v>
                </c:pt>
                <c:pt idx="3">
                  <c:v>106.59</c:v>
                </c:pt>
                <c:pt idx="4">
                  <c:v>102.99</c:v>
                </c:pt>
              </c:numCache>
            </c:numRef>
          </c:val>
          <c:extLst>
            <c:ext xmlns:c16="http://schemas.microsoft.com/office/drawing/2014/chart" uri="{C3380CC4-5D6E-409C-BE32-E72D297353CC}">
              <c16:uniqueId val="{00000000-D36B-46FD-9F69-8DA096DDC7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36B-46FD-9F69-8DA096DDC7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53.91</c:v>
                </c:pt>
                <c:pt idx="1">
                  <c:v>54.68</c:v>
                </c:pt>
                <c:pt idx="2">
                  <c:v>55.02</c:v>
                </c:pt>
                <c:pt idx="3">
                  <c:v>54.74</c:v>
                </c:pt>
                <c:pt idx="4">
                  <c:v>55.14</c:v>
                </c:pt>
              </c:numCache>
            </c:numRef>
          </c:val>
          <c:extLst>
            <c:ext xmlns:c16="http://schemas.microsoft.com/office/drawing/2014/chart" uri="{C3380CC4-5D6E-409C-BE32-E72D297353CC}">
              <c16:uniqueId val="{00000000-38E0-4141-B368-A3F2C83D6F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8E0-4141-B368-A3F2C83D6F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28.9</c:v>
                </c:pt>
                <c:pt idx="1">
                  <c:v>32.15</c:v>
                </c:pt>
                <c:pt idx="2">
                  <c:v>33.6</c:v>
                </c:pt>
                <c:pt idx="3">
                  <c:v>34.04</c:v>
                </c:pt>
                <c:pt idx="4">
                  <c:v>37.619999999999997</c:v>
                </c:pt>
              </c:numCache>
            </c:numRef>
          </c:val>
          <c:extLst>
            <c:ext xmlns:c16="http://schemas.microsoft.com/office/drawing/2014/chart" uri="{C3380CC4-5D6E-409C-BE32-E72D297353CC}">
              <c16:uniqueId val="{00000000-B307-4B07-BCA7-4A5AC45EB2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307-4B07-BCA7-4A5AC45EB2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E5-4955-B045-082DB7C53D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EE5-4955-B045-082DB7C53D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681.5</c:v>
                </c:pt>
                <c:pt idx="1">
                  <c:v>624.78</c:v>
                </c:pt>
                <c:pt idx="2">
                  <c:v>729.62</c:v>
                </c:pt>
                <c:pt idx="3">
                  <c:v>1353.08</c:v>
                </c:pt>
                <c:pt idx="4">
                  <c:v>1872.87</c:v>
                </c:pt>
              </c:numCache>
            </c:numRef>
          </c:val>
          <c:extLst>
            <c:ext xmlns:c16="http://schemas.microsoft.com/office/drawing/2014/chart" uri="{C3380CC4-5D6E-409C-BE32-E72D297353CC}">
              <c16:uniqueId val="{00000000-FC22-44CB-A2CE-F27C79B0C7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C22-44CB-A2CE-F27C79B0C7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27.36</c:v>
                </c:pt>
                <c:pt idx="1">
                  <c:v>32.24</c:v>
                </c:pt>
                <c:pt idx="2">
                  <c:v>52.06</c:v>
                </c:pt>
                <c:pt idx="3">
                  <c:v>64.67</c:v>
                </c:pt>
                <c:pt idx="4">
                  <c:v>86.31</c:v>
                </c:pt>
              </c:numCache>
            </c:numRef>
          </c:val>
          <c:extLst>
            <c:ext xmlns:c16="http://schemas.microsoft.com/office/drawing/2014/chart" uri="{C3380CC4-5D6E-409C-BE32-E72D297353CC}">
              <c16:uniqueId val="{00000000-84F5-41FB-A4F5-7F8607FC4B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4F5-41FB-A4F5-7F8607FC4B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112.82</c:v>
                </c:pt>
                <c:pt idx="1">
                  <c:v>112.5</c:v>
                </c:pt>
                <c:pt idx="2">
                  <c:v>107.52</c:v>
                </c:pt>
                <c:pt idx="3">
                  <c:v>107.02</c:v>
                </c:pt>
                <c:pt idx="4">
                  <c:v>92.91</c:v>
                </c:pt>
              </c:numCache>
            </c:numRef>
          </c:val>
          <c:extLst>
            <c:ext xmlns:c16="http://schemas.microsoft.com/office/drawing/2014/chart" uri="{C3380CC4-5D6E-409C-BE32-E72D297353CC}">
              <c16:uniqueId val="{00000000-E58F-47DF-AEC2-1696E6A040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58F-47DF-AEC2-1696E6A040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138.88</c:v>
                </c:pt>
                <c:pt idx="1">
                  <c:v>139.55000000000001</c:v>
                </c:pt>
                <c:pt idx="2">
                  <c:v>140.36000000000001</c:v>
                </c:pt>
                <c:pt idx="3">
                  <c:v>145.47999999999999</c:v>
                </c:pt>
                <c:pt idx="4">
                  <c:v>153.51</c:v>
                </c:pt>
              </c:numCache>
            </c:numRef>
          </c:val>
          <c:extLst>
            <c:ext xmlns:c16="http://schemas.microsoft.com/office/drawing/2014/chart" uri="{C3380CC4-5D6E-409C-BE32-E72D297353CC}">
              <c16:uniqueId val="{00000000-7A9F-4F10-BE09-4C9CADE114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A9F-4F10-BE09-4C9CADE114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69140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美浜町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21131</v>
      </c>
      <c r="AM8" s="66"/>
      <c r="AN8" s="66"/>
      <c r="AO8" s="66"/>
      <c r="AP8" s="66"/>
      <c r="AQ8" s="66"/>
      <c r="AR8" s="66"/>
      <c r="AS8" s="66"/>
      <c r="AT8" s="37">
        <f>データ!$S$6</f>
        <v>46.2</v>
      </c>
      <c r="AU8" s="38"/>
      <c r="AV8" s="38"/>
      <c r="AW8" s="38"/>
      <c r="AX8" s="38"/>
      <c r="AY8" s="38"/>
      <c r="AZ8" s="38"/>
      <c r="BA8" s="38"/>
      <c r="BB8" s="55">
        <f>データ!$T$6</f>
        <v>457.38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91.33</v>
      </c>
      <c r="J10" s="38"/>
      <c r="K10" s="38"/>
      <c r="L10" s="38"/>
      <c r="M10" s="38"/>
      <c r="N10" s="38"/>
      <c r="O10" s="65"/>
      <c r="P10" s="55">
        <f>データ!$P$6</f>
        <v>99.8</v>
      </c>
      <c r="Q10" s="55"/>
      <c r="R10" s="55"/>
      <c r="S10" s="55"/>
      <c r="T10" s="55"/>
      <c r="U10" s="55"/>
      <c r="V10" s="55"/>
      <c r="W10" s="66">
        <f>データ!$Q$6</f>
        <v>2650</v>
      </c>
      <c r="X10" s="66"/>
      <c r="Y10" s="66"/>
      <c r="Z10" s="66"/>
      <c r="AA10" s="66"/>
      <c r="AB10" s="66"/>
      <c r="AC10" s="66"/>
      <c r="AD10" s="2"/>
      <c r="AE10" s="2"/>
      <c r="AF10" s="2"/>
      <c r="AG10" s="2"/>
      <c r="AH10" s="2"/>
      <c r="AI10" s="2"/>
      <c r="AJ10" s="2"/>
      <c r="AK10" s="2"/>
      <c r="AL10" s="66">
        <f>データ!$U$6</f>
        <v>20938</v>
      </c>
      <c r="AM10" s="66"/>
      <c r="AN10" s="66"/>
      <c r="AO10" s="66"/>
      <c r="AP10" s="66"/>
      <c r="AQ10" s="66"/>
      <c r="AR10" s="66"/>
      <c r="AS10" s="66"/>
      <c r="AT10" s="37">
        <f>データ!$V$6</f>
        <v>46.2</v>
      </c>
      <c r="AU10" s="38"/>
      <c r="AV10" s="38"/>
      <c r="AW10" s="38"/>
      <c r="AX10" s="38"/>
      <c r="AY10" s="38"/>
      <c r="AZ10" s="38"/>
      <c r="BA10" s="38"/>
      <c r="BB10" s="55">
        <f>データ!$W$6</f>
        <v>453.2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ESFtQFuytK1HdkdeYDi1mDtWUDCOKxQwU8W+6MIvANEXjgrrOWZId0qqnnVHEHwskdkA9tPobczKWY4WFAixQ==" saltValue="k7ufQhKPZ3b39BpfmRBu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234460</v>
      </c>
      <c r="D6" s="20">
        <f t="shared" si="3"/>
        <v>46</v>
      </c>
      <c r="E6" s="20">
        <f t="shared" si="3"/>
        <v>1</v>
      </c>
      <c r="F6" s="20">
        <f t="shared" si="3"/>
        <v>0</v>
      </c>
      <c r="G6" s="20">
        <f t="shared" si="3"/>
        <v>1</v>
      </c>
      <c r="H6" s="20" t="str">
        <f t="shared" si="3"/>
        <v>愛知県　美浜町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91.33</v>
      </c>
      <c r="P6" s="21">
        <f t="shared" si="3"/>
        <v>99.8</v>
      </c>
      <c r="Q6" s="21">
        <f t="shared" si="3"/>
        <v>2650</v>
      </c>
      <c r="R6" s="21">
        <f t="shared" si="3"/>
        <v>21131</v>
      </c>
      <c r="S6" s="21">
        <f t="shared" si="3"/>
        <v>46.2</v>
      </c>
      <c r="T6" s="21">
        <f t="shared" si="3"/>
        <v>457.38</v>
      </c>
      <c r="U6" s="21">
        <f t="shared" si="3"/>
        <v>20938</v>
      </c>
      <c r="V6" s="21">
        <f t="shared" si="3"/>
        <v>46.2</v>
      </c>
      <c r="W6" s="21">
        <f t="shared" si="3"/>
        <v>453.2</v>
      </c>
      <c r="X6" s="22">
        <f>IF(X7="",NA(),X7)</f>
        <v>112.21</v>
      </c>
      <c r="Y6" s="22">
        <f t="shared" ref="Y6:AG6" si="4">IF(Y7="",NA(),Y7)</f>
        <v>111.37</v>
      </c>
      <c r="Z6" s="22">
        <f t="shared" si="4"/>
        <v>110.38</v>
      </c>
      <c r="AA6" s="22">
        <f t="shared" si="4"/>
        <v>106.59</v>
      </c>
      <c r="AB6" s="22">
        <f t="shared" si="4"/>
        <v>102.99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681.5</v>
      </c>
      <c r="AU6" s="22">
        <f t="shared" ref="AU6:BC6" si="6">IF(AU7="",NA(),AU7)</f>
        <v>624.78</v>
      </c>
      <c r="AV6" s="22">
        <f t="shared" si="6"/>
        <v>729.62</v>
      </c>
      <c r="AW6" s="22">
        <f t="shared" si="6"/>
        <v>1353.08</v>
      </c>
      <c r="AX6" s="22">
        <f t="shared" si="6"/>
        <v>1872.87</v>
      </c>
      <c r="AY6" s="22">
        <f t="shared" si="6"/>
        <v>369.69</v>
      </c>
      <c r="AZ6" s="22">
        <f t="shared" si="6"/>
        <v>379.08</v>
      </c>
      <c r="BA6" s="22">
        <f t="shared" si="6"/>
        <v>367.55</v>
      </c>
      <c r="BB6" s="22">
        <f t="shared" si="6"/>
        <v>378.56</v>
      </c>
      <c r="BC6" s="22">
        <f t="shared" si="6"/>
        <v>364.46</v>
      </c>
      <c r="BD6" s="21" t="str">
        <f>IF(BD7="","",IF(BD7="-","【-】","【"&amp;SUBSTITUTE(TEXT(BD7,"#,##0.00"),"-","△")&amp;"】"))</f>
        <v>【252.29】</v>
      </c>
      <c r="BE6" s="22">
        <f>IF(BE7="",NA(),BE7)</f>
        <v>27.36</v>
      </c>
      <c r="BF6" s="22">
        <f t="shared" ref="BF6:BN6" si="7">IF(BF7="",NA(),BF7)</f>
        <v>32.24</v>
      </c>
      <c r="BG6" s="22">
        <f t="shared" si="7"/>
        <v>52.06</v>
      </c>
      <c r="BH6" s="22">
        <f t="shared" si="7"/>
        <v>64.67</v>
      </c>
      <c r="BI6" s="22">
        <f t="shared" si="7"/>
        <v>86.31</v>
      </c>
      <c r="BJ6" s="22">
        <f t="shared" si="7"/>
        <v>402.99</v>
      </c>
      <c r="BK6" s="22">
        <f t="shared" si="7"/>
        <v>398.98</v>
      </c>
      <c r="BL6" s="22">
        <f t="shared" si="7"/>
        <v>418.68</v>
      </c>
      <c r="BM6" s="22">
        <f t="shared" si="7"/>
        <v>395.68</v>
      </c>
      <c r="BN6" s="22">
        <f t="shared" si="7"/>
        <v>403.72</v>
      </c>
      <c r="BO6" s="21" t="str">
        <f>IF(BO7="","",IF(BO7="-","【-】","【"&amp;SUBSTITUTE(TEXT(BO7,"#,##0.00"),"-","△")&amp;"】"))</f>
        <v>【268.07】</v>
      </c>
      <c r="BP6" s="22">
        <f>IF(BP7="",NA(),BP7)</f>
        <v>112.82</v>
      </c>
      <c r="BQ6" s="22">
        <f t="shared" ref="BQ6:BY6" si="8">IF(BQ7="",NA(),BQ7)</f>
        <v>112.5</v>
      </c>
      <c r="BR6" s="22">
        <f t="shared" si="8"/>
        <v>107.52</v>
      </c>
      <c r="BS6" s="22">
        <f t="shared" si="8"/>
        <v>107.02</v>
      </c>
      <c r="BT6" s="22">
        <f t="shared" si="8"/>
        <v>92.91</v>
      </c>
      <c r="BU6" s="22">
        <f t="shared" si="8"/>
        <v>98.66</v>
      </c>
      <c r="BV6" s="22">
        <f t="shared" si="8"/>
        <v>98.64</v>
      </c>
      <c r="BW6" s="22">
        <f t="shared" si="8"/>
        <v>94.78</v>
      </c>
      <c r="BX6" s="22">
        <f t="shared" si="8"/>
        <v>97.59</v>
      </c>
      <c r="BY6" s="22">
        <f t="shared" si="8"/>
        <v>92.17</v>
      </c>
      <c r="BZ6" s="21" t="str">
        <f>IF(BZ7="","",IF(BZ7="-","【-】","【"&amp;SUBSTITUTE(TEXT(BZ7,"#,##0.00"),"-","△")&amp;"】"))</f>
        <v>【97.47】</v>
      </c>
      <c r="CA6" s="22">
        <f>IF(CA7="",NA(),CA7)</f>
        <v>138.88</v>
      </c>
      <c r="CB6" s="22">
        <f t="shared" ref="CB6:CJ6" si="9">IF(CB7="",NA(),CB7)</f>
        <v>139.55000000000001</v>
      </c>
      <c r="CC6" s="22">
        <f t="shared" si="9"/>
        <v>140.36000000000001</v>
      </c>
      <c r="CD6" s="22">
        <f t="shared" si="9"/>
        <v>145.47999999999999</v>
      </c>
      <c r="CE6" s="22">
        <f t="shared" si="9"/>
        <v>153.51</v>
      </c>
      <c r="CF6" s="22">
        <f t="shared" si="9"/>
        <v>178.59</v>
      </c>
      <c r="CG6" s="22">
        <f t="shared" si="9"/>
        <v>178.92</v>
      </c>
      <c r="CH6" s="22">
        <f t="shared" si="9"/>
        <v>181.3</v>
      </c>
      <c r="CI6" s="22">
        <f t="shared" si="9"/>
        <v>181.71</v>
      </c>
      <c r="CJ6" s="22">
        <f t="shared" si="9"/>
        <v>188.51</v>
      </c>
      <c r="CK6" s="21" t="str">
        <f>IF(CK7="","",IF(CK7="-","【-】","【"&amp;SUBSTITUTE(TEXT(CK7,"#,##0.00"),"-","△")&amp;"】"))</f>
        <v>【174.75】</v>
      </c>
      <c r="CL6" s="22">
        <f>IF(CL7="",NA(),CL7)</f>
        <v>52.07</v>
      </c>
      <c r="CM6" s="22">
        <f t="shared" ref="CM6:CU6" si="10">IF(CM7="",NA(),CM7)</f>
        <v>52.29</v>
      </c>
      <c r="CN6" s="22">
        <f t="shared" si="10"/>
        <v>52.31</v>
      </c>
      <c r="CO6" s="22">
        <f t="shared" si="10"/>
        <v>51.47</v>
      </c>
      <c r="CP6" s="22">
        <f t="shared" si="10"/>
        <v>50.73</v>
      </c>
      <c r="CQ6" s="22">
        <f t="shared" si="10"/>
        <v>55.03</v>
      </c>
      <c r="CR6" s="22">
        <f t="shared" si="10"/>
        <v>55.14</v>
      </c>
      <c r="CS6" s="22">
        <f t="shared" si="10"/>
        <v>55.89</v>
      </c>
      <c r="CT6" s="22">
        <f t="shared" si="10"/>
        <v>55.72</v>
      </c>
      <c r="CU6" s="22">
        <f t="shared" si="10"/>
        <v>55.31</v>
      </c>
      <c r="CV6" s="21" t="str">
        <f>IF(CV7="","",IF(CV7="-","【-】","【"&amp;SUBSTITUTE(TEXT(CV7,"#,##0.00"),"-","△")&amp;"】"))</f>
        <v>【59.97】</v>
      </c>
      <c r="CW6" s="22">
        <f>IF(CW7="",NA(),CW7)</f>
        <v>93.54</v>
      </c>
      <c r="CX6" s="22">
        <f t="shared" ref="CX6:DF6" si="11">IF(CX7="",NA(),CX7)</f>
        <v>92.77</v>
      </c>
      <c r="CY6" s="22">
        <f t="shared" si="11"/>
        <v>92.98</v>
      </c>
      <c r="CZ6" s="22">
        <f t="shared" si="11"/>
        <v>92.93</v>
      </c>
      <c r="DA6" s="22">
        <f t="shared" si="11"/>
        <v>92.63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53.91</v>
      </c>
      <c r="DI6" s="22">
        <f t="shared" ref="DI6:DQ6" si="12">IF(DI7="",NA(),DI7)</f>
        <v>54.68</v>
      </c>
      <c r="DJ6" s="22">
        <f t="shared" si="12"/>
        <v>55.02</v>
      </c>
      <c r="DK6" s="22">
        <f t="shared" si="12"/>
        <v>54.74</v>
      </c>
      <c r="DL6" s="22">
        <f t="shared" si="12"/>
        <v>55.14</v>
      </c>
      <c r="DM6" s="22">
        <f t="shared" si="12"/>
        <v>48.87</v>
      </c>
      <c r="DN6" s="22">
        <f t="shared" si="12"/>
        <v>49.92</v>
      </c>
      <c r="DO6" s="22">
        <f t="shared" si="12"/>
        <v>50.63</v>
      </c>
      <c r="DP6" s="22">
        <f t="shared" si="12"/>
        <v>51.29</v>
      </c>
      <c r="DQ6" s="22">
        <f t="shared" si="12"/>
        <v>52.2</v>
      </c>
      <c r="DR6" s="21" t="str">
        <f>IF(DR7="","",IF(DR7="-","【-】","【"&amp;SUBSTITUTE(TEXT(DR7,"#,##0.00"),"-","△")&amp;"】"))</f>
        <v>【51.51】</v>
      </c>
      <c r="DS6" s="22">
        <f>IF(DS7="",NA(),DS7)</f>
        <v>28.9</v>
      </c>
      <c r="DT6" s="22">
        <f t="shared" ref="DT6:EB6" si="13">IF(DT7="",NA(),DT7)</f>
        <v>32.15</v>
      </c>
      <c r="DU6" s="22">
        <f t="shared" si="13"/>
        <v>33.6</v>
      </c>
      <c r="DV6" s="22">
        <f t="shared" si="13"/>
        <v>34.04</v>
      </c>
      <c r="DW6" s="22">
        <f t="shared" si="13"/>
        <v>37.619999999999997</v>
      </c>
      <c r="DX6" s="22">
        <f t="shared" si="13"/>
        <v>14.85</v>
      </c>
      <c r="DY6" s="22">
        <f t="shared" si="13"/>
        <v>16.88</v>
      </c>
      <c r="DZ6" s="22">
        <f t="shared" si="13"/>
        <v>18.28</v>
      </c>
      <c r="EA6" s="22">
        <f t="shared" si="13"/>
        <v>19.61</v>
      </c>
      <c r="EB6" s="22">
        <f t="shared" si="13"/>
        <v>20.73</v>
      </c>
      <c r="EC6" s="21" t="str">
        <f>IF(EC7="","",IF(EC7="-","【-】","【"&amp;SUBSTITUTE(TEXT(EC7,"#,##0.00"),"-","△")&amp;"】"))</f>
        <v>【23.75】</v>
      </c>
      <c r="ED6" s="22">
        <f>IF(ED7="",NA(),ED7)</f>
        <v>0.81</v>
      </c>
      <c r="EE6" s="22">
        <f t="shared" ref="EE6:EM6" si="14">IF(EE7="",NA(),EE7)</f>
        <v>0.48</v>
      </c>
      <c r="EF6" s="22">
        <f t="shared" si="14"/>
        <v>0.57999999999999996</v>
      </c>
      <c r="EG6" s="22">
        <f t="shared" si="14"/>
        <v>0.66</v>
      </c>
      <c r="EH6" s="22">
        <f t="shared" si="14"/>
        <v>0.66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5">
      <c r="A7" s="15"/>
      <c r="B7" s="24">
        <v>2022</v>
      </c>
      <c r="C7" s="24">
        <v>234460</v>
      </c>
      <c r="D7" s="24">
        <v>46</v>
      </c>
      <c r="E7" s="24">
        <v>1</v>
      </c>
      <c r="F7" s="24">
        <v>0</v>
      </c>
      <c r="G7" s="24">
        <v>1</v>
      </c>
      <c r="H7" s="24" t="s">
        <v>93</v>
      </c>
      <c r="I7" s="24" t="s">
        <v>94</v>
      </c>
      <c r="J7" s="24" t="s">
        <v>95</v>
      </c>
      <c r="K7" s="24" t="s">
        <v>96</v>
      </c>
      <c r="L7" s="24" t="s">
        <v>97</v>
      </c>
      <c r="M7" s="24" t="s">
        <v>98</v>
      </c>
      <c r="N7" s="25" t="s">
        <v>99</v>
      </c>
      <c r="O7" s="25">
        <v>91.33</v>
      </c>
      <c r="P7" s="25">
        <v>99.8</v>
      </c>
      <c r="Q7" s="25">
        <v>2650</v>
      </c>
      <c r="R7" s="25">
        <v>21131</v>
      </c>
      <c r="S7" s="25">
        <v>46.2</v>
      </c>
      <c r="T7" s="25">
        <v>457.38</v>
      </c>
      <c r="U7" s="25">
        <v>20938</v>
      </c>
      <c r="V7" s="25">
        <v>46.2</v>
      </c>
      <c r="W7" s="25">
        <v>453.2</v>
      </c>
      <c r="X7" s="25">
        <v>112.21</v>
      </c>
      <c r="Y7" s="25">
        <v>111.37</v>
      </c>
      <c r="Z7" s="25">
        <v>110.38</v>
      </c>
      <c r="AA7" s="25">
        <v>106.59</v>
      </c>
      <c r="AB7" s="25">
        <v>102.99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681.5</v>
      </c>
      <c r="AU7" s="25">
        <v>624.78</v>
      </c>
      <c r="AV7" s="25">
        <v>729.62</v>
      </c>
      <c r="AW7" s="25">
        <v>1353.08</v>
      </c>
      <c r="AX7" s="25">
        <v>1872.87</v>
      </c>
      <c r="AY7" s="25">
        <v>369.69</v>
      </c>
      <c r="AZ7" s="25">
        <v>379.08</v>
      </c>
      <c r="BA7" s="25">
        <v>367.55</v>
      </c>
      <c r="BB7" s="25">
        <v>378.56</v>
      </c>
      <c r="BC7" s="25">
        <v>364.46</v>
      </c>
      <c r="BD7" s="25">
        <v>252.29</v>
      </c>
      <c r="BE7" s="25">
        <v>27.36</v>
      </c>
      <c r="BF7" s="25">
        <v>32.24</v>
      </c>
      <c r="BG7" s="25">
        <v>52.06</v>
      </c>
      <c r="BH7" s="25">
        <v>64.67</v>
      </c>
      <c r="BI7" s="25">
        <v>86.31</v>
      </c>
      <c r="BJ7" s="25">
        <v>402.99</v>
      </c>
      <c r="BK7" s="25">
        <v>398.98</v>
      </c>
      <c r="BL7" s="25">
        <v>418.68</v>
      </c>
      <c r="BM7" s="25">
        <v>395.68</v>
      </c>
      <c r="BN7" s="25">
        <v>403.72</v>
      </c>
      <c r="BO7" s="25">
        <v>268.07</v>
      </c>
      <c r="BP7" s="25">
        <v>112.82</v>
      </c>
      <c r="BQ7" s="25">
        <v>112.5</v>
      </c>
      <c r="BR7" s="25">
        <v>107.52</v>
      </c>
      <c r="BS7" s="25">
        <v>107.02</v>
      </c>
      <c r="BT7" s="25">
        <v>92.91</v>
      </c>
      <c r="BU7" s="25">
        <v>98.66</v>
      </c>
      <c r="BV7" s="25">
        <v>98.64</v>
      </c>
      <c r="BW7" s="25">
        <v>94.78</v>
      </c>
      <c r="BX7" s="25">
        <v>97.59</v>
      </c>
      <c r="BY7" s="25">
        <v>92.17</v>
      </c>
      <c r="BZ7" s="25">
        <v>97.47</v>
      </c>
      <c r="CA7" s="25">
        <v>138.88</v>
      </c>
      <c r="CB7" s="25">
        <v>139.55000000000001</v>
      </c>
      <c r="CC7" s="25">
        <v>140.36000000000001</v>
      </c>
      <c r="CD7" s="25">
        <v>145.47999999999999</v>
      </c>
      <c r="CE7" s="25">
        <v>153.51</v>
      </c>
      <c r="CF7" s="25">
        <v>178.59</v>
      </c>
      <c r="CG7" s="25">
        <v>178.92</v>
      </c>
      <c r="CH7" s="25">
        <v>181.3</v>
      </c>
      <c r="CI7" s="25">
        <v>181.71</v>
      </c>
      <c r="CJ7" s="25">
        <v>188.51</v>
      </c>
      <c r="CK7" s="25">
        <v>174.75</v>
      </c>
      <c r="CL7" s="25">
        <v>52.07</v>
      </c>
      <c r="CM7" s="25">
        <v>52.29</v>
      </c>
      <c r="CN7" s="25">
        <v>52.31</v>
      </c>
      <c r="CO7" s="25">
        <v>51.47</v>
      </c>
      <c r="CP7" s="25">
        <v>50.73</v>
      </c>
      <c r="CQ7" s="25">
        <v>55.03</v>
      </c>
      <c r="CR7" s="25">
        <v>55.14</v>
      </c>
      <c r="CS7" s="25">
        <v>55.89</v>
      </c>
      <c r="CT7" s="25">
        <v>55.72</v>
      </c>
      <c r="CU7" s="25">
        <v>55.31</v>
      </c>
      <c r="CV7" s="25">
        <v>59.97</v>
      </c>
      <c r="CW7" s="25">
        <v>93.54</v>
      </c>
      <c r="CX7" s="25">
        <v>92.77</v>
      </c>
      <c r="CY7" s="25">
        <v>92.98</v>
      </c>
      <c r="CZ7" s="25">
        <v>92.93</v>
      </c>
      <c r="DA7" s="25">
        <v>92.63</v>
      </c>
      <c r="DB7" s="25">
        <v>81.900000000000006</v>
      </c>
      <c r="DC7" s="25">
        <v>81.39</v>
      </c>
      <c r="DD7" s="25">
        <v>81.27</v>
      </c>
      <c r="DE7" s="25">
        <v>81.260000000000005</v>
      </c>
      <c r="DF7" s="25">
        <v>80.36</v>
      </c>
      <c r="DG7" s="25">
        <v>89.76</v>
      </c>
      <c r="DH7" s="25">
        <v>53.91</v>
      </c>
      <c r="DI7" s="25">
        <v>54.68</v>
      </c>
      <c r="DJ7" s="25">
        <v>55.02</v>
      </c>
      <c r="DK7" s="25">
        <v>54.74</v>
      </c>
      <c r="DL7" s="25">
        <v>55.14</v>
      </c>
      <c r="DM7" s="25">
        <v>48.87</v>
      </c>
      <c r="DN7" s="25">
        <v>49.92</v>
      </c>
      <c r="DO7" s="25">
        <v>50.63</v>
      </c>
      <c r="DP7" s="25">
        <v>51.29</v>
      </c>
      <c r="DQ7" s="25">
        <v>52.2</v>
      </c>
      <c r="DR7" s="25">
        <v>51.51</v>
      </c>
      <c r="DS7" s="25">
        <v>28.9</v>
      </c>
      <c r="DT7" s="25">
        <v>32.15</v>
      </c>
      <c r="DU7" s="25">
        <v>33.6</v>
      </c>
      <c r="DV7" s="25">
        <v>34.04</v>
      </c>
      <c r="DW7" s="25">
        <v>37.619999999999997</v>
      </c>
      <c r="DX7" s="25">
        <v>14.85</v>
      </c>
      <c r="DY7" s="25">
        <v>16.88</v>
      </c>
      <c r="DZ7" s="25">
        <v>18.28</v>
      </c>
      <c r="EA7" s="25">
        <v>19.61</v>
      </c>
      <c r="EB7" s="25">
        <v>20.73</v>
      </c>
      <c r="EC7" s="25">
        <v>23.75</v>
      </c>
      <c r="ED7" s="25">
        <v>0.81</v>
      </c>
      <c r="EE7" s="25">
        <v>0.48</v>
      </c>
      <c r="EF7" s="25">
        <v>0.57999999999999996</v>
      </c>
      <c r="EG7" s="25">
        <v>0.66</v>
      </c>
      <c r="EH7" s="25">
        <v>0.66</v>
      </c>
      <c r="EI7" s="25">
        <v>0.5</v>
      </c>
      <c r="EJ7" s="25">
        <v>0.52</v>
      </c>
      <c r="EK7" s="25">
        <v>0.53</v>
      </c>
      <c r="EL7" s="25">
        <v>0.48</v>
      </c>
      <c r="EM7" s="25">
        <v>0.5</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2024-02-15T11:01:56Z</cp:lastPrinted>
  <dcterms:created xsi:type="dcterms:W3CDTF">2023-12-05T00:55:58Z</dcterms:created>
  <dcterms:modified xsi:type="dcterms:W3CDTF">2024-02-22T06:25:04Z</dcterms:modified>
  <cp:category/>
</cp:coreProperties>
</file>