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2 簡易水道\"/>
    </mc:Choice>
  </mc:AlternateContent>
  <xr:revisionPtr revIDLastSave="0" documentId="13_ncr:1_{BB16D46A-37D1-487A-B263-E082331801A4}" xr6:coauthVersionLast="47" xr6:coauthVersionMax="47" xr10:uidLastSave="{00000000-0000-0000-0000-000000000000}"/>
  <workbookProtection workbookAlgorithmName="SHA-512" workbookHashValue="b7zglFsTCUvaQ/csud5Xw1WFy1nMIe7BEM2GknbiZSwZCj6aP7i049NrhDckR8NymX/nNzOc3hV2lhLRFvAowg==" workbookSaltValue="pEv8xpmgz5NFOvN/9/yEvw==" workbookSpinCount="100000" lockStructure="1"/>
  <bookViews>
    <workbookView xWindow="-103" yWindow="-103" windowWidth="19543" windowHeight="12497"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I10" i="4" s="1"/>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B10" i="4"/>
  <c r="BB8" i="4"/>
  <c r="AD8" i="4"/>
  <c r="W8" i="4"/>
  <c r="P8" i="4"/>
</calcChain>
</file>

<file path=xl/sharedStrings.xml><?xml version="1.0" encoding="utf-8"?>
<sst xmlns="http://schemas.openxmlformats.org/spreadsheetml/2006/main" count="233" uniqueCount="116">
  <si>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</si>
  <si>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</si>
  <si>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</si>
  <si>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</si>
  <si>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</si>
  <si>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</si>
  <si>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</si>
  <si>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</si>
  <si>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</si>
  <si>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</si>
  <si>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</si>
  <si>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</si>
  <si>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</si>
  <si>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</si>
  <si>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</si>
  <si>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</si>
  <si>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</si>
  <si>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</si>
  <si>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</si>
  <si>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</si>
  <si>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</si>
  <si>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</si>
  <si>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</si>
  <si>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</si>
  <si>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</si>
  <si>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</si>
  <si>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</si>
  <si>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</si>
  <si>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</si>
  <si>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</si>
  <si>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</si>
  <si>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</si>
  <si>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</si>
  <si>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</si>
  <si>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</si>
  <si>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</si>
  <si>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</si>
  <si>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</si>
  <si>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</si>
  <si>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</si>
  <si>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</si>
  <si>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</si>
  <si>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</si>
  <si>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</si>
  <si>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</si>
  <si>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</si>
  <si>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</si>
  <si>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</si>
  <si>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</si>
  <si>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</si>
  <si>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</si>
  <si>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</si>
  <si>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</si>
  <si>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</si>
  <si>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</si>
  <si>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</si>
  <si>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</si>
  <si>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</si>
  <si>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</si>
  <si>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</si>
  <si>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</si>
  <si>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</si>
  <si>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</si>
  <si>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</si>
  <si>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</si>
  <si>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</si>
  <si>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</si>
  <si>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</si>
  <si>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</si>
  <si>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</si>
  <si>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</si>
  <si>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</si>
  <si>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</si>
  <si>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</si>
  <si>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</si>
  <si>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</si>
  <si>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</si>
  <si>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</si>
  <si>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</si>
  <si>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</si>
  <si>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</si>
  <si>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</si>
  <si>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</si>
  <si>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</si>
  <si>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</si>
  <si>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</si>
  <si>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</si>
  <si>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</si>
  <si>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</si>
  <si>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</si>
  <si>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</si>
  <si>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</si>
  <si>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</si>
  <si>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</si>
  <si>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</si>
  <si>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設楽町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</si>
  <si>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</si>
  <si>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</si>
  <si>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</si>
  <si>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</si>
  <si>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</si>
  <si>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</si>
  <si>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</si>
  <si>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</si>
  <si>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</si>
  <si>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</si>
  <si>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</si>
  <si>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</si>
  <si>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</si>
  <si>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</si>
  <si>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</si>
  <si>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</si>
  <si>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</si>
  <si>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老朽施設の更新や耐震化等、収益の増加につながらない建設投資についても行っていく必要がありますが、新たな収入確保策や支出抑制策を考え、その効果を確認した上で実施していきます。
さらに水道料金等の債権に関する徴収体制を見直し、滞納整理業務を強化することで徴収率向上を図っていきます。　　　　　　　　　　　　　　　　　　　　　令和２年度には設楽町の経営戦略を策定し、令和５年度の法適用化（財務適用）を行うことで、更なる経営安定化・効率化を図っていきます。
【令和７年度経営戦略見直し予定】</t>
    <phoneticPr fontId="4"/>
  </si>
  <si>
    <t>老朽化した管路を順次更新することとし、特に漏水多発地区の管路更新を重点において計画しています。
一部、設楽ダム建設事業に伴い、公共補償で移設する導水管や配水管もありますが、それ以外の管路については、財源の問題や職員のマンパワーの制限により、なかなか更新が進まない状況となっています。（③管渠更新率が前年度比0.68ポイント減少）
可能な限り、布設後40年を経過した老朽管を計画的に更新し、より安定的な給水を確保していきます。</t>
    <phoneticPr fontId="4"/>
  </si>
  <si>
    <t>①収益的収支比率…地形的な理由により管路が長く維持管理費が高い状況です。R4は法適用に伴う準備資金として多額の一般会計繰入金を受け入れた影響で261.45％と一時的に高い数値となりました。引き続き、費用削減等の経営改善に取り組みます。
④企業債残高対給水収益比率…平均値を下回っていますが、これは近年、下水道事業に合わせ管路更新事業を行っており、財源として設楽ダム水源地域整備事業負担金を充てているため、企業債元金償還額よりも新規借入額を少なく事業執行できていることが要因と考えられます。
⑤料金回収率…R5.4月の法適用に伴うR4打切決算による影響により、算出式の分母の給水原価が分子の供給単価を超えて減少したためR4比率は平均値を上回り61.38％と一時的に増加しました。今後は給水収益の減少が予想されるため更なる費用の削減に努めます。
⑥給水原価…近年平均値を上回っており、地形的な理由により維持管理費が高いことが要因と考えられます。投資の効率化や維持管理費の削減に努めます。
⑧有収率…平均値を下回っており、老朽管の漏水、水質維持や冬期の水道管凍結防止のための捨て水が要因と考えられます。
（補足）R4決算数値はR5.4月の法適用に伴い、開始時運転資金として簡易水道特会に約3億円の繰入を実施したことにより①⑤が他年度と比べ一時的に高い数値となりました。</t>
    <rPh sb="39" eb="42">
      <t>ホウテキヨウ</t>
    </rPh>
    <rPh sb="43" eb="44">
      <t>トモナ</t>
    </rPh>
    <rPh sb="45" eb="47">
      <t>ジュンビ</t>
    </rPh>
    <rPh sb="47" eb="49">
      <t>シキン</t>
    </rPh>
    <rPh sb="52" eb="54">
      <t>タガク</t>
    </rPh>
    <rPh sb="55" eb="59">
      <t>イッパンカイケイ</t>
    </rPh>
    <rPh sb="59" eb="62">
      <t>クリイレキン</t>
    </rPh>
    <rPh sb="63" eb="64">
      <t>ウ</t>
    </rPh>
    <rPh sb="65" eb="66">
      <t>イ</t>
    </rPh>
    <rPh sb="68" eb="70">
      <t>エイキョウ</t>
    </rPh>
    <rPh sb="79" eb="82">
      <t>イチジテキ</t>
    </rPh>
    <rPh sb="256" eb="257">
      <t>ガツ</t>
    </rPh>
    <rPh sb="258" eb="261">
      <t>ホウテキヨウ</t>
    </rPh>
    <rPh sb="262" eb="263">
      <t>トモナ</t>
    </rPh>
    <rPh sb="266" eb="268">
      <t>ウチキ</t>
    </rPh>
    <rPh sb="268" eb="270">
      <t>ケッサン</t>
    </rPh>
    <rPh sb="273" eb="275">
      <t>エイキョウ</t>
    </rPh>
    <rPh sb="279" eb="281">
      <t>サンシュツ</t>
    </rPh>
    <rPh sb="281" eb="282">
      <t>シキ</t>
    </rPh>
    <rPh sb="283" eb="285">
      <t>ブンボ</t>
    </rPh>
    <rPh sb="286" eb="288">
      <t>キュウスイ</t>
    </rPh>
    <rPh sb="288" eb="290">
      <t>ゲンカ</t>
    </rPh>
    <rPh sb="291" eb="293">
      <t>ブンシ</t>
    </rPh>
    <rPh sb="294" eb="298">
      <t>キョウキュウタンカ</t>
    </rPh>
    <rPh sb="299" eb="300">
      <t>コ</t>
    </rPh>
    <rPh sb="302" eb="304">
      <t>ゲンショウ</t>
    </rPh>
    <rPh sb="317" eb="318">
      <t>ウエ</t>
    </rPh>
    <rPh sb="331" eb="333">
      <t>ゾウカ</t>
    </rPh>
    <rPh sb="500" eb="502">
      <t>ホソク</t>
    </rPh>
    <rPh sb="533" eb="537">
      <t>カンイスイドウ</t>
    </rPh>
    <rPh sb="537" eb="539">
      <t>トッカイ</t>
    </rPh>
    <rPh sb="548" eb="550">
      <t>ジッシ</t>
    </rPh>
    <rPh sb="564" eb="565">
      <t>クラ</t>
    </rPh>
    <rPh sb="566" eb="569">
      <t>イチジテキ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</si>
</sst>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3.2</c:v>
                </c:pt>
                <c:pt idx="1">
                  <c:v>1.48</c:v>
                </c:pt>
                <c:pt idx="2">
                  <c:v>2.66</c:v>
                </c:pt>
                <c:pt idx="3">
                  <c:v>1.18</c:v>
                </c:pt>
                <c:pt idx="4">
                  <c:v>0.5</c:v>
                </c:pt>
              </c:numCache>
            </c:numRef>
          </c:val>
          <c:extLst>
            <c:ext xmlns:c16="http://schemas.microsoft.com/office/drawing/2014/chart" uri="{C3380CC4-5D6E-409C-BE32-E72D297353CC}">
              <c16:uniqueId val="{00000000-723D-42A1-9667-6106FB3A036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723D-42A1-9667-6106FB3A036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63.28</c:v>
                </c:pt>
                <c:pt idx="1">
                  <c:v>61.36</c:v>
                </c:pt>
                <c:pt idx="2">
                  <c:v>63.82</c:v>
                </c:pt>
                <c:pt idx="3">
                  <c:v>64.2</c:v>
                </c:pt>
                <c:pt idx="4">
                  <c:v>64.39</c:v>
                </c:pt>
              </c:numCache>
            </c:numRef>
          </c:val>
          <c:extLst>
            <c:ext xmlns:c16="http://schemas.microsoft.com/office/drawing/2014/chart" uri="{C3380CC4-5D6E-409C-BE32-E72D297353CC}">
              <c16:uniqueId val="{00000000-7464-48AD-AD5B-CDBAF50A82D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7464-48AD-AD5B-CDBAF50A82D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50.08</c:v>
                </c:pt>
                <c:pt idx="1">
                  <c:v>50.01</c:v>
                </c:pt>
                <c:pt idx="2">
                  <c:v>48.91</c:v>
                </c:pt>
                <c:pt idx="3">
                  <c:v>47.11</c:v>
                </c:pt>
                <c:pt idx="4">
                  <c:v>45.93</c:v>
                </c:pt>
              </c:numCache>
            </c:numRef>
          </c:val>
          <c:extLst>
            <c:ext xmlns:c16="http://schemas.microsoft.com/office/drawing/2014/chart" uri="{C3380CC4-5D6E-409C-BE32-E72D297353CC}">
              <c16:uniqueId val="{00000000-A7C8-4BED-A341-F6BF0499B77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A7C8-4BED-A341-F6BF0499B77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79.989999999999995</c:v>
                </c:pt>
                <c:pt idx="1">
                  <c:v>85.59</c:v>
                </c:pt>
                <c:pt idx="2">
                  <c:v>94.28</c:v>
                </c:pt>
                <c:pt idx="3">
                  <c:v>92.1</c:v>
                </c:pt>
                <c:pt idx="4">
                  <c:v>261.45</c:v>
                </c:pt>
              </c:numCache>
            </c:numRef>
          </c:val>
          <c:extLst>
            <c:ext xmlns:c16="http://schemas.microsoft.com/office/drawing/2014/chart" uri="{C3380CC4-5D6E-409C-BE32-E72D297353CC}">
              <c16:uniqueId val="{00000000-0BEF-4B79-B5C7-6BB2A428BE8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0BEF-4B79-B5C7-6BB2A428BE8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FD-4DE9-9646-4D327BC4A0B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FD-4DE9-9646-4D327BC4A0B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C8-471D-9B3B-B680A47B365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C8-471D-9B3B-B680A47B365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9E-4785-9D80-BEFD29CFEAD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9E-4785-9D80-BEFD29CFEAD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18-4233-AD58-FD6BAAD2630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18-4233-AD58-FD6BAAD2630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541.42999999999995</c:v>
                </c:pt>
                <c:pt idx="1">
                  <c:v>521.04999999999995</c:v>
                </c:pt>
                <c:pt idx="2">
                  <c:v>514.54</c:v>
                </c:pt>
                <c:pt idx="3">
                  <c:v>503.77</c:v>
                </c:pt>
                <c:pt idx="4">
                  <c:v>557.32000000000005</c:v>
                </c:pt>
              </c:numCache>
            </c:numRef>
          </c:val>
          <c:extLst>
            <c:ext xmlns:c16="http://schemas.microsoft.com/office/drawing/2014/chart" uri="{C3380CC4-5D6E-409C-BE32-E72D297353CC}">
              <c16:uniqueId val="{00000000-B6DC-4D26-97CC-FEB3462ED7D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B6DC-4D26-97CC-FEB3462ED7D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60.41</c:v>
                </c:pt>
                <c:pt idx="1">
                  <c:v>62.49</c:v>
                </c:pt>
                <c:pt idx="2">
                  <c:v>62.3</c:v>
                </c:pt>
                <c:pt idx="3">
                  <c:v>54.07</c:v>
                </c:pt>
                <c:pt idx="4">
                  <c:v>61.38</c:v>
                </c:pt>
              </c:numCache>
            </c:numRef>
          </c:val>
          <c:extLst>
            <c:ext xmlns:c16="http://schemas.microsoft.com/office/drawing/2014/chart" uri="{C3380CC4-5D6E-409C-BE32-E72D297353CC}">
              <c16:uniqueId val="{00000000-2624-4AD5-AE3D-FC32BAF56BF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2624-4AD5-AE3D-FC32BAF56BF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398.31</c:v>
                </c:pt>
                <c:pt idx="1">
                  <c:v>393.66</c:v>
                </c:pt>
                <c:pt idx="2">
                  <c:v>399.01</c:v>
                </c:pt>
                <c:pt idx="3">
                  <c:v>456.57</c:v>
                </c:pt>
                <c:pt idx="4">
                  <c:v>371.01</c:v>
                </c:pt>
              </c:numCache>
            </c:numRef>
          </c:val>
          <c:extLst>
            <c:ext xmlns:c16="http://schemas.microsoft.com/office/drawing/2014/chart" uri="{C3380CC4-5D6E-409C-BE32-E72D297353CC}">
              <c16:uniqueId val="{00000000-6FCD-4FF1-9031-6F20091BB0D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6FCD-4FF1-9031-6F20091BB0D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1" sqref="BL11:BZ13"/>
    </sheetView>
  </sheetViews>
  <sheetFormatPr defaultColWidth="2.61328125" defaultRowHeight="13.3" x14ac:dyDescent="0.25"/>
  <cols>
    <col min="1" max="1" width="2.61328125" customWidth="1"/>
    <col min="2" max="62" width="3.69140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7" t="str">
        <f>データ!H6</f>
        <v>愛知県　設楽町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4342</v>
      </c>
      <c r="AM8" s="60"/>
      <c r="AN8" s="60"/>
      <c r="AO8" s="60"/>
      <c r="AP8" s="60"/>
      <c r="AQ8" s="60"/>
      <c r="AR8" s="60"/>
      <c r="AS8" s="60"/>
      <c r="AT8" s="36">
        <f>データ!$S$6</f>
        <v>273.94</v>
      </c>
      <c r="AU8" s="36"/>
      <c r="AV8" s="36"/>
      <c r="AW8" s="36"/>
      <c r="AX8" s="36"/>
      <c r="AY8" s="36"/>
      <c r="AZ8" s="36"/>
      <c r="BA8" s="36"/>
      <c r="BB8" s="36">
        <f>データ!$T$6</f>
        <v>15.85</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5">
      <c r="A10" s="2"/>
      <c r="B10" s="36" t="str">
        <f>データ!$N$6</f>
        <v>-</v>
      </c>
      <c r="C10" s="36"/>
      <c r="D10" s="36"/>
      <c r="E10" s="36"/>
      <c r="F10" s="36"/>
      <c r="G10" s="36"/>
      <c r="H10" s="36"/>
      <c r="I10" s="36" t="str">
        <f>データ!$O$6</f>
        <v>該当数値なし</v>
      </c>
      <c r="J10" s="36"/>
      <c r="K10" s="36"/>
      <c r="L10" s="36"/>
      <c r="M10" s="36"/>
      <c r="N10" s="36"/>
      <c r="O10" s="36"/>
      <c r="P10" s="36">
        <f>データ!$P$6</f>
        <v>96.93</v>
      </c>
      <c r="Q10" s="36"/>
      <c r="R10" s="36"/>
      <c r="S10" s="36"/>
      <c r="T10" s="36"/>
      <c r="U10" s="36"/>
      <c r="V10" s="36"/>
      <c r="W10" s="60">
        <f>データ!$Q$6</f>
        <v>4290</v>
      </c>
      <c r="X10" s="60"/>
      <c r="Y10" s="60"/>
      <c r="Z10" s="60"/>
      <c r="AA10" s="60"/>
      <c r="AB10" s="60"/>
      <c r="AC10" s="60"/>
      <c r="AD10" s="2"/>
      <c r="AE10" s="2"/>
      <c r="AF10" s="2"/>
      <c r="AG10" s="2"/>
      <c r="AH10" s="2"/>
      <c r="AI10" s="2"/>
      <c r="AJ10" s="2"/>
      <c r="AK10" s="2"/>
      <c r="AL10" s="60">
        <f>データ!$U$6</f>
        <v>4134</v>
      </c>
      <c r="AM10" s="60"/>
      <c r="AN10" s="60"/>
      <c r="AO10" s="60"/>
      <c r="AP10" s="60"/>
      <c r="AQ10" s="60"/>
      <c r="AR10" s="60"/>
      <c r="AS10" s="60"/>
      <c r="AT10" s="36">
        <f>データ!$V$6</f>
        <v>33.31</v>
      </c>
      <c r="AU10" s="36"/>
      <c r="AV10" s="36"/>
      <c r="AW10" s="36"/>
      <c r="AX10" s="36"/>
      <c r="AY10" s="36"/>
      <c r="AZ10" s="36"/>
      <c r="BA10" s="36"/>
      <c r="BB10" s="36">
        <f>データ!$W$6</f>
        <v>124.11</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113</v>
      </c>
      <c r="BM66" s="38"/>
      <c r="BN66" s="38"/>
      <c r="BO66" s="38"/>
      <c r="BP66" s="38"/>
      <c r="BQ66" s="38"/>
      <c r="BR66" s="38"/>
      <c r="BS66" s="38"/>
      <c r="BT66" s="38"/>
      <c r="BU66" s="38"/>
      <c r="BV66" s="38"/>
      <c r="BW66" s="38"/>
      <c r="BX66" s="38"/>
      <c r="BY66" s="38"/>
      <c r="BZ66" s="3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QZ/Kmy3LYatRGd3NWaCF8lHUQVU8IL1VYc37z6GMnd/fTMVegJIkIPr/SuqexL1s74tcQU9nwb1B4UCawbc4ew==" saltValue="4CXEDVKCodMNWnoXOzuF4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921875" customWidth="1"/>
  </cols>
  <sheetData>
    <row r="1" spans="1:144" x14ac:dyDescent="0.2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2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5">
      <c r="A6" s="15" t="s">
        <v>94</v>
      </c>
      <c r="B6" s="20">
        <f>B7</f>
        <v>2022</v>
      </c>
      <c r="C6" s="20">
        <f t="shared" ref="C6:W6" si="3">C7</f>
        <v>235610</v>
      </c>
      <c r="D6" s="20">
        <f t="shared" si="3"/>
        <v>47</v>
      </c>
      <c r="E6" s="20">
        <f t="shared" si="3"/>
        <v>1</v>
      </c>
      <c r="F6" s="20">
        <f t="shared" si="3"/>
        <v>0</v>
      </c>
      <c r="G6" s="20">
        <f t="shared" si="3"/>
        <v>0</v>
      </c>
      <c r="H6" s="20" t="str">
        <f t="shared" si="3"/>
        <v>愛知県　設楽町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96.93</v>
      </c>
      <c r="Q6" s="21">
        <f t="shared" si="3"/>
        <v>4290</v>
      </c>
      <c r="R6" s="21">
        <f t="shared" si="3"/>
        <v>4342</v>
      </c>
      <c r="S6" s="21">
        <f t="shared" si="3"/>
        <v>273.94</v>
      </c>
      <c r="T6" s="21">
        <f t="shared" si="3"/>
        <v>15.85</v>
      </c>
      <c r="U6" s="21">
        <f t="shared" si="3"/>
        <v>4134</v>
      </c>
      <c r="V6" s="21">
        <f t="shared" si="3"/>
        <v>33.31</v>
      </c>
      <c r="W6" s="21">
        <f t="shared" si="3"/>
        <v>124.11</v>
      </c>
      <c r="X6" s="22">
        <f>IF(X7="",NA(),X7)</f>
        <v>79.989999999999995</v>
      </c>
      <c r="Y6" s="22">
        <f t="shared" ref="Y6:AG6" si="4">IF(Y7="",NA(),Y7)</f>
        <v>85.59</v>
      </c>
      <c r="Z6" s="22">
        <f t="shared" si="4"/>
        <v>94.28</v>
      </c>
      <c r="AA6" s="22">
        <f t="shared" si="4"/>
        <v>92.1</v>
      </c>
      <c r="AB6" s="22">
        <f t="shared" si="4"/>
        <v>261.45</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541.42999999999995</v>
      </c>
      <c r="BF6" s="22">
        <f t="shared" ref="BF6:BN6" si="7">IF(BF7="",NA(),BF7)</f>
        <v>521.04999999999995</v>
      </c>
      <c r="BG6" s="22">
        <f t="shared" si="7"/>
        <v>514.54</v>
      </c>
      <c r="BH6" s="22">
        <f t="shared" si="7"/>
        <v>503.77</v>
      </c>
      <c r="BI6" s="22">
        <f t="shared" si="7"/>
        <v>557.32000000000005</v>
      </c>
      <c r="BJ6" s="22">
        <f t="shared" si="7"/>
        <v>1007.7</v>
      </c>
      <c r="BK6" s="22">
        <f t="shared" si="7"/>
        <v>1018.52</v>
      </c>
      <c r="BL6" s="22">
        <f t="shared" si="7"/>
        <v>949.61</v>
      </c>
      <c r="BM6" s="22">
        <f t="shared" si="7"/>
        <v>918.84</v>
      </c>
      <c r="BN6" s="22">
        <f t="shared" si="7"/>
        <v>955.49</v>
      </c>
      <c r="BO6" s="21" t="str">
        <f>IF(BO7="","",IF(BO7="-","【-】","【"&amp;SUBSTITUTE(TEXT(BO7,"#,##0.00"),"-","△")&amp;"】"))</f>
        <v>【982.48】</v>
      </c>
      <c r="BP6" s="22">
        <f>IF(BP7="",NA(),BP7)</f>
        <v>60.41</v>
      </c>
      <c r="BQ6" s="22">
        <f t="shared" ref="BQ6:BY6" si="8">IF(BQ7="",NA(),BQ7)</f>
        <v>62.49</v>
      </c>
      <c r="BR6" s="22">
        <f t="shared" si="8"/>
        <v>62.3</v>
      </c>
      <c r="BS6" s="22">
        <f t="shared" si="8"/>
        <v>54.07</v>
      </c>
      <c r="BT6" s="22">
        <f t="shared" si="8"/>
        <v>61.38</v>
      </c>
      <c r="BU6" s="22">
        <f t="shared" si="8"/>
        <v>59.22</v>
      </c>
      <c r="BV6" s="22">
        <f t="shared" si="8"/>
        <v>58.79</v>
      </c>
      <c r="BW6" s="22">
        <f t="shared" si="8"/>
        <v>58.41</v>
      </c>
      <c r="BX6" s="22">
        <f t="shared" si="8"/>
        <v>58.27</v>
      </c>
      <c r="BY6" s="22">
        <f t="shared" si="8"/>
        <v>55.15</v>
      </c>
      <c r="BZ6" s="21" t="str">
        <f>IF(BZ7="","",IF(BZ7="-","【-】","【"&amp;SUBSTITUTE(TEXT(BZ7,"#,##0.00"),"-","△")&amp;"】"))</f>
        <v>【50.61】</v>
      </c>
      <c r="CA6" s="22">
        <f>IF(CA7="",NA(),CA7)</f>
        <v>398.31</v>
      </c>
      <c r="CB6" s="22">
        <f t="shared" ref="CB6:CJ6" si="9">IF(CB7="",NA(),CB7)</f>
        <v>393.66</v>
      </c>
      <c r="CC6" s="22">
        <f t="shared" si="9"/>
        <v>399.01</v>
      </c>
      <c r="CD6" s="22">
        <f t="shared" si="9"/>
        <v>456.57</v>
      </c>
      <c r="CE6" s="22">
        <f t="shared" si="9"/>
        <v>371.01</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63.28</v>
      </c>
      <c r="CM6" s="22">
        <f t="shared" ref="CM6:CU6" si="10">IF(CM7="",NA(),CM7)</f>
        <v>61.36</v>
      </c>
      <c r="CN6" s="22">
        <f t="shared" si="10"/>
        <v>63.82</v>
      </c>
      <c r="CO6" s="22">
        <f t="shared" si="10"/>
        <v>64.2</v>
      </c>
      <c r="CP6" s="22">
        <f t="shared" si="10"/>
        <v>64.39</v>
      </c>
      <c r="CQ6" s="22">
        <f t="shared" si="10"/>
        <v>56.76</v>
      </c>
      <c r="CR6" s="22">
        <f t="shared" si="10"/>
        <v>56.04</v>
      </c>
      <c r="CS6" s="22">
        <f t="shared" si="10"/>
        <v>58.52</v>
      </c>
      <c r="CT6" s="22">
        <f t="shared" si="10"/>
        <v>58.88</v>
      </c>
      <c r="CU6" s="22">
        <f t="shared" si="10"/>
        <v>58.16</v>
      </c>
      <c r="CV6" s="21" t="str">
        <f>IF(CV7="","",IF(CV7="-","【-】","【"&amp;SUBSTITUTE(TEXT(CV7,"#,##0.00"),"-","△")&amp;"】"))</f>
        <v>【56.15】</v>
      </c>
      <c r="CW6" s="22">
        <f>IF(CW7="",NA(),CW7)</f>
        <v>50.08</v>
      </c>
      <c r="CX6" s="22">
        <f t="shared" ref="CX6:DF6" si="11">IF(CX7="",NA(),CX7)</f>
        <v>50.01</v>
      </c>
      <c r="CY6" s="22">
        <f t="shared" si="11"/>
        <v>48.91</v>
      </c>
      <c r="CZ6" s="22">
        <f t="shared" si="11"/>
        <v>47.11</v>
      </c>
      <c r="DA6" s="22">
        <f t="shared" si="11"/>
        <v>45.93</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3.2</v>
      </c>
      <c r="EE6" s="22">
        <f t="shared" ref="EE6:EM6" si="14">IF(EE7="",NA(),EE7)</f>
        <v>1.48</v>
      </c>
      <c r="EF6" s="22">
        <f t="shared" si="14"/>
        <v>2.66</v>
      </c>
      <c r="EG6" s="22">
        <f t="shared" si="14"/>
        <v>1.18</v>
      </c>
      <c r="EH6" s="22">
        <f t="shared" si="14"/>
        <v>0.5</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25">
      <c r="A7" s="15"/>
      <c r="B7" s="24">
        <v>2022</v>
      </c>
      <c r="C7" s="24">
        <v>235610</v>
      </c>
      <c r="D7" s="24">
        <v>47</v>
      </c>
      <c r="E7" s="24">
        <v>1</v>
      </c>
      <c r="F7" s="24">
        <v>0</v>
      </c>
      <c r="G7" s="24">
        <v>0</v>
      </c>
      <c r="H7" s="24" t="s">
        <v>95</v>
      </c>
      <c r="I7" s="24" t="s">
        <v>96</v>
      </c>
      <c r="J7" s="24" t="s">
        <v>97</v>
      </c>
      <c r="K7" s="24" t="s">
        <v>98</v>
      </c>
      <c r="L7" s="24" t="s">
        <v>99</v>
      </c>
      <c r="M7" s="24" t="s">
        <v>100</v>
      </c>
      <c r="N7" s="25" t="s">
        <v>101</v>
      </c>
      <c r="O7" s="25" t="s">
        <v>102</v>
      </c>
      <c r="P7" s="25">
        <v>96.93</v>
      </c>
      <c r="Q7" s="25">
        <v>4290</v>
      </c>
      <c r="R7" s="25">
        <v>4342</v>
      </c>
      <c r="S7" s="25">
        <v>273.94</v>
      </c>
      <c r="T7" s="25">
        <v>15.85</v>
      </c>
      <c r="U7" s="25">
        <v>4134</v>
      </c>
      <c r="V7" s="25">
        <v>33.31</v>
      </c>
      <c r="W7" s="25">
        <v>124.11</v>
      </c>
      <c r="X7" s="25">
        <v>79.989999999999995</v>
      </c>
      <c r="Y7" s="25">
        <v>85.59</v>
      </c>
      <c r="Z7" s="25">
        <v>94.28</v>
      </c>
      <c r="AA7" s="25">
        <v>92.1</v>
      </c>
      <c r="AB7" s="25">
        <v>261.45</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541.42999999999995</v>
      </c>
      <c r="BF7" s="25">
        <v>521.04999999999995</v>
      </c>
      <c r="BG7" s="25">
        <v>514.54</v>
      </c>
      <c r="BH7" s="25">
        <v>503.77</v>
      </c>
      <c r="BI7" s="25">
        <v>557.32000000000005</v>
      </c>
      <c r="BJ7" s="25">
        <v>1007.7</v>
      </c>
      <c r="BK7" s="25">
        <v>1018.52</v>
      </c>
      <c r="BL7" s="25">
        <v>949.61</v>
      </c>
      <c r="BM7" s="25">
        <v>918.84</v>
      </c>
      <c r="BN7" s="25">
        <v>955.49</v>
      </c>
      <c r="BO7" s="25">
        <v>982.48</v>
      </c>
      <c r="BP7" s="25">
        <v>60.41</v>
      </c>
      <c r="BQ7" s="25">
        <v>62.49</v>
      </c>
      <c r="BR7" s="25">
        <v>62.3</v>
      </c>
      <c r="BS7" s="25">
        <v>54.07</v>
      </c>
      <c r="BT7" s="25">
        <v>61.38</v>
      </c>
      <c r="BU7" s="25">
        <v>59.22</v>
      </c>
      <c r="BV7" s="25">
        <v>58.79</v>
      </c>
      <c r="BW7" s="25">
        <v>58.41</v>
      </c>
      <c r="BX7" s="25">
        <v>58.27</v>
      </c>
      <c r="BY7" s="25">
        <v>55.15</v>
      </c>
      <c r="BZ7" s="25">
        <v>50.61</v>
      </c>
      <c r="CA7" s="25">
        <v>398.31</v>
      </c>
      <c r="CB7" s="25">
        <v>393.66</v>
      </c>
      <c r="CC7" s="25">
        <v>399.01</v>
      </c>
      <c r="CD7" s="25">
        <v>456.57</v>
      </c>
      <c r="CE7" s="25">
        <v>371.01</v>
      </c>
      <c r="CF7" s="25">
        <v>292.89999999999998</v>
      </c>
      <c r="CG7" s="25">
        <v>298.25</v>
      </c>
      <c r="CH7" s="25">
        <v>303.27999999999997</v>
      </c>
      <c r="CI7" s="25">
        <v>303.81</v>
      </c>
      <c r="CJ7" s="25">
        <v>310.26</v>
      </c>
      <c r="CK7" s="25">
        <v>320.83</v>
      </c>
      <c r="CL7" s="25">
        <v>63.28</v>
      </c>
      <c r="CM7" s="25">
        <v>61.36</v>
      </c>
      <c r="CN7" s="25">
        <v>63.82</v>
      </c>
      <c r="CO7" s="25">
        <v>64.2</v>
      </c>
      <c r="CP7" s="25">
        <v>64.39</v>
      </c>
      <c r="CQ7" s="25">
        <v>56.76</v>
      </c>
      <c r="CR7" s="25">
        <v>56.04</v>
      </c>
      <c r="CS7" s="25">
        <v>58.52</v>
      </c>
      <c r="CT7" s="25">
        <v>58.88</v>
      </c>
      <c r="CU7" s="25">
        <v>58.16</v>
      </c>
      <c r="CV7" s="25">
        <v>56.15</v>
      </c>
      <c r="CW7" s="25">
        <v>50.08</v>
      </c>
      <c r="CX7" s="25">
        <v>50.01</v>
      </c>
      <c r="CY7" s="25">
        <v>48.91</v>
      </c>
      <c r="CZ7" s="25">
        <v>47.11</v>
      </c>
      <c r="DA7" s="25">
        <v>45.93</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3.2</v>
      </c>
      <c r="EE7" s="25">
        <v>1.48</v>
      </c>
      <c r="EF7" s="25">
        <v>2.66</v>
      </c>
      <c r="EG7" s="25">
        <v>1.18</v>
      </c>
      <c r="EH7" s="25">
        <v>0.5</v>
      </c>
      <c r="EI7" s="25">
        <v>0.53</v>
      </c>
      <c r="EJ7" s="25">
        <v>0.71</v>
      </c>
      <c r="EK7" s="25">
        <v>0.72</v>
      </c>
      <c r="EL7" s="25">
        <v>0.71</v>
      </c>
      <c r="EM7" s="25">
        <v>0.55000000000000004</v>
      </c>
      <c r="EN7" s="25">
        <v>0.52</v>
      </c>
    </row>
    <row r="8" spans="1:144" x14ac:dyDescent="0.2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5">
      <c r="B11">
        <v>4</v>
      </c>
      <c r="C11">
        <v>3</v>
      </c>
      <c r="D11">
        <v>2</v>
      </c>
      <c r="E11">
        <v>1</v>
      </c>
      <c r="F11">
        <v>0</v>
      </c>
      <c r="G11" t="s">
        <v>108</v>
      </c>
    </row>
    <row r="12" spans="1:144" x14ac:dyDescent="0.25">
      <c r="B12">
        <v>1</v>
      </c>
      <c r="C12">
        <v>1</v>
      </c>
      <c r="D12">
        <v>2</v>
      </c>
      <c r="E12">
        <v>3</v>
      </c>
      <c r="F12">
        <v>4</v>
      </c>
      <c r="G12" t="s">
        <v>109</v>
      </c>
    </row>
    <row r="13" spans="1:144" x14ac:dyDescent="0.25">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2024-01-22T01:53:11Z</cp:lastPrinted>
  <dcterms:created xsi:type="dcterms:W3CDTF">2023-12-05T01:06:21Z</dcterms:created>
  <dcterms:modified xsi:type="dcterms:W3CDTF">2024-02-22T06:28:01Z</dcterms:modified>
  <cp:category/>
</cp:coreProperties>
</file>