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52　設楽町\"/>
    </mc:Choice>
  </mc:AlternateContent>
  <xr:revisionPtr revIDLastSave="0" documentId="13_ncr:1_{64D4CBB2-723D-41D6-895B-6F58D3AC956E}" xr6:coauthVersionLast="47" xr6:coauthVersionMax="47" xr10:uidLastSave="{00000000-0000-0000-0000-000000000000}"/>
  <workbookProtection workbookAlgorithmName="SHA-512" workbookHashValue="P7tKgmPd9gO1Xlkfo3lUQfKMgr8U0+k18EYJpM5ukfsoSJxttx6lj/77wB1vmV467iKvPPxKuAIWgZvaKYUTvQ==" workbookSaltValue="nt+2VPovaP0vMJcJASoKow==" workbookSpinCount="100000" lockStructure="1"/>
  <bookViews>
    <workbookView xWindow="-98" yWindow="-98" windowWidth="17115" windowHeight="108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O6" i="5"/>
  <c r="I10" i="4" s="1"/>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P10" i="4"/>
  <c r="AD8" i="4"/>
  <c r="B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<sst xmlns="http://schemas.openxmlformats.org/spreadsheetml/2006/main" count="236" uniqueCount="119">
  <si>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</si>
  <si>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</si>
  <si>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</si>
  <si>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</si>
  <si>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</si>
  <si>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</si>
  <si>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</si>
  <si>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</si>
  <si>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</si>
  <si>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</si>
  <si>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</si>
  <si>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</si>
  <si>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</si>
  <si>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</si>
  <si>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</si>
  <si>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</si>
  <si>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</si>
  <si>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</si>
  <si>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</si>
  <si>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</si>
  <si>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</si>
  <si>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</si>
  <si>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</si>
  <si>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</si>
  <si>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</si>
  <si>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</si>
  <si>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</si>
  <si>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</si>
  <si>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</si>
  <si>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</si>
  <si>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</si>
  <si>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</si>
  <si>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</si>
  <si>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</si>
  <si>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</si>
  <si>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</si>
  <si>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</si>
  <si>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</si>
  <si>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</si>
  <si>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</si>
  <si>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</si>
  <si>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</si>
  <si>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</si>
  <si>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</si>
  <si>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</si>
  <si>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</si>
  <si>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</si>
  <si>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</si>
  <si>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</si>
  <si>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</si>
  <si>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</si>
  <si>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</si>
  <si>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</si>
  <si>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</si>
  <si>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</si>
  <si>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</si>
  <si>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</si>
  <si>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</si>
  <si>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</si>
  <si>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</si>
  <si>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</si>
  <si>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</si>
  <si>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</si>
  <si>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</si>
  <si>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</si>
  <si>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</si>
  <si>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</si>
  <si>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</si>
  <si>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</si>
  <si>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</si>
  <si>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</si>
  <si>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</si>
  <si>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</si>
  <si>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</si>
  <si>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</si>
  <si>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</si>
  <si>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</si>
  <si>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</si>
  <si>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</si>
  <si>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</si>
  <si>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</si>
  <si>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</si>
  <si>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</si>
  <si>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</si>
  <si>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</si>
  <si>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</si>
  <si>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</si>
  <si>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</si>
  <si>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</si>
  <si>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</si>
  <si>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</si>
  <si>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</si>
  <si>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</si>
  <si>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</si>
  <si>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</si>
  <si>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</si>
  <si>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</si>
  <si>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</si>
  <si>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設楽町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</si>
  <si>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</si>
  <si>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</si>
  <si>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</si>
  <si>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</si>
  <si>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</si>
  <si>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</si>
  <si>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</si>
  <si>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</si>
  <si>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</si>
  <si>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</si>
  <si>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</si>
  <si>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</si>
  <si>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</si>
  <si>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</si>
  <si>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</si>
  <si>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</si>
  <si>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</si>
  <si>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農業集落排水施設最適整備構想を作成し、設備更新を計画的に実施し長寿命化を図っていきます。また、ストックマネジメントを活用し、施設の社会的需要や老朽度の判定、改修時の費用対効果等を総合的に勘案したうえで設備更新を検討していきます。令和元年度より、処理場内の機器等を随時更新し、処理能力の維持に努めています。</t>
    <phoneticPr fontId="4"/>
  </si>
  <si>
    <t>①収益的収支比率について
R4は法適用に伴う準備資金として多額の一般会計繰入金を受け入れた影響で151.05％と一時的に高い数値となりました。次年度以降は昨年度までの65％前後の値に戻る見込です。
⑤経費回収率について
R5.4月の法適用に伴うR4打切決算による影響により、算出式の分母の汚水処理費が減少し分子の下水道使用料が微減したため、R4比率は平均値には及ばないものの51.76％と一時的に増加しました。次年度以降は50％前後の数値で推移する見込です。
⑥汚水処理原価について
R5.4月の法適用に伴うR4打切決算による影響により算出式の分子の汚水処理費が減少し、人口減少により分母の年間有収水量が減少したため、R4比率が311.41円に減少しました。平均値比較では平均を上回っており、より一層の合理化による経費削減や下水道使用料の見直しなどの検討が必要とあると考えます。
⑧水洗化率について
人口減少により処理区域内人口及び現在水洗便所設置済人口がともに減少しましたが、R4比率はほぼ横ばいの82.53％となりました。
（補足）R4決算数値はR5.4月の法適用に伴い、開始時運転資金として農業集落排水特会に約1億円の繰入を実施したため①⑤が他年度と比べ一時的に高い数値となりました。</t>
    <rPh sb="56" eb="59">
      <t>イチジテキ</t>
    </rPh>
    <rPh sb="71" eb="74">
      <t>ジネンド</t>
    </rPh>
    <rPh sb="74" eb="76">
      <t>イコウ</t>
    </rPh>
    <rPh sb="77" eb="80">
      <t>サクネンド</t>
    </rPh>
    <rPh sb="86" eb="88">
      <t>ゼンゴ</t>
    </rPh>
    <rPh sb="89" eb="90">
      <t>アタイ</t>
    </rPh>
    <rPh sb="91" eb="92">
      <t>モド</t>
    </rPh>
    <rPh sb="164" eb="165">
      <t>ゲン</t>
    </rPh>
    <rPh sb="194" eb="196">
      <t>イチジ</t>
    </rPh>
    <rPh sb="196" eb="197">
      <t>テキ</t>
    </rPh>
    <rPh sb="220" eb="222">
      <t>スイイ</t>
    </rPh>
    <rPh sb="224" eb="226">
      <t>ミコミ</t>
    </rPh>
    <rPh sb="272" eb="274">
      <t>ブンシ</t>
    </rPh>
    <rPh sb="285" eb="287">
      <t>ジンコウ</t>
    </rPh>
    <rPh sb="287" eb="288">
      <t>ゲン</t>
    </rPh>
    <rPh sb="288" eb="289">
      <t>ショウ</t>
    </rPh>
    <rPh sb="293" eb="294">
      <t>ボ</t>
    </rPh>
    <rPh sb="295" eb="297">
      <t>ネンカン</t>
    </rPh>
    <rPh sb="297" eb="301">
      <t>ユウシュウスイリョウ</t>
    </rPh>
    <rPh sb="302" eb="304">
      <t>ゲンショウ</t>
    </rPh>
    <rPh sb="322" eb="324">
      <t>ゲンショウ</t>
    </rPh>
    <rPh sb="336" eb="338">
      <t>ヘイキン</t>
    </rPh>
    <rPh sb="365" eb="368">
      <t>シヨウリョウ</t>
    </rPh>
    <rPh sb="375" eb="377">
      <t>ケントウ</t>
    </rPh>
    <rPh sb="378" eb="380">
      <t>ヒツヨウ</t>
    </rPh>
    <rPh sb="384" eb="385">
      <t>カンガ</t>
    </rPh>
    <rPh sb="498" eb="500">
      <t>ノウギョウ</t>
    </rPh>
    <rPh sb="500" eb="502">
      <t>シュウラク</t>
    </rPh>
    <rPh sb="502" eb="504">
      <t>ハイスイ</t>
    </rPh>
    <rPh sb="524" eb="525">
      <t>タ</t>
    </rPh>
    <rPh sb="530" eb="533">
      <t>イチジテキ</t>
    </rPh>
    <rPh sb="534" eb="535">
      <t>タカ</t>
    </rPh>
    <rPh sb="536" eb="538">
      <t>スウチ</t>
    </rPh>
    <phoneticPr fontId="4"/>
  </si>
  <si>
    <t>一般会計からの繰入れに依存している現状を踏まえ、経営戦略（平成28年度策定済み）をもとに計画的かつ合理的な経営を行うことを目指し、収支の改善等を通じた経営基盤の強化に努めます。
また、最適整備構想に基づく取り組みとして、津具地区処理場内の設備更新を令和元年度からスタートしており、将来にわたる事業の安定経営の実現を目指します。
【令和５年度法適用化（財務適用）実施】
【令和６年度経営戦略見直し予定】</t>
    <rPh sb="180" eb="18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</si>
</sst>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BF-432A-913C-9F5393A5169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AFBF-432A-913C-9F5393A5169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49.68</c:v>
                </c:pt>
                <c:pt idx="1">
                  <c:v>48.94</c:v>
                </c:pt>
                <c:pt idx="2">
                  <c:v>51.22</c:v>
                </c:pt>
                <c:pt idx="3">
                  <c:v>52.03</c:v>
                </c:pt>
                <c:pt idx="4">
                  <c:v>48.94</c:v>
                </c:pt>
              </c:numCache>
            </c:numRef>
          </c:val>
          <c:extLst>
            <c:ext xmlns:c16="http://schemas.microsoft.com/office/drawing/2014/chart" uri="{C3380CC4-5D6E-409C-BE32-E72D297353CC}">
              <c16:uniqueId val="{00000000-5E7E-47E7-A33F-7DAF1BF6D23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5E7E-47E7-A33F-7DAF1BF6D23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80.89</c:v>
                </c:pt>
                <c:pt idx="1">
                  <c:v>81</c:v>
                </c:pt>
                <c:pt idx="2">
                  <c:v>82.07</c:v>
                </c:pt>
                <c:pt idx="3">
                  <c:v>82.34</c:v>
                </c:pt>
                <c:pt idx="4">
                  <c:v>82.53</c:v>
                </c:pt>
              </c:numCache>
            </c:numRef>
          </c:val>
          <c:extLst>
            <c:ext xmlns:c16="http://schemas.microsoft.com/office/drawing/2014/chart" uri="{C3380CC4-5D6E-409C-BE32-E72D297353CC}">
              <c16:uniqueId val="{00000000-B2CE-43B3-8D02-FAA4C4B519C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B2CE-43B3-8D02-FAA4C4B519C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67.069999999999993</c:v>
                </c:pt>
                <c:pt idx="1">
                  <c:v>66.69</c:v>
                </c:pt>
                <c:pt idx="2">
                  <c:v>67.290000000000006</c:v>
                </c:pt>
                <c:pt idx="3">
                  <c:v>63.54</c:v>
                </c:pt>
                <c:pt idx="4">
                  <c:v>151.05000000000001</c:v>
                </c:pt>
              </c:numCache>
            </c:numRef>
          </c:val>
          <c:extLst>
            <c:ext xmlns:c16="http://schemas.microsoft.com/office/drawing/2014/chart" uri="{C3380CC4-5D6E-409C-BE32-E72D297353CC}">
              <c16:uniqueId val="{00000000-02B1-435B-9CE1-A427690C92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B1-435B-9CE1-A427690C92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16-4A39-9EC0-550AADECD18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16-4A39-9EC0-550AADECD18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B1-409F-9A1D-D98C5CB9F09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B1-409F-9A1D-D98C5CB9F09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B1-41D6-9325-459822D6033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B1-41D6-9325-459822D6033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96-4B38-900D-802F64810E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96-4B38-900D-802F64810E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D6-45C5-B2B8-B4BA5DF0DE9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45D6-45C5-B2B8-B4BA5DF0DE9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46.73</c:v>
                </c:pt>
                <c:pt idx="1">
                  <c:v>48.48</c:v>
                </c:pt>
                <c:pt idx="2">
                  <c:v>49.36</c:v>
                </c:pt>
                <c:pt idx="3">
                  <c:v>41.49</c:v>
                </c:pt>
                <c:pt idx="4">
                  <c:v>51.76</c:v>
                </c:pt>
              </c:numCache>
            </c:numRef>
          </c:val>
          <c:extLst>
            <c:ext xmlns:c16="http://schemas.microsoft.com/office/drawing/2014/chart" uri="{C3380CC4-5D6E-409C-BE32-E72D297353CC}">
              <c16:uniqueId val="{00000000-B6FA-4A3D-94A7-617C5D585D0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B6FA-4A3D-94A7-617C5D585D0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339.61</c:v>
                </c:pt>
                <c:pt idx="1">
                  <c:v>340.48</c:v>
                </c:pt>
                <c:pt idx="2">
                  <c:v>319.23</c:v>
                </c:pt>
                <c:pt idx="3">
                  <c:v>362.89</c:v>
                </c:pt>
                <c:pt idx="4">
                  <c:v>311.41000000000003</c:v>
                </c:pt>
              </c:numCache>
            </c:numRef>
          </c:val>
          <c:extLst>
            <c:ext xmlns:c16="http://schemas.microsoft.com/office/drawing/2014/chart" uri="{C3380CC4-5D6E-409C-BE32-E72D297353CC}">
              <c16:uniqueId val="{00000000-82FE-4EF6-9147-8C147270381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82FE-4EF6-9147-8C147270381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設楽町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4342</v>
      </c>
      <c r="AM8" s="42"/>
      <c r="AN8" s="42"/>
      <c r="AO8" s="42"/>
      <c r="AP8" s="42"/>
      <c r="AQ8" s="42"/>
      <c r="AR8" s="42"/>
      <c r="AS8" s="42"/>
      <c r="AT8" s="35">
        <f>データ!T6</f>
        <v>273.94</v>
      </c>
      <c r="AU8" s="35"/>
      <c r="AV8" s="35"/>
      <c r="AW8" s="35"/>
      <c r="AX8" s="35"/>
      <c r="AY8" s="35"/>
      <c r="AZ8" s="35"/>
      <c r="BA8" s="35"/>
      <c r="BB8" s="35">
        <f>データ!U6</f>
        <v>15.85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t="str">
        <f>データ!O6</f>
        <v>該当数値なし</v>
      </c>
      <c r="J10" s="35"/>
      <c r="K10" s="35"/>
      <c r="L10" s="35"/>
      <c r="M10" s="35"/>
      <c r="N10" s="35"/>
      <c r="O10" s="35"/>
      <c r="P10" s="35">
        <f>データ!P6</f>
        <v>42.56</v>
      </c>
      <c r="Q10" s="35"/>
      <c r="R10" s="35"/>
      <c r="S10" s="35"/>
      <c r="T10" s="35"/>
      <c r="U10" s="35"/>
      <c r="V10" s="35"/>
      <c r="W10" s="35">
        <f>データ!Q6</f>
        <v>100</v>
      </c>
      <c r="X10" s="35"/>
      <c r="Y10" s="35"/>
      <c r="Z10" s="35"/>
      <c r="AA10" s="35"/>
      <c r="AB10" s="35"/>
      <c r="AC10" s="35"/>
      <c r="AD10" s="42">
        <f>データ!R6</f>
        <v>3300</v>
      </c>
      <c r="AE10" s="42"/>
      <c r="AF10" s="42"/>
      <c r="AG10" s="42"/>
      <c r="AH10" s="42"/>
      <c r="AI10" s="42"/>
      <c r="AJ10" s="42"/>
      <c r="AK10" s="2"/>
      <c r="AL10" s="42">
        <f>データ!V6</f>
        <v>1815</v>
      </c>
      <c r="AM10" s="42"/>
      <c r="AN10" s="42"/>
      <c r="AO10" s="42"/>
      <c r="AP10" s="42"/>
      <c r="AQ10" s="42"/>
      <c r="AR10" s="42"/>
      <c r="AS10" s="42"/>
      <c r="AT10" s="35">
        <f>データ!W6</f>
        <v>3.01</v>
      </c>
      <c r="AU10" s="35"/>
      <c r="AV10" s="35"/>
      <c r="AW10" s="35"/>
      <c r="AX10" s="35"/>
      <c r="AY10" s="35"/>
      <c r="AZ10" s="35"/>
      <c r="BA10" s="35"/>
      <c r="BB10" s="35">
        <f>データ!X6</f>
        <v>602.99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5">
      <c r="C84" s="2"/>
    </row>
    <row r="85" spans="1:78" hidden="1" x14ac:dyDescent="0.2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44</v>
      </c>
      <c r="O86" s="12" t="str">
        <f>データ!EO6</f>
        <v>【0.02】</v>
      </c>
    </row>
  </sheetData>
  <sheetProtection algorithmName="SHA-512" hashValue="gtsAKd5Lrw8PDDVzvmZ3pGbMBc4/agrUs5N+2sNcn+GOyJsNf3PJDQiOOUmvM4xSpLk/IxRs3gY8o2FXCQ/RYg==" saltValue="kuP/egTy3PmR8FjrJh1Zo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2.75" x14ac:dyDescent="0.25"/>
  <cols>
    <col min="2" max="144" width="11.9296875" customWidth="1"/>
  </cols>
  <sheetData>
    <row r="1" spans="1:145" x14ac:dyDescent="0.2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5">
      <c r="A6" s="14" t="s">
        <v>97</v>
      </c>
      <c r="B6" s="19">
        <f>B7</f>
        <v>2022</v>
      </c>
      <c r="C6" s="19">
        <f t="shared" ref="C6:X6" si="3">C7</f>
        <v>235610</v>
      </c>
      <c r="D6" s="19">
        <f t="shared" si="3"/>
        <v>47</v>
      </c>
      <c r="E6" s="19">
        <f t="shared" si="3"/>
        <v>17</v>
      </c>
      <c r="F6" s="19">
        <f t="shared" si="3"/>
        <v>5</v>
      </c>
      <c r="G6" s="19">
        <f t="shared" si="3"/>
        <v>0</v>
      </c>
      <c r="H6" s="19" t="str">
        <f t="shared" si="3"/>
        <v>愛知県　設楽町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42.56</v>
      </c>
      <c r="Q6" s="20">
        <f t="shared" si="3"/>
        <v>100</v>
      </c>
      <c r="R6" s="20">
        <f t="shared" si="3"/>
        <v>3300</v>
      </c>
      <c r="S6" s="20">
        <f t="shared" si="3"/>
        <v>4342</v>
      </c>
      <c r="T6" s="20">
        <f t="shared" si="3"/>
        <v>273.94</v>
      </c>
      <c r="U6" s="20">
        <f t="shared" si="3"/>
        <v>15.85</v>
      </c>
      <c r="V6" s="20">
        <f t="shared" si="3"/>
        <v>1815</v>
      </c>
      <c r="W6" s="20">
        <f t="shared" si="3"/>
        <v>3.01</v>
      </c>
      <c r="X6" s="20">
        <f t="shared" si="3"/>
        <v>602.99</v>
      </c>
      <c r="Y6" s="21">
        <f>IF(Y7="",NA(),Y7)</f>
        <v>67.069999999999993</v>
      </c>
      <c r="Z6" s="21">
        <f t="shared" ref="Z6:AH6" si="4">IF(Z7="",NA(),Z7)</f>
        <v>66.69</v>
      </c>
      <c r="AA6" s="21">
        <f t="shared" si="4"/>
        <v>67.290000000000006</v>
      </c>
      <c r="AB6" s="21">
        <f t="shared" si="4"/>
        <v>63.54</v>
      </c>
      <c r="AC6" s="21">
        <f t="shared" si="4"/>
        <v>151.05000000000001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46.73</v>
      </c>
      <c r="BR6" s="21">
        <f t="shared" ref="BR6:BZ6" si="8">IF(BR7="",NA(),BR7)</f>
        <v>48.48</v>
      </c>
      <c r="BS6" s="21">
        <f t="shared" si="8"/>
        <v>49.36</v>
      </c>
      <c r="BT6" s="21">
        <f t="shared" si="8"/>
        <v>41.49</v>
      </c>
      <c r="BU6" s="21">
        <f t="shared" si="8"/>
        <v>51.76</v>
      </c>
      <c r="BV6" s="21">
        <f t="shared" si="8"/>
        <v>57.77</v>
      </c>
      <c r="BW6" s="21">
        <f t="shared" si="8"/>
        <v>57.31</v>
      </c>
      <c r="BX6" s="21">
        <f t="shared" si="8"/>
        <v>57.08</v>
      </c>
      <c r="BY6" s="21">
        <f t="shared" si="8"/>
        <v>56.26</v>
      </c>
      <c r="BZ6" s="21">
        <f t="shared" si="8"/>
        <v>52.94</v>
      </c>
      <c r="CA6" s="20" t="str">
        <f>IF(CA7="","",IF(CA7="-","【-】","【"&amp;SUBSTITUTE(TEXT(CA7,"#,##0.00"),"-","△")&amp;"】"))</f>
        <v>【57.02】</v>
      </c>
      <c r="CB6" s="21">
        <f>IF(CB7="",NA(),CB7)</f>
        <v>339.61</v>
      </c>
      <c r="CC6" s="21">
        <f t="shared" ref="CC6:CK6" si="9">IF(CC7="",NA(),CC7)</f>
        <v>340.48</v>
      </c>
      <c r="CD6" s="21">
        <f t="shared" si="9"/>
        <v>319.23</v>
      </c>
      <c r="CE6" s="21">
        <f t="shared" si="9"/>
        <v>362.89</v>
      </c>
      <c r="CF6" s="21">
        <f t="shared" si="9"/>
        <v>311.41000000000003</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49.68</v>
      </c>
      <c r="CN6" s="21">
        <f t="shared" ref="CN6:CV6" si="10">IF(CN7="",NA(),CN7)</f>
        <v>48.94</v>
      </c>
      <c r="CO6" s="21">
        <f t="shared" si="10"/>
        <v>51.22</v>
      </c>
      <c r="CP6" s="21">
        <f t="shared" si="10"/>
        <v>52.03</v>
      </c>
      <c r="CQ6" s="21">
        <f t="shared" si="10"/>
        <v>48.94</v>
      </c>
      <c r="CR6" s="21">
        <f t="shared" si="10"/>
        <v>50.68</v>
      </c>
      <c r="CS6" s="21">
        <f t="shared" si="10"/>
        <v>50.14</v>
      </c>
      <c r="CT6" s="21">
        <f t="shared" si="10"/>
        <v>54.83</v>
      </c>
      <c r="CU6" s="21">
        <f t="shared" si="10"/>
        <v>66.53</v>
      </c>
      <c r="CV6" s="21">
        <f t="shared" si="10"/>
        <v>52.35</v>
      </c>
      <c r="CW6" s="20" t="str">
        <f>IF(CW7="","",IF(CW7="-","【-】","【"&amp;SUBSTITUTE(TEXT(CW7,"#,##0.00"),"-","△")&amp;"】"))</f>
        <v>【52.55】</v>
      </c>
      <c r="CX6" s="21">
        <f>IF(CX7="",NA(),CX7)</f>
        <v>80.89</v>
      </c>
      <c r="CY6" s="21">
        <f t="shared" ref="CY6:DG6" si="11">IF(CY7="",NA(),CY7)</f>
        <v>81</v>
      </c>
      <c r="CZ6" s="21">
        <f t="shared" si="11"/>
        <v>82.07</v>
      </c>
      <c r="DA6" s="21">
        <f t="shared" si="11"/>
        <v>82.34</v>
      </c>
      <c r="DB6" s="21">
        <f t="shared" si="11"/>
        <v>82.53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5">
      <c r="A7" s="14"/>
      <c r="B7" s="23">
        <v>2022</v>
      </c>
      <c r="C7" s="23">
        <v>235610</v>
      </c>
      <c r="D7" s="23">
        <v>47</v>
      </c>
      <c r="E7" s="23">
        <v>17</v>
      </c>
      <c r="F7" s="23">
        <v>5</v>
      </c>
      <c r="G7" s="23">
        <v>0</v>
      </c>
      <c r="H7" s="23" t="s">
        <v>98</v>
      </c>
      <c r="I7" s="23" t="s">
        <v>99</v>
      </c>
      <c r="J7" s="23" t="s">
        <v>100</v>
      </c>
      <c r="K7" s="23" t="s">
        <v>101</v>
      </c>
      <c r="L7" s="23" t="s">
        <v>102</v>
      </c>
      <c r="M7" s="23" t="s">
        <v>103</v>
      </c>
      <c r="N7" s="24" t="s">
        <v>104</v>
      </c>
      <c r="O7" s="24" t="s">
        <v>105</v>
      </c>
      <c r="P7" s="24">
        <v>42.56</v>
      </c>
      <c r="Q7" s="24">
        <v>100</v>
      </c>
      <c r="R7" s="24">
        <v>3300</v>
      </c>
      <c r="S7" s="24">
        <v>4342</v>
      </c>
      <c r="T7" s="24">
        <v>273.94</v>
      </c>
      <c r="U7" s="24">
        <v>15.85</v>
      </c>
      <c r="V7" s="24">
        <v>1815</v>
      </c>
      <c r="W7" s="24">
        <v>3.01</v>
      </c>
      <c r="X7" s="24">
        <v>602.99</v>
      </c>
      <c r="Y7" s="24">
        <v>67.069999999999993</v>
      </c>
      <c r="Z7" s="24">
        <v>66.69</v>
      </c>
      <c r="AA7" s="24">
        <v>67.290000000000006</v>
      </c>
      <c r="AB7" s="24">
        <v>63.54</v>
      </c>
      <c r="AC7" s="24">
        <v>151.05000000000001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46.73</v>
      </c>
      <c r="BR7" s="24">
        <v>48.48</v>
      </c>
      <c r="BS7" s="24">
        <v>49.36</v>
      </c>
      <c r="BT7" s="24">
        <v>41.49</v>
      </c>
      <c r="BU7" s="24">
        <v>51.76</v>
      </c>
      <c r="BV7" s="24">
        <v>57.77</v>
      </c>
      <c r="BW7" s="24">
        <v>57.31</v>
      </c>
      <c r="BX7" s="24">
        <v>57.08</v>
      </c>
      <c r="BY7" s="24">
        <v>56.26</v>
      </c>
      <c r="BZ7" s="24">
        <v>52.94</v>
      </c>
      <c r="CA7" s="24">
        <v>57.02</v>
      </c>
      <c r="CB7" s="24">
        <v>339.61</v>
      </c>
      <c r="CC7" s="24">
        <v>340.48</v>
      </c>
      <c r="CD7" s="24">
        <v>319.23</v>
      </c>
      <c r="CE7" s="24">
        <v>362.89</v>
      </c>
      <c r="CF7" s="24">
        <v>311.41000000000003</v>
      </c>
      <c r="CG7" s="24">
        <v>274.35000000000002</v>
      </c>
      <c r="CH7" s="24">
        <v>273.52</v>
      </c>
      <c r="CI7" s="24">
        <v>274.99</v>
      </c>
      <c r="CJ7" s="24">
        <v>282.08999999999997</v>
      </c>
      <c r="CK7" s="24">
        <v>303.27999999999997</v>
      </c>
      <c r="CL7" s="24">
        <v>273.68</v>
      </c>
      <c r="CM7" s="24">
        <v>49.68</v>
      </c>
      <c r="CN7" s="24">
        <v>48.94</v>
      </c>
      <c r="CO7" s="24">
        <v>51.22</v>
      </c>
      <c r="CP7" s="24">
        <v>52.03</v>
      </c>
      <c r="CQ7" s="24">
        <v>48.94</v>
      </c>
      <c r="CR7" s="24">
        <v>50.68</v>
      </c>
      <c r="CS7" s="24">
        <v>50.14</v>
      </c>
      <c r="CT7" s="24">
        <v>54.83</v>
      </c>
      <c r="CU7" s="24">
        <v>66.53</v>
      </c>
      <c r="CV7" s="24">
        <v>52.35</v>
      </c>
      <c r="CW7" s="24">
        <v>52.55</v>
      </c>
      <c r="CX7" s="24">
        <v>80.89</v>
      </c>
      <c r="CY7" s="24">
        <v>81</v>
      </c>
      <c r="CZ7" s="24">
        <v>82.07</v>
      </c>
      <c r="DA7" s="24">
        <v>82.34</v>
      </c>
      <c r="DB7" s="24">
        <v>82.53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5">
      <c r="B11">
        <v>4</v>
      </c>
      <c r="C11">
        <v>3</v>
      </c>
      <c r="D11">
        <v>2</v>
      </c>
      <c r="E11">
        <v>1</v>
      </c>
      <c r="F11">
        <v>0</v>
      </c>
      <c r="G11" t="s">
        <v>111</v>
      </c>
    </row>
    <row r="12" spans="1:145" x14ac:dyDescent="0.25">
      <c r="B12">
        <v>1</v>
      </c>
      <c r="C12">
        <v>1</v>
      </c>
      <c r="D12">
        <v>2</v>
      </c>
      <c r="E12">
        <v>3</v>
      </c>
      <c r="F12">
        <v>4</v>
      </c>
      <c r="G12" t="s">
        <v>112</v>
      </c>
    </row>
    <row r="13" spans="1:145" x14ac:dyDescent="0.2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2024-02-22T06:16:38Z</cp:lastPrinted>
  <dcterms:created xsi:type="dcterms:W3CDTF">2023-12-12T02:54:38Z</dcterms:created>
  <dcterms:modified xsi:type="dcterms:W3CDTF">2024-02-22T06:19:35Z</dcterms:modified>
  <cp:category/>
</cp:coreProperties>
</file>