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2 簡易水道\"/>
    </mc:Choice>
  </mc:AlternateContent>
  <xr:revisionPtr revIDLastSave="0" documentId="13_ncr:1_{CD53BEFE-6EA9-40AA-9EBA-D45B843AE0E4}" xr6:coauthVersionLast="47" xr6:coauthVersionMax="47" xr10:uidLastSave="{00000000-0000-0000-0000-000000000000}"/>
  <workbookProtection workbookAlgorithmName="SHA-512" workbookHashValue="Zv5jYF/yy6E9GvUiFugdbJPY5p2LObKO+lzO9jVf+A+f5Y/2edbeNsJE35ueLgr1I/sRcX2uUw/fSPjxbIdVTg==" workbookSaltValue="1QdR+quljErnY2YZ5zM3HQ=="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8" i="4"/>
  <c r="W8" i="4"/>
  <c r="P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<sst xmlns="http://schemas.openxmlformats.org/spreadsheetml/2006/main" count="233" uniqueCount="117">
  <si>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</si>
  <si>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</si>
  <si>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</si>
  <si>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</si>
  <si>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</si>
  <si>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</si>
  <si>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</si>
  <si>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</si>
  <si>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</si>
  <si>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</si>
  <si>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</si>
  <si>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</si>
  <si>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</si>
  <si>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</si>
  <si>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</si>
  <si>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</si>
  <si>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</si>
  <si>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</si>
  <si>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</si>
  <si>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</si>
  <si>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</si>
  <si>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</si>
  <si>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</si>
  <si>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</si>
  <si>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</si>
  <si>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</si>
  <si>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</si>
  <si>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</si>
  <si>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</si>
  <si>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</si>
  <si>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</si>
  <si>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</si>
  <si>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</si>
  <si>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</si>
  <si>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</si>
  <si>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</si>
  <si>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</si>
  <si>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</si>
  <si>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</si>
  <si>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</si>
  <si>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</si>
  <si>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</si>
  <si>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</si>
  <si>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</si>
  <si>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</si>
  <si>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</si>
  <si>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</si>
  <si>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</si>
  <si>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</si>
  <si>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</si>
  <si>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</si>
  <si>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</si>
  <si>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</si>
  <si>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</si>
  <si>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</si>
  <si>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</si>
  <si>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</si>
  <si>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</si>
  <si>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</si>
  <si>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</si>
  <si>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</si>
  <si>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</si>
  <si>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</si>
  <si>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</si>
  <si>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</si>
  <si>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</si>
  <si>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</si>
  <si>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</si>
  <si>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</si>
  <si>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</si>
  <si>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</si>
  <si>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</si>
  <si>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</si>
  <si>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</si>
  <si>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</si>
  <si>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</si>
  <si>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</si>
  <si>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</si>
  <si>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</si>
  <si>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</si>
  <si>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</si>
  <si>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</si>
  <si>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</si>
  <si>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</si>
  <si>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</si>
  <si>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</si>
  <si>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</si>
  <si>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</si>
  <si>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</si>
  <si>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</si>
  <si>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</si>
  <si>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</si>
  <si>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</si>
  <si>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</si>
  <si>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</si>
  <si>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</si>
  <si>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</si>
  <si>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</si>
  <si>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</si>
  <si>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</si>
  <si>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</si>
  <si>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</si>
  <si>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</si>
  <si>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</si>
  <si>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</si>
  <si>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</si>
  <si>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</si>
  <si>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</si>
  <si>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</si>
  <si>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</si>
  <si>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</si>
  <si>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</si>
  <si>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</si>
  <si>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</si>
  <si>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町内に１２施設ある浄水施設の多くが昭和後半から平成前半に造られたものであり、導送配水の各管路の管種においても耐震構造を有していないものがある。　　　　　　　　　　　　　　　　　　　　　　令和２年度に作成した管路更新計画に基づき整備を進めているが、約１４０㎞ある管路の更新には多くの費用と期間が必要であり、短期間で更新化率を大きく伸ばすことは容易ではないと考えられる。３年度からは、地震等の災害対策を踏まえた効率性から、配水管路の被災等による断水時においても浄水場に水を確保できるよう水源から浄水場までの導水管路の更新事業を進めている。　</t>
  </si>
  <si>
    <t>　令和５年度からの地方公営企業化のための打ち切り決算が行われたため各項目とも改善されたように見えるが、実態としては前年度よりも低下しているものであると考えている。
①収益的収支比率…公営企業化移行による打ち切り決算のため一般会計からの操出を多く行ったため前年より数値が上昇した。
④企業債残高対給水収益比率…元金償還額に対し新規の地方債借入が同程度だったため企業債残高には大きな変動は生じなかった。
⑤料金回収率…公営企業化移行による打ち切り決算により従前の出納整理期間中の収支が決算に反映されないため前年より数値としては回復しているものの、実態としては配水管路の老朽化等による漏水量が年々増加しており、漏水調査等行い適宜修繕しているものの回復には至っていない。
⑥給水原価…公営企業化移行による打ち切り決算の影響により従前の出納整理期間中の収支が決算に反映されないため費用が抑えられたような格好となり給水原価が下がったという結果となった。実態としては漏水量が多く有収水量が減少している状況である。
⑦施設利用率…給水人口減少により使用水量は減少しているが、漏水量の更なる増加などにより、施設利用率は著しく増大した。　
⑧有収率…給水人口の減少により有収水量は減少しているものの、配水管路の老朽化、冬季の漏水など年間配水量が増加したため、有収率は減少する結果となった。</t>
    <rPh sb="83" eb="90">
      <t>シュウエキテキシュウシヒリツ</t>
    </rPh>
    <rPh sb="91" eb="96">
      <t>コウエイキギョウカ</t>
    </rPh>
    <rPh sb="96" eb="98">
      <t>イコウ</t>
    </rPh>
    <rPh sb="101" eb="102">
      <t>ウ</t>
    </rPh>
    <rPh sb="103" eb="104">
      <t>キ</t>
    </rPh>
    <rPh sb="105" eb="107">
      <t>ケッサン</t>
    </rPh>
    <rPh sb="110" eb="114">
      <t>イッパンカイケイ</t>
    </rPh>
    <rPh sb="117" eb="119">
      <t>クリダシ</t>
    </rPh>
    <rPh sb="120" eb="121">
      <t>オオ</t>
    </rPh>
    <rPh sb="122" eb="123">
      <t>オコナ</t>
    </rPh>
    <rPh sb="127" eb="129">
      <t>ゼンネン</t>
    </rPh>
    <rPh sb="131" eb="133">
      <t>スウチ</t>
    </rPh>
    <rPh sb="134" eb="136">
      <t>ジョウショウ</t>
    </rPh>
    <rPh sb="141" eb="146">
      <t>キギョウサイザンダカ</t>
    </rPh>
    <rPh sb="146" eb="151">
      <t>タイキュウスイシュウエキ</t>
    </rPh>
    <rPh sb="151" eb="153">
      <t>ヒリツ</t>
    </rPh>
    <rPh sb="171" eb="174">
      <t>ドウテイド</t>
    </rPh>
    <rPh sb="186" eb="187">
      <t>オオ</t>
    </rPh>
    <rPh sb="189" eb="191">
      <t>ヘンドウ</t>
    </rPh>
    <rPh sb="192" eb="193">
      <t>ショウ</t>
    </rPh>
    <rPh sb="207" eb="214">
      <t>コウエイキギョウカイコウ</t>
    </rPh>
    <rPh sb="217" eb="218">
      <t>ウ</t>
    </rPh>
    <rPh sb="219" eb="220">
      <t>キ</t>
    </rPh>
    <rPh sb="221" eb="223">
      <t>ケッサン</t>
    </rPh>
    <rPh sb="226" eb="228">
      <t>ジュウゼン</t>
    </rPh>
    <rPh sb="229" eb="233">
      <t>スイトウセイリ</t>
    </rPh>
    <rPh sb="233" eb="236">
      <t>キカンチュウ</t>
    </rPh>
    <rPh sb="237" eb="239">
      <t>シュウシ</t>
    </rPh>
    <rPh sb="240" eb="242">
      <t>ケッサン</t>
    </rPh>
    <rPh sb="243" eb="245">
      <t>ハンエイ</t>
    </rPh>
    <rPh sb="251" eb="253">
      <t>ゼンネン</t>
    </rPh>
    <rPh sb="255" eb="257">
      <t>スウチ</t>
    </rPh>
    <rPh sb="261" eb="263">
      <t>カイフク</t>
    </rPh>
    <rPh sb="271" eb="273">
      <t>ジッタイ</t>
    </rPh>
    <rPh sb="277" eb="281">
      <t>ハイスイカンロ</t>
    </rPh>
    <rPh sb="338" eb="345">
      <t>コウエイキギョウカイコウ</t>
    </rPh>
    <rPh sb="348" eb="349">
      <t>ウ</t>
    </rPh>
    <rPh sb="350" eb="351">
      <t>キ</t>
    </rPh>
    <rPh sb="352" eb="354">
      <t>ケッサン</t>
    </rPh>
    <rPh sb="355" eb="357">
      <t>エイキョウ</t>
    </rPh>
    <rPh sb="360" eb="362">
      <t>ジュウゼン</t>
    </rPh>
    <rPh sb="363" eb="370">
      <t>スイトウセイリキカンチュウ</t>
    </rPh>
    <rPh sb="371" eb="373">
      <t>シュウシ</t>
    </rPh>
    <rPh sb="374" eb="376">
      <t>ケッサン</t>
    </rPh>
    <rPh sb="377" eb="379">
      <t>ハンエイ</t>
    </rPh>
    <rPh sb="385" eb="387">
      <t>ヒヨウ</t>
    </rPh>
    <rPh sb="388" eb="389">
      <t>オサ</t>
    </rPh>
    <rPh sb="396" eb="398">
      <t>カッコウ</t>
    </rPh>
    <rPh sb="401" eb="405">
      <t>キュウスイゲンカ</t>
    </rPh>
    <rPh sb="406" eb="407">
      <t>サ</t>
    </rPh>
    <rPh sb="413" eb="415">
      <t>ケッカ</t>
    </rPh>
    <rPh sb="420" eb="422">
      <t>ジッタイ</t>
    </rPh>
    <rPh sb="426" eb="429">
      <t>ロウスイリョウ</t>
    </rPh>
    <rPh sb="430" eb="431">
      <t>オオ</t>
    </rPh>
    <rPh sb="443" eb="445">
      <t>ジョウキョウ</t>
    </rPh>
    <rPh sb="483" eb="484">
      <t>サラ</t>
    </rPh>
    <rPh sb="500" eb="501">
      <t>イチジル</t>
    </rPh>
    <phoneticPr fontId="4"/>
  </si>
  <si>
    <t>　今後も少子化、高齢化による給水人口の減少が進むものと考えられることから、料金収入の増加は見込めないため、施設維持管理の効率化、最適化による更なる歳出の削減及び給水人口の減少下における収入確保対策を講じなければならない。　　　　　令和５年度の公営企業法適用により、事業の状況把握及び分析から経営の見直しを行い、老朽化対策の計画的実施と有収率の向上に努める必要がある。 　なお、経営戦略については令和２年度に策定し、令和７年度までに見直し予定である。</t>
    <rPh sb="207" eb="209">
      <t>レイワ</t>
    </rPh>
    <rPh sb="210" eb="21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</si>
</sst>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0.47</c:v>
                </c:pt>
                <c:pt idx="4" formatCode="#,##0.00;&quot;△&quot;#,##0.00;&quot;-&quot;">
                  <c:v>0.24</c:v>
                </c:pt>
              </c:numCache>
            </c:numRef>
          </c:val>
          <c:extLst>
            <c:ext xmlns:c16="http://schemas.microsoft.com/office/drawing/2014/chart" uri="{C3380CC4-5D6E-409C-BE32-E72D297353CC}">
              <c16:uniqueId val="{00000000-D8E4-42F9-A56D-494994518DF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D8E4-42F9-A56D-494994518DF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69.08</c:v>
                </c:pt>
                <c:pt idx="1">
                  <c:v>67.540000000000006</c:v>
                </c:pt>
                <c:pt idx="2">
                  <c:v>81.849999999999994</c:v>
                </c:pt>
                <c:pt idx="3">
                  <c:v>85.26</c:v>
                </c:pt>
                <c:pt idx="4">
                  <c:v>108.57</c:v>
                </c:pt>
              </c:numCache>
            </c:numRef>
          </c:val>
          <c:extLst>
            <c:ext xmlns:c16="http://schemas.microsoft.com/office/drawing/2014/chart" uri="{C3380CC4-5D6E-409C-BE32-E72D297353CC}">
              <c16:uniqueId val="{00000000-5F90-4D2D-9B92-E936AF9ADE0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F90-4D2D-9B92-E936AF9ADE0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58.08</c:v>
                </c:pt>
                <c:pt idx="1">
                  <c:v>55.76</c:v>
                </c:pt>
                <c:pt idx="2">
                  <c:v>44.65</c:v>
                </c:pt>
                <c:pt idx="3">
                  <c:v>41.32</c:v>
                </c:pt>
                <c:pt idx="4">
                  <c:v>30.76</c:v>
                </c:pt>
              </c:numCache>
            </c:numRef>
          </c:val>
          <c:extLst>
            <c:ext xmlns:c16="http://schemas.microsoft.com/office/drawing/2014/chart" uri="{C3380CC4-5D6E-409C-BE32-E72D297353CC}">
              <c16:uniqueId val="{00000000-8D85-48F0-AC77-3E53212657D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8D85-48F0-AC77-3E53212657D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84.52</c:v>
                </c:pt>
                <c:pt idx="1">
                  <c:v>69.63</c:v>
                </c:pt>
                <c:pt idx="2">
                  <c:v>70.08</c:v>
                </c:pt>
                <c:pt idx="3">
                  <c:v>55.77</c:v>
                </c:pt>
                <c:pt idx="4">
                  <c:v>79.31</c:v>
                </c:pt>
              </c:numCache>
            </c:numRef>
          </c:val>
          <c:extLst>
            <c:ext xmlns:c16="http://schemas.microsoft.com/office/drawing/2014/chart" uri="{C3380CC4-5D6E-409C-BE32-E72D297353CC}">
              <c16:uniqueId val="{00000000-8310-43D2-AF8A-6BD799FFAF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8310-43D2-AF8A-6BD799FFAF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5-452E-8626-DF98438AD6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5-452E-8626-DF98438AD6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7-4ED0-B568-5DCF2E0DD15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7-4ED0-B568-5DCF2E0DD15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E-49EA-8889-4743DD84E1B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E-49EA-8889-4743DD84E1B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6-42AA-A7D6-F27E17647D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6-42AA-A7D6-F27E17647D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1491.71</c:v>
                </c:pt>
                <c:pt idx="1">
                  <c:v>1447.73</c:v>
                </c:pt>
                <c:pt idx="2">
                  <c:v>1322.79</c:v>
                </c:pt>
                <c:pt idx="3">
                  <c:v>1302.58</c:v>
                </c:pt>
                <c:pt idx="4">
                  <c:v>1312.57</c:v>
                </c:pt>
              </c:numCache>
            </c:numRef>
          </c:val>
          <c:extLst>
            <c:ext xmlns:c16="http://schemas.microsoft.com/office/drawing/2014/chart" uri="{C3380CC4-5D6E-409C-BE32-E72D297353CC}">
              <c16:uniqueId val="{00000000-A640-40CE-ADD2-E6093273B0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640-40CE-ADD2-E6093273B0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65.709999999999994</c:v>
                </c:pt>
                <c:pt idx="1">
                  <c:v>54.39</c:v>
                </c:pt>
                <c:pt idx="2">
                  <c:v>47.64</c:v>
                </c:pt>
                <c:pt idx="3">
                  <c:v>45.56</c:v>
                </c:pt>
                <c:pt idx="4">
                  <c:v>54.42</c:v>
                </c:pt>
              </c:numCache>
            </c:numRef>
          </c:val>
          <c:extLst>
            <c:ext xmlns:c16="http://schemas.microsoft.com/office/drawing/2014/chart" uri="{C3380CC4-5D6E-409C-BE32-E72D297353CC}">
              <c16:uniqueId val="{00000000-07F4-4B42-9DDD-91A417DBFCD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7F4-4B42-9DDD-91A417DBFCD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241.1</c:v>
                </c:pt>
                <c:pt idx="1">
                  <c:v>295.02</c:v>
                </c:pt>
                <c:pt idx="2">
                  <c:v>355.54</c:v>
                </c:pt>
                <c:pt idx="3">
                  <c:v>380.11</c:v>
                </c:pt>
                <c:pt idx="4">
                  <c:v>318.16000000000003</c:v>
                </c:pt>
              </c:numCache>
            </c:numRef>
          </c:val>
          <c:extLst>
            <c:ext xmlns:c16="http://schemas.microsoft.com/office/drawing/2014/chart" uri="{C3380CC4-5D6E-409C-BE32-E72D297353CC}">
              <c16:uniqueId val="{00000000-37F6-409F-B5D6-7EE6969B398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7F6-409F-B5D6-7EE6969B398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7" t="str">
        <f>データ!H6</f>
        <v>愛知県　東栄町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2850</v>
      </c>
      <c r="AM8" s="60"/>
      <c r="AN8" s="60"/>
      <c r="AO8" s="60"/>
      <c r="AP8" s="60"/>
      <c r="AQ8" s="60"/>
      <c r="AR8" s="60"/>
      <c r="AS8" s="60"/>
      <c r="AT8" s="36">
        <f>データ!$S$6</f>
        <v>123.38</v>
      </c>
      <c r="AU8" s="36"/>
      <c r="AV8" s="36"/>
      <c r="AW8" s="36"/>
      <c r="AX8" s="36"/>
      <c r="AY8" s="36"/>
      <c r="AZ8" s="36"/>
      <c r="BA8" s="36"/>
      <c r="BB8" s="36">
        <f>データ!$T$6</f>
        <v>23.1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5">
      <c r="A10" s="2"/>
      <c r="B10" s="36" t="str">
        <f>データ!$N$6</f>
        <v>-</v>
      </c>
      <c r="C10" s="36"/>
      <c r="D10" s="36"/>
      <c r="E10" s="36"/>
      <c r="F10" s="36"/>
      <c r="G10" s="36"/>
      <c r="H10" s="36"/>
      <c r="I10" s="36" t="str">
        <f>データ!$O$6</f>
        <v>該当数値なし</v>
      </c>
      <c r="J10" s="36"/>
      <c r="K10" s="36"/>
      <c r="L10" s="36"/>
      <c r="M10" s="36"/>
      <c r="N10" s="36"/>
      <c r="O10" s="36"/>
      <c r="P10" s="36">
        <f>データ!$P$6</f>
        <v>99.08</v>
      </c>
      <c r="Q10" s="36"/>
      <c r="R10" s="36"/>
      <c r="S10" s="36"/>
      <c r="T10" s="36"/>
      <c r="U10" s="36"/>
      <c r="V10" s="36"/>
      <c r="W10" s="60">
        <f>データ!$Q$6</f>
        <v>2849</v>
      </c>
      <c r="X10" s="60"/>
      <c r="Y10" s="60"/>
      <c r="Z10" s="60"/>
      <c r="AA10" s="60"/>
      <c r="AB10" s="60"/>
      <c r="AC10" s="60"/>
      <c r="AD10" s="2"/>
      <c r="AE10" s="2"/>
      <c r="AF10" s="2"/>
      <c r="AG10" s="2"/>
      <c r="AH10" s="2"/>
      <c r="AI10" s="2"/>
      <c r="AJ10" s="2"/>
      <c r="AK10" s="2"/>
      <c r="AL10" s="60">
        <f>データ!$U$6</f>
        <v>2805</v>
      </c>
      <c r="AM10" s="60"/>
      <c r="AN10" s="60"/>
      <c r="AO10" s="60"/>
      <c r="AP10" s="60"/>
      <c r="AQ10" s="60"/>
      <c r="AR10" s="60"/>
      <c r="AS10" s="60"/>
      <c r="AT10" s="36">
        <f>データ!$V$6</f>
        <v>19</v>
      </c>
      <c r="AU10" s="36"/>
      <c r="AV10" s="36"/>
      <c r="AW10" s="36"/>
      <c r="AX10" s="36"/>
      <c r="AY10" s="36"/>
      <c r="AZ10" s="36"/>
      <c r="BA10" s="36"/>
      <c r="BB10" s="36">
        <f>データ!$W$6</f>
        <v>147.63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dBVEaT0JInhW/rf+NlC57jgs2nFphkb/rBPYG8lMRosNvzWKAp64aAK8M8d86IM5kmtxdpBgpEjuKo1vV/YTSQ==" saltValue="Loroii/svEdENT+uvLgr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921875" customWidth="1"/>
  </cols>
  <sheetData>
    <row r="1" spans="1:144" x14ac:dyDescent="0.2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5">
      <c r="A6" s="15" t="s">
        <v>95</v>
      </c>
      <c r="B6" s="20">
        <f>B7</f>
        <v>2022</v>
      </c>
      <c r="C6" s="20">
        <f t="shared" ref="C6:W6" si="3">C7</f>
        <v>235628</v>
      </c>
      <c r="D6" s="20">
        <f t="shared" si="3"/>
        <v>47</v>
      </c>
      <c r="E6" s="20">
        <f t="shared" si="3"/>
        <v>1</v>
      </c>
      <c r="F6" s="20">
        <f t="shared" si="3"/>
        <v>0</v>
      </c>
      <c r="G6" s="20">
        <f t="shared" si="3"/>
        <v>0</v>
      </c>
      <c r="H6" s="20" t="str">
        <f t="shared" si="3"/>
        <v>愛知県　東栄町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99.08</v>
      </c>
      <c r="Q6" s="21">
        <f t="shared" si="3"/>
        <v>2849</v>
      </c>
      <c r="R6" s="21">
        <f t="shared" si="3"/>
        <v>2850</v>
      </c>
      <c r="S6" s="21">
        <f t="shared" si="3"/>
        <v>123.38</v>
      </c>
      <c r="T6" s="21">
        <f t="shared" si="3"/>
        <v>23.1</v>
      </c>
      <c r="U6" s="21">
        <f t="shared" si="3"/>
        <v>2805</v>
      </c>
      <c r="V6" s="21">
        <f t="shared" si="3"/>
        <v>19</v>
      </c>
      <c r="W6" s="21">
        <f t="shared" si="3"/>
        <v>147.63</v>
      </c>
      <c r="X6" s="22">
        <f>IF(X7="",NA(),X7)</f>
        <v>84.52</v>
      </c>
      <c r="Y6" s="22">
        <f t="shared" ref="Y6:AG6" si="4">IF(Y7="",NA(),Y7)</f>
        <v>69.63</v>
      </c>
      <c r="Z6" s="22">
        <f t="shared" si="4"/>
        <v>70.08</v>
      </c>
      <c r="AA6" s="22">
        <f t="shared" si="4"/>
        <v>55.77</v>
      </c>
      <c r="AB6" s="22">
        <f t="shared" si="4"/>
        <v>79.31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1491.71</v>
      </c>
      <c r="BF6" s="22">
        <f t="shared" ref="BF6:BN6" si="7">IF(BF7="",NA(),BF7)</f>
        <v>1447.73</v>
      </c>
      <c r="BG6" s="22">
        <f t="shared" si="7"/>
        <v>1322.79</v>
      </c>
      <c r="BH6" s="22">
        <f t="shared" si="7"/>
        <v>1302.58</v>
      </c>
      <c r="BI6" s="22">
        <f t="shared" si="7"/>
        <v>1312.57</v>
      </c>
      <c r="BJ6" s="22">
        <f t="shared" si="7"/>
        <v>1007.7</v>
      </c>
      <c r="BK6" s="22">
        <f t="shared" si="7"/>
        <v>1018.52</v>
      </c>
      <c r="BL6" s="22">
        <f t="shared" si="7"/>
        <v>949.61</v>
      </c>
      <c r="BM6" s="22">
        <f t="shared" si="7"/>
        <v>918.84</v>
      </c>
      <c r="BN6" s="22">
        <f t="shared" si="7"/>
        <v>955.49</v>
      </c>
      <c r="BO6" s="21" t="str">
        <f>IF(BO7="","",IF(BO7="-","【-】","【"&amp;SUBSTITUTE(TEXT(BO7,"#,##0.00"),"-","△")&amp;"】"))</f>
        <v>【982.48】</v>
      </c>
      <c r="BP6" s="22">
        <f>IF(BP7="",NA(),BP7)</f>
        <v>65.709999999999994</v>
      </c>
      <c r="BQ6" s="22">
        <f t="shared" ref="BQ6:BY6" si="8">IF(BQ7="",NA(),BQ7)</f>
        <v>54.39</v>
      </c>
      <c r="BR6" s="22">
        <f t="shared" si="8"/>
        <v>47.64</v>
      </c>
      <c r="BS6" s="22">
        <f t="shared" si="8"/>
        <v>45.56</v>
      </c>
      <c r="BT6" s="22">
        <f t="shared" si="8"/>
        <v>54.42</v>
      </c>
      <c r="BU6" s="22">
        <f t="shared" si="8"/>
        <v>59.22</v>
      </c>
      <c r="BV6" s="22">
        <f t="shared" si="8"/>
        <v>58.79</v>
      </c>
      <c r="BW6" s="22">
        <f t="shared" si="8"/>
        <v>58.41</v>
      </c>
      <c r="BX6" s="22">
        <f t="shared" si="8"/>
        <v>58.27</v>
      </c>
      <c r="BY6" s="22">
        <f t="shared" si="8"/>
        <v>55.15</v>
      </c>
      <c r="BZ6" s="21" t="str">
        <f>IF(BZ7="","",IF(BZ7="-","【-】","【"&amp;SUBSTITUTE(TEXT(BZ7,"#,##0.00"),"-","△")&amp;"】"))</f>
        <v>【50.61】</v>
      </c>
      <c r="CA6" s="22">
        <f>IF(CA7="",NA(),CA7)</f>
        <v>241.1</v>
      </c>
      <c r="CB6" s="22">
        <f t="shared" ref="CB6:CJ6" si="9">IF(CB7="",NA(),CB7)</f>
        <v>295.02</v>
      </c>
      <c r="CC6" s="22">
        <f t="shared" si="9"/>
        <v>355.54</v>
      </c>
      <c r="CD6" s="22">
        <f t="shared" si="9"/>
        <v>380.11</v>
      </c>
      <c r="CE6" s="22">
        <f t="shared" si="9"/>
        <v>318.16000000000003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69.08</v>
      </c>
      <c r="CM6" s="22">
        <f t="shared" ref="CM6:CU6" si="10">IF(CM7="",NA(),CM7)</f>
        <v>67.540000000000006</v>
      </c>
      <c r="CN6" s="22">
        <f t="shared" si="10"/>
        <v>81.849999999999994</v>
      </c>
      <c r="CO6" s="22">
        <f t="shared" si="10"/>
        <v>85.26</v>
      </c>
      <c r="CP6" s="22">
        <f t="shared" si="10"/>
        <v>108.57</v>
      </c>
      <c r="CQ6" s="22">
        <f t="shared" si="10"/>
        <v>56.76</v>
      </c>
      <c r="CR6" s="22">
        <f t="shared" si="10"/>
        <v>56.04</v>
      </c>
      <c r="CS6" s="22">
        <f t="shared" si="10"/>
        <v>58.52</v>
      </c>
      <c r="CT6" s="22">
        <f t="shared" si="10"/>
        <v>58.88</v>
      </c>
      <c r="CU6" s="22">
        <f t="shared" si="10"/>
        <v>58.16</v>
      </c>
      <c r="CV6" s="21" t="str">
        <f>IF(CV7="","",IF(CV7="-","【-】","【"&amp;SUBSTITUTE(TEXT(CV7,"#,##0.00"),"-","△")&amp;"】"))</f>
        <v>【56.15】</v>
      </c>
      <c r="CW6" s="22">
        <f>IF(CW7="",NA(),CW7)</f>
        <v>58.08</v>
      </c>
      <c r="CX6" s="22">
        <f t="shared" ref="CX6:DF6" si="11">IF(CX7="",NA(),CX7)</f>
        <v>55.76</v>
      </c>
      <c r="CY6" s="22">
        <f t="shared" si="11"/>
        <v>44.65</v>
      </c>
      <c r="CZ6" s="22">
        <f t="shared" si="11"/>
        <v>41.32</v>
      </c>
      <c r="DA6" s="22">
        <f t="shared" si="11"/>
        <v>30.76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0.47</v>
      </c>
      <c r="EH6" s="22">
        <f t="shared" si="14"/>
        <v>0.24</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5">
      <c r="A7" s="15"/>
      <c r="B7" s="24">
        <v>2022</v>
      </c>
      <c r="C7" s="24">
        <v>235628</v>
      </c>
      <c r="D7" s="24">
        <v>47</v>
      </c>
      <c r="E7" s="24">
        <v>1</v>
      </c>
      <c r="F7" s="24">
        <v>0</v>
      </c>
      <c r="G7" s="24">
        <v>0</v>
      </c>
      <c r="H7" s="24" t="s">
        <v>96</v>
      </c>
      <c r="I7" s="24" t="s">
        <v>97</v>
      </c>
      <c r="J7" s="24" t="s">
        <v>98</v>
      </c>
      <c r="K7" s="24" t="s">
        <v>99</v>
      </c>
      <c r="L7" s="24" t="s">
        <v>100</v>
      </c>
      <c r="M7" s="24" t="s">
        <v>101</v>
      </c>
      <c r="N7" s="25" t="s">
        <v>102</v>
      </c>
      <c r="O7" s="25" t="s">
        <v>103</v>
      </c>
      <c r="P7" s="25">
        <v>99.08</v>
      </c>
      <c r="Q7" s="25">
        <v>2849</v>
      </c>
      <c r="R7" s="25">
        <v>2850</v>
      </c>
      <c r="S7" s="25">
        <v>123.38</v>
      </c>
      <c r="T7" s="25">
        <v>23.1</v>
      </c>
      <c r="U7" s="25">
        <v>2805</v>
      </c>
      <c r="V7" s="25">
        <v>19</v>
      </c>
      <c r="W7" s="25">
        <v>147.63</v>
      </c>
      <c r="X7" s="25">
        <v>84.52</v>
      </c>
      <c r="Y7" s="25">
        <v>69.63</v>
      </c>
      <c r="Z7" s="25">
        <v>70.08</v>
      </c>
      <c r="AA7" s="25">
        <v>55.77</v>
      </c>
      <c r="AB7" s="25">
        <v>79.31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1491.71</v>
      </c>
      <c r="BF7" s="25">
        <v>1447.73</v>
      </c>
      <c r="BG7" s="25">
        <v>1322.79</v>
      </c>
      <c r="BH7" s="25">
        <v>1302.58</v>
      </c>
      <c r="BI7" s="25">
        <v>1312.57</v>
      </c>
      <c r="BJ7" s="25">
        <v>1007.7</v>
      </c>
      <c r="BK7" s="25">
        <v>1018.52</v>
      </c>
      <c r="BL7" s="25">
        <v>949.61</v>
      </c>
      <c r="BM7" s="25">
        <v>918.84</v>
      </c>
      <c r="BN7" s="25">
        <v>955.49</v>
      </c>
      <c r="BO7" s="25">
        <v>982.48</v>
      </c>
      <c r="BP7" s="25">
        <v>65.709999999999994</v>
      </c>
      <c r="BQ7" s="25">
        <v>54.39</v>
      </c>
      <c r="BR7" s="25">
        <v>47.64</v>
      </c>
      <c r="BS7" s="25">
        <v>45.56</v>
      </c>
      <c r="BT7" s="25">
        <v>54.42</v>
      </c>
      <c r="BU7" s="25">
        <v>59.22</v>
      </c>
      <c r="BV7" s="25">
        <v>58.79</v>
      </c>
      <c r="BW7" s="25">
        <v>58.41</v>
      </c>
      <c r="BX7" s="25">
        <v>58.27</v>
      </c>
      <c r="BY7" s="25">
        <v>55.15</v>
      </c>
      <c r="BZ7" s="25">
        <v>50.61</v>
      </c>
      <c r="CA7" s="25">
        <v>241.1</v>
      </c>
      <c r="CB7" s="25">
        <v>295.02</v>
      </c>
      <c r="CC7" s="25">
        <v>355.54</v>
      </c>
      <c r="CD7" s="25">
        <v>380.11</v>
      </c>
      <c r="CE7" s="25">
        <v>318.16000000000003</v>
      </c>
      <c r="CF7" s="25">
        <v>292.89999999999998</v>
      </c>
      <c r="CG7" s="25">
        <v>298.25</v>
      </c>
      <c r="CH7" s="25">
        <v>303.27999999999997</v>
      </c>
      <c r="CI7" s="25">
        <v>303.81</v>
      </c>
      <c r="CJ7" s="25">
        <v>310.26</v>
      </c>
      <c r="CK7" s="25">
        <v>320.83</v>
      </c>
      <c r="CL7" s="25">
        <v>69.08</v>
      </c>
      <c r="CM7" s="25">
        <v>67.540000000000006</v>
      </c>
      <c r="CN7" s="25">
        <v>81.849999999999994</v>
      </c>
      <c r="CO7" s="25">
        <v>85.26</v>
      </c>
      <c r="CP7" s="25">
        <v>108.57</v>
      </c>
      <c r="CQ7" s="25">
        <v>56.76</v>
      </c>
      <c r="CR7" s="25">
        <v>56.04</v>
      </c>
      <c r="CS7" s="25">
        <v>58.52</v>
      </c>
      <c r="CT7" s="25">
        <v>58.88</v>
      </c>
      <c r="CU7" s="25">
        <v>58.16</v>
      </c>
      <c r="CV7" s="25">
        <v>56.15</v>
      </c>
      <c r="CW7" s="25">
        <v>58.08</v>
      </c>
      <c r="CX7" s="25">
        <v>55.76</v>
      </c>
      <c r="CY7" s="25">
        <v>44.65</v>
      </c>
      <c r="CZ7" s="25">
        <v>41.32</v>
      </c>
      <c r="DA7" s="25">
        <v>30.76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0.47</v>
      </c>
      <c r="EH7" s="25">
        <v>0.24</v>
      </c>
      <c r="EI7" s="25">
        <v>0.53</v>
      </c>
      <c r="EJ7" s="25">
        <v>0.71</v>
      </c>
      <c r="EK7" s="25">
        <v>0.72</v>
      </c>
      <c r="EL7" s="25">
        <v>0.71</v>
      </c>
      <c r="EM7" s="25">
        <v>0.55000000000000004</v>
      </c>
      <c r="EN7" s="25">
        <v>0.52</v>
      </c>
    </row>
    <row r="8" spans="1:144" x14ac:dyDescent="0.2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5">
      <c r="B11">
        <v>4</v>
      </c>
      <c r="C11">
        <v>3</v>
      </c>
      <c r="D11">
        <v>2</v>
      </c>
      <c r="E11">
        <v>1</v>
      </c>
      <c r="F11">
        <v>0</v>
      </c>
      <c r="G11" t="s">
        <v>109</v>
      </c>
    </row>
    <row r="12" spans="1:144" x14ac:dyDescent="0.25">
      <c r="B12">
        <v>1</v>
      </c>
      <c r="C12">
        <v>1</v>
      </c>
      <c r="D12">
        <v>2</v>
      </c>
      <c r="E12">
        <v>3</v>
      </c>
      <c r="F12">
        <v>4</v>
      </c>
      <c r="G12" t="s">
        <v>110</v>
      </c>
    </row>
    <row r="13" spans="1:144" x14ac:dyDescent="0.2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2023-12-05T01:06:22Z</dcterms:created>
  <dcterms:modified xsi:type="dcterms:W3CDTF">2024-02-22T06:28:15Z</dcterms:modified>
  <cp:category/>
</cp:coreProperties>
</file>