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53　東栄町\"/>
    </mc:Choice>
  </mc:AlternateContent>
  <xr:revisionPtr revIDLastSave="0" documentId="13_ncr:1_{2A4052F2-BF06-442B-A59C-B4250BAF35A6}" xr6:coauthVersionLast="47" xr6:coauthVersionMax="47" xr10:uidLastSave="{00000000-0000-0000-0000-000000000000}"/>
  <workbookProtection workbookAlgorithmName="SHA-512" workbookHashValue="2i6XvVUkogTPKgkZsFuPDI9RdhjtO0SVq+afeV/tgCWmD3K02FmE8u2939bb+kgzrmZCQewk+j+qk8GdJha8UA==" workbookSaltValue="0rLxeqXRLD5QGPZI6CnOXA==" workbookSpinCount="100000" lockStructure="1"/>
  <bookViews>
    <workbookView xWindow="-98" yWindow="-98" windowWidth="17115" windowHeight="108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AD10" i="4"/>
  <c r="I10" i="4"/>
  <c r="B10"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<sst xmlns="http://schemas.openxmlformats.org/spreadsheetml/2006/main" count="236" uniqueCount="120">
  <si>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</si>
  <si>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</si>
  <si>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</si>
  <si>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</si>
  <si>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</si>
  <si>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</si>
  <si>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</si>
  <si>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</si>
  <si>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</si>
  <si>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</si>
  <si>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</si>
  <si>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</si>
  <si>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</si>
  <si>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</si>
  <si>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</si>
  <si>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</si>
  <si>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</si>
  <si>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</si>
  <si>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</si>
  <si>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</si>
  <si>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</si>
  <si>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</si>
  <si>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</si>
  <si>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</si>
  <si>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</si>
  <si>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</si>
  <si>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</si>
  <si>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</si>
  <si>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</si>
  <si>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</si>
  <si>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</si>
  <si>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</si>
  <si>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</si>
  <si>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</si>
  <si>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</si>
  <si>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</si>
  <si>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</si>
  <si>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</si>
  <si>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</si>
  <si>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</si>
  <si>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</si>
  <si>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</si>
  <si>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</si>
  <si>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</si>
  <si>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</si>
  <si>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</si>
  <si>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</si>
  <si>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</si>
  <si>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</si>
  <si>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</si>
  <si>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</si>
  <si>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</si>
  <si>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</si>
  <si>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</si>
  <si>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</si>
  <si>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</si>
  <si>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</si>
  <si>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</si>
  <si>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</si>
  <si>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</si>
  <si>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</si>
  <si>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</si>
  <si>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</si>
  <si>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</si>
  <si>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</si>
  <si>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</si>
  <si>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</si>
  <si>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</si>
  <si>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</si>
  <si>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</si>
  <si>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</si>
  <si>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</si>
  <si>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</si>
  <si>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</si>
  <si>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</si>
  <si>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</si>
  <si>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</si>
  <si>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</si>
  <si>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</si>
  <si>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</si>
  <si>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</si>
  <si>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</si>
  <si>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</si>
  <si>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</si>
  <si>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</si>
  <si>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</si>
  <si>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</si>
  <si>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</si>
  <si>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</si>
  <si>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</si>
  <si>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</si>
  <si>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</si>
  <si>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</si>
  <si>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</si>
  <si>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</si>
  <si>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</si>
  <si>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</si>
  <si>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</si>
  <si>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</si>
  <si>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東栄町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</si>
  <si>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</si>
  <si>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</si>
  <si>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</si>
  <si>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</si>
  <si>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</si>
  <si>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</si>
  <si>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</si>
  <si>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</si>
  <si>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</si>
  <si>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</si>
  <si>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</si>
  <si>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</si>
  <si>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</si>
  <si>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</si>
  <si>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</si>
  <si>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</si>
  <si>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</si>
  <si>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令和５年度からの地方公営企業化のための打ち切り決算が行われたため各項目とも改善されたように見えるが、実態としては前年度よりも低下しているものであると考えている。
⑦施設利用率…類似団体平均値を上回る利用率ではあるが、過疎化や高齢化による人口減少に影響され汚水量も減少しており、前年を下回る値となった。町では以前より定住促進には力を入れており、処理区域内人口の維持は施設利用率の確保にもつながるため、関係部署と連携しての取組を推進していくところである。
⑧水洗化率…計画区域内の整備事業は完了しており、接続率及び水洗化率は高い水準にある。若年層の人口流出及び老齢世帯の増加により、大幅な上昇は難しいものとなっている。</t>
    <rPh sb="1" eb="3">
      <t>レイワ</t>
    </rPh>
    <rPh sb="4" eb="6">
      <t>ネンド</t>
    </rPh>
    <rPh sb="9" eb="16">
      <t>チホウコウエイキギョウカ</t>
    </rPh>
    <rPh sb="20" eb="21">
      <t>ウ</t>
    </rPh>
    <rPh sb="22" eb="23">
      <t>キ</t>
    </rPh>
    <rPh sb="24" eb="26">
      <t>ケッサン</t>
    </rPh>
    <rPh sb="27" eb="28">
      <t>オコナ</t>
    </rPh>
    <rPh sb="33" eb="34">
      <t>カク</t>
    </rPh>
    <rPh sb="34" eb="36">
      <t>コウモク</t>
    </rPh>
    <rPh sb="38" eb="40">
      <t>カイゼン</t>
    </rPh>
    <rPh sb="46" eb="47">
      <t>ミ</t>
    </rPh>
    <rPh sb="51" eb="53">
      <t>ジッタイ</t>
    </rPh>
    <rPh sb="57" eb="60">
      <t>ゼンネンド</t>
    </rPh>
    <rPh sb="63" eb="65">
      <t>テイカ</t>
    </rPh>
    <rPh sb="75" eb="76">
      <t>カンガ</t>
    </rPh>
    <phoneticPr fontId="4"/>
  </si>
  <si>
    <t>　長寿命化計画及びストックマネジメント計画に基づいて終末処理場内の機械、電気設備等の更新事業を行っている。また、供用開始から２０年以上経過した事もあり、機械設備等の故障も増加しており、小規模修繕も随時行っている。
　耐用年数を経過し、修繕で対応している機械設備等の更新についても多額の費用が見込まれることから、計画的に進めるよう検討していく必要がある。</t>
    <phoneticPr fontId="4"/>
  </si>
  <si>
    <t>　ストックマネジメント計画等により設備の更新や修繕は計画的に実施しているが、不明水対策が進んでいないことから降雨時の処理施設への負荷が大きい状況にあり、経営の効率化、最適化に向けた方策を講じていく必要がある。
　令和５年度の公営企業法適用により、財務情報の適切な把握に努めていくとともに、今後の施設維持と事業経営について料金改定やダウンサイジング等に取り組む必要がある。 
　なお、経営戦略については平成28年度に策定し、令和２年度に改定を行った。今後は、公営企業法適用化後に見直しを行う予定である。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</si>
</sst>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BC-4446-84B9-D65B4E6D3BD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4FBC-4446-84B9-D65B4E6D3BD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53.75</c:v>
                </c:pt>
                <c:pt idx="1">
                  <c:v>49.06</c:v>
                </c:pt>
                <c:pt idx="2">
                  <c:v>52.5</c:v>
                </c:pt>
                <c:pt idx="3">
                  <c:v>50.81</c:v>
                </c:pt>
                <c:pt idx="4">
                  <c:v>49.31</c:v>
                </c:pt>
              </c:numCache>
            </c:numRef>
          </c:val>
          <c:extLst>
            <c:ext xmlns:c16="http://schemas.microsoft.com/office/drawing/2014/chart" uri="{C3380CC4-5D6E-409C-BE32-E72D297353CC}">
              <c16:uniqueId val="{00000000-CE94-429C-A2C3-3E9C298675E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CE94-429C-A2C3-3E9C298675E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92.53</c:v>
                </c:pt>
                <c:pt idx="1">
                  <c:v>92.26</c:v>
                </c:pt>
                <c:pt idx="2">
                  <c:v>92.4</c:v>
                </c:pt>
                <c:pt idx="3">
                  <c:v>92.21</c:v>
                </c:pt>
                <c:pt idx="4">
                  <c:v>92.39</c:v>
                </c:pt>
              </c:numCache>
            </c:numRef>
          </c:val>
          <c:extLst>
            <c:ext xmlns:c16="http://schemas.microsoft.com/office/drawing/2014/chart" uri="{C3380CC4-5D6E-409C-BE32-E72D297353CC}">
              <c16:uniqueId val="{00000000-798A-42CB-B965-E5DBAF5C9B4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798A-42CB-B965-E5DBAF5C9B4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75.59</c:v>
                </c:pt>
                <c:pt idx="1">
                  <c:v>76.290000000000006</c:v>
                </c:pt>
                <c:pt idx="2">
                  <c:v>90.25</c:v>
                </c:pt>
                <c:pt idx="3">
                  <c:v>76.8</c:v>
                </c:pt>
                <c:pt idx="4">
                  <c:v>119.24</c:v>
                </c:pt>
              </c:numCache>
            </c:numRef>
          </c:val>
          <c:extLst>
            <c:ext xmlns:c16="http://schemas.microsoft.com/office/drawing/2014/chart" uri="{C3380CC4-5D6E-409C-BE32-E72D297353CC}">
              <c16:uniqueId val="{00000000-1B25-4D36-95EF-C8961313D7A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25-4D36-95EF-C8961313D7A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29-45C9-BD7A-822EC71A9AC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29-45C9-BD7A-822EC71A9AC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4D-42B4-AA5F-C5705131115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4D-42B4-AA5F-C5705131115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D0-4282-B6BB-9A4CA420142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D0-4282-B6BB-9A4CA420142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8A-472E-A98F-D29CF2D9F8B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8A-472E-A98F-D29CF2D9F8B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CD-4023-B995-00AB4D46163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00CD-4023-B995-00AB4D46163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48.44</c:v>
                </c:pt>
                <c:pt idx="1">
                  <c:v>95.26</c:v>
                </c:pt>
                <c:pt idx="2">
                  <c:v>74.41</c:v>
                </c:pt>
                <c:pt idx="3">
                  <c:v>75.25</c:v>
                </c:pt>
                <c:pt idx="4">
                  <c:v>119.91</c:v>
                </c:pt>
              </c:numCache>
            </c:numRef>
          </c:val>
          <c:extLst>
            <c:ext xmlns:c16="http://schemas.microsoft.com/office/drawing/2014/chart" uri="{C3380CC4-5D6E-409C-BE32-E72D297353CC}">
              <c16:uniqueId val="{00000000-DDD1-4B28-BC02-86203180AA8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DDD1-4B28-BC02-86203180AA8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403.07</c:v>
                </c:pt>
                <c:pt idx="1">
                  <c:v>208.75</c:v>
                </c:pt>
                <c:pt idx="2">
                  <c:v>284.62</c:v>
                </c:pt>
                <c:pt idx="3">
                  <c:v>273.33999999999997</c:v>
                </c:pt>
                <c:pt idx="4">
                  <c:v>170.99</c:v>
                </c:pt>
              </c:numCache>
            </c:numRef>
          </c:val>
          <c:extLst>
            <c:ext xmlns:c16="http://schemas.microsoft.com/office/drawing/2014/chart" uri="{C3380CC4-5D6E-409C-BE32-E72D297353CC}">
              <c16:uniqueId val="{00000000-1446-475B-96A2-2F578E47DC9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1446-475B-96A2-2F578E47DC9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東栄町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2850</v>
      </c>
      <c r="AM8" s="37"/>
      <c r="AN8" s="37"/>
      <c r="AO8" s="37"/>
      <c r="AP8" s="37"/>
      <c r="AQ8" s="37"/>
      <c r="AR8" s="37"/>
      <c r="AS8" s="37"/>
      <c r="AT8" s="38">
        <f>データ!T6</f>
        <v>123.38</v>
      </c>
      <c r="AU8" s="38"/>
      <c r="AV8" s="38"/>
      <c r="AW8" s="38"/>
      <c r="AX8" s="38"/>
      <c r="AY8" s="38"/>
      <c r="AZ8" s="38"/>
      <c r="BA8" s="38"/>
      <c r="BB8" s="38">
        <f>データ!U6</f>
        <v>23.1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8" t="str">
        <f>データ!N6</f>
        <v>-</v>
      </c>
      <c r="C10" s="38"/>
      <c r="D10" s="38"/>
      <c r="E10" s="38"/>
      <c r="F10" s="38"/>
      <c r="G10" s="38"/>
      <c r="H10" s="38"/>
      <c r="I10" s="38" t="str">
        <f>データ!O6</f>
        <v>該当数値なし</v>
      </c>
      <c r="J10" s="38"/>
      <c r="K10" s="38"/>
      <c r="L10" s="38"/>
      <c r="M10" s="38"/>
      <c r="N10" s="38"/>
      <c r="O10" s="38"/>
      <c r="P10" s="38">
        <f>データ!P6</f>
        <v>51.83</v>
      </c>
      <c r="Q10" s="38"/>
      <c r="R10" s="38"/>
      <c r="S10" s="38"/>
      <c r="T10" s="38"/>
      <c r="U10" s="38"/>
      <c r="V10" s="38"/>
      <c r="W10" s="38">
        <f>データ!Q6</f>
        <v>62.17</v>
      </c>
      <c r="X10" s="38"/>
      <c r="Y10" s="38"/>
      <c r="Z10" s="38"/>
      <c r="AA10" s="38"/>
      <c r="AB10" s="38"/>
      <c r="AC10" s="38"/>
      <c r="AD10" s="37">
        <f>データ!R6</f>
        <v>3630</v>
      </c>
      <c r="AE10" s="37"/>
      <c r="AF10" s="37"/>
      <c r="AG10" s="37"/>
      <c r="AH10" s="37"/>
      <c r="AI10" s="37"/>
      <c r="AJ10" s="37"/>
      <c r="AK10" s="2"/>
      <c r="AL10" s="37">
        <f>データ!V6</f>
        <v>1472</v>
      </c>
      <c r="AM10" s="37"/>
      <c r="AN10" s="37"/>
      <c r="AO10" s="37"/>
      <c r="AP10" s="37"/>
      <c r="AQ10" s="37"/>
      <c r="AR10" s="37"/>
      <c r="AS10" s="37"/>
      <c r="AT10" s="38">
        <f>データ!W6</f>
        <v>0.98</v>
      </c>
      <c r="AU10" s="38"/>
      <c r="AV10" s="38"/>
      <c r="AW10" s="38"/>
      <c r="AX10" s="38"/>
      <c r="AY10" s="38"/>
      <c r="AZ10" s="38"/>
      <c r="BA10" s="38"/>
      <c r="BB10" s="38">
        <f>データ!X6</f>
        <v>1502.04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5">
      <c r="C84" s="2"/>
    </row>
    <row r="85" spans="1:78" hidden="1" x14ac:dyDescent="0.2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5">
      <c r="B86" s="12"/>
      <c r="C86" s="12"/>
      <c r="D86" s="12"/>
      <c r="E86" s="12" t="str">
        <f>データ!AI6</f>
        <v/>
      </c>
      <c r="F86" s="12" t="s">
        <v>43</v>
      </c>
      <c r="G86" s="12" t="s">
        <v>44</v>
      </c>
      <c r="H86" s="12" t="str">
        <f>データ!BP6</f>
        <v>【1,182.11】</v>
      </c>
      <c r="I86" s="12" t="str">
        <f>データ!CA6</f>
        <v>【73.78】</v>
      </c>
      <c r="J86" s="12" t="str">
        <f>データ!CL6</f>
        <v>【220.62】</v>
      </c>
      <c r="K86" s="12" t="str">
        <f>データ!CW6</f>
        <v>【42.22】</v>
      </c>
      <c r="L86" s="12" t="str">
        <f>データ!DH6</f>
        <v>【85.67】</v>
      </c>
      <c r="M86" s="12" t="s">
        <v>45</v>
      </c>
      <c r="N86" s="12" t="s">
        <v>45</v>
      </c>
      <c r="O86" s="12" t="str">
        <f>データ!EO6</f>
        <v>【0.13】</v>
      </c>
    </row>
  </sheetData>
  <sheetProtection algorithmName="SHA-512" hashValue="dYoS1oKMfRKd6dVbDfu+T7o+eMnZTJqZWSV5lKzPlXlaO+4hYQ4kGFrGTjE0Pc98pSv0+5hJrXe0ubndtLZThg==" saltValue="FnBqshjcuJFZY8nS0o+51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2.75" x14ac:dyDescent="0.25"/>
  <cols>
    <col min="2" max="144" width="11.86328125" customWidth="1"/>
  </cols>
  <sheetData>
    <row r="1" spans="1:145" x14ac:dyDescent="0.2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5">
      <c r="A6" s="14" t="s">
        <v>98</v>
      </c>
      <c r="B6" s="19">
        <f>B7</f>
        <v>2022</v>
      </c>
      <c r="C6" s="19">
        <f t="shared" ref="C6:X6" si="3">C7</f>
        <v>235628</v>
      </c>
      <c r="D6" s="19">
        <f t="shared" si="3"/>
        <v>47</v>
      </c>
      <c r="E6" s="19">
        <f t="shared" si="3"/>
        <v>17</v>
      </c>
      <c r="F6" s="19">
        <f t="shared" si="3"/>
        <v>4</v>
      </c>
      <c r="G6" s="19">
        <f t="shared" si="3"/>
        <v>0</v>
      </c>
      <c r="H6" s="19" t="str">
        <f t="shared" si="3"/>
        <v>愛知県　東栄町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51.83</v>
      </c>
      <c r="Q6" s="20">
        <f t="shared" si="3"/>
        <v>62.17</v>
      </c>
      <c r="R6" s="20">
        <f t="shared" si="3"/>
        <v>3630</v>
      </c>
      <c r="S6" s="20">
        <f t="shared" si="3"/>
        <v>2850</v>
      </c>
      <c r="T6" s="20">
        <f t="shared" si="3"/>
        <v>123.38</v>
      </c>
      <c r="U6" s="20">
        <f t="shared" si="3"/>
        <v>23.1</v>
      </c>
      <c r="V6" s="20">
        <f t="shared" si="3"/>
        <v>1472</v>
      </c>
      <c r="W6" s="20">
        <f t="shared" si="3"/>
        <v>0.98</v>
      </c>
      <c r="X6" s="20">
        <f t="shared" si="3"/>
        <v>1502.04</v>
      </c>
      <c r="Y6" s="21">
        <f>IF(Y7="",NA(),Y7)</f>
        <v>75.59</v>
      </c>
      <c r="Z6" s="21">
        <f t="shared" ref="Z6:AH6" si="4">IF(Z7="",NA(),Z7)</f>
        <v>76.290000000000006</v>
      </c>
      <c r="AA6" s="21">
        <f t="shared" si="4"/>
        <v>90.25</v>
      </c>
      <c r="AB6" s="21">
        <f t="shared" si="4"/>
        <v>76.8</v>
      </c>
      <c r="AC6" s="21">
        <f t="shared" si="4"/>
        <v>119.24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48.44</v>
      </c>
      <c r="BR6" s="21">
        <f t="shared" ref="BR6:BZ6" si="8">IF(BR7="",NA(),BR7)</f>
        <v>95.26</v>
      </c>
      <c r="BS6" s="21">
        <f t="shared" si="8"/>
        <v>74.41</v>
      </c>
      <c r="BT6" s="21">
        <f t="shared" si="8"/>
        <v>75.25</v>
      </c>
      <c r="BU6" s="21">
        <f t="shared" si="8"/>
        <v>119.91</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403.07</v>
      </c>
      <c r="CC6" s="21">
        <f t="shared" ref="CC6:CK6" si="9">IF(CC7="",NA(),CC7)</f>
        <v>208.75</v>
      </c>
      <c r="CD6" s="21">
        <f t="shared" si="9"/>
        <v>284.62</v>
      </c>
      <c r="CE6" s="21">
        <f t="shared" si="9"/>
        <v>273.33999999999997</v>
      </c>
      <c r="CF6" s="21">
        <f t="shared" si="9"/>
        <v>170.99</v>
      </c>
      <c r="CG6" s="21">
        <f t="shared" si="9"/>
        <v>230.02</v>
      </c>
      <c r="CH6" s="21">
        <f t="shared" si="9"/>
        <v>228.47</v>
      </c>
      <c r="CI6" s="21">
        <f t="shared" si="9"/>
        <v>224.88</v>
      </c>
      <c r="CJ6" s="21">
        <f t="shared" si="9"/>
        <v>228.64</v>
      </c>
      <c r="CK6" s="21">
        <f t="shared" si="9"/>
        <v>239.46</v>
      </c>
      <c r="CL6" s="20" t="str">
        <f>IF(CL7="","",IF(CL7="-","【-】","【"&amp;SUBSTITUTE(TEXT(CL7,"#,##0.00"),"-","△")&amp;"】"))</f>
        <v>【220.62】</v>
      </c>
      <c r="CM6" s="21">
        <f>IF(CM7="",NA(),CM7)</f>
        <v>53.75</v>
      </c>
      <c r="CN6" s="21">
        <f t="shared" ref="CN6:CV6" si="10">IF(CN7="",NA(),CN7)</f>
        <v>49.06</v>
      </c>
      <c r="CO6" s="21">
        <f t="shared" si="10"/>
        <v>52.5</v>
      </c>
      <c r="CP6" s="21">
        <f t="shared" si="10"/>
        <v>50.81</v>
      </c>
      <c r="CQ6" s="21">
        <f t="shared" si="10"/>
        <v>49.31</v>
      </c>
      <c r="CR6" s="21">
        <f t="shared" si="10"/>
        <v>42.56</v>
      </c>
      <c r="CS6" s="21">
        <f t="shared" si="10"/>
        <v>42.47</v>
      </c>
      <c r="CT6" s="21">
        <f t="shared" si="10"/>
        <v>42.4</v>
      </c>
      <c r="CU6" s="21">
        <f t="shared" si="10"/>
        <v>42.28</v>
      </c>
      <c r="CV6" s="21">
        <f t="shared" si="10"/>
        <v>41.06</v>
      </c>
      <c r="CW6" s="20" t="str">
        <f>IF(CW7="","",IF(CW7="-","【-】","【"&amp;SUBSTITUTE(TEXT(CW7,"#,##0.00"),"-","△")&amp;"】"))</f>
        <v>【42.22】</v>
      </c>
      <c r="CX6" s="21">
        <f>IF(CX7="",NA(),CX7)</f>
        <v>92.53</v>
      </c>
      <c r="CY6" s="21">
        <f t="shared" ref="CY6:DG6" si="11">IF(CY7="",NA(),CY7)</f>
        <v>92.26</v>
      </c>
      <c r="CZ6" s="21">
        <f t="shared" si="11"/>
        <v>92.4</v>
      </c>
      <c r="DA6" s="21">
        <f t="shared" si="11"/>
        <v>92.21</v>
      </c>
      <c r="DB6" s="21">
        <f t="shared" si="11"/>
        <v>92.39</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25">
      <c r="A7" s="14"/>
      <c r="B7" s="23">
        <v>2022</v>
      </c>
      <c r="C7" s="23">
        <v>235628</v>
      </c>
      <c r="D7" s="23">
        <v>47</v>
      </c>
      <c r="E7" s="23">
        <v>17</v>
      </c>
      <c r="F7" s="23">
        <v>4</v>
      </c>
      <c r="G7" s="23">
        <v>0</v>
      </c>
      <c r="H7" s="23" t="s">
        <v>99</v>
      </c>
      <c r="I7" s="23" t="s">
        <v>100</v>
      </c>
      <c r="J7" s="23" t="s">
        <v>101</v>
      </c>
      <c r="K7" s="23" t="s">
        <v>102</v>
      </c>
      <c r="L7" s="23" t="s">
        <v>103</v>
      </c>
      <c r="M7" s="23" t="s">
        <v>104</v>
      </c>
      <c r="N7" s="24" t="s">
        <v>105</v>
      </c>
      <c r="O7" s="24" t="s">
        <v>106</v>
      </c>
      <c r="P7" s="24">
        <v>51.83</v>
      </c>
      <c r="Q7" s="24">
        <v>62.17</v>
      </c>
      <c r="R7" s="24">
        <v>3630</v>
      </c>
      <c r="S7" s="24">
        <v>2850</v>
      </c>
      <c r="T7" s="24">
        <v>123.38</v>
      </c>
      <c r="U7" s="24">
        <v>23.1</v>
      </c>
      <c r="V7" s="24">
        <v>1472</v>
      </c>
      <c r="W7" s="24">
        <v>0.98</v>
      </c>
      <c r="X7" s="24">
        <v>1502.04</v>
      </c>
      <c r="Y7" s="24">
        <v>75.59</v>
      </c>
      <c r="Z7" s="24">
        <v>76.290000000000006</v>
      </c>
      <c r="AA7" s="24">
        <v>90.25</v>
      </c>
      <c r="AB7" s="24">
        <v>76.8</v>
      </c>
      <c r="AC7" s="24">
        <v>119.24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1195.47</v>
      </c>
      <c r="BP7" s="24">
        <v>1182.1099999999999</v>
      </c>
      <c r="BQ7" s="24">
        <v>48.44</v>
      </c>
      <c r="BR7" s="24">
        <v>95.26</v>
      </c>
      <c r="BS7" s="24">
        <v>74.41</v>
      </c>
      <c r="BT7" s="24">
        <v>75.25</v>
      </c>
      <c r="BU7" s="24">
        <v>119.91</v>
      </c>
      <c r="BV7" s="24">
        <v>72.260000000000005</v>
      </c>
      <c r="BW7" s="24">
        <v>71.84</v>
      </c>
      <c r="BX7" s="24">
        <v>73.36</v>
      </c>
      <c r="BY7" s="24">
        <v>72.599999999999994</v>
      </c>
      <c r="BZ7" s="24">
        <v>69.430000000000007</v>
      </c>
      <c r="CA7" s="24">
        <v>73.78</v>
      </c>
      <c r="CB7" s="24">
        <v>403.07</v>
      </c>
      <c r="CC7" s="24">
        <v>208.75</v>
      </c>
      <c r="CD7" s="24">
        <v>284.62</v>
      </c>
      <c r="CE7" s="24">
        <v>273.33999999999997</v>
      </c>
      <c r="CF7" s="24">
        <v>170.99</v>
      </c>
      <c r="CG7" s="24">
        <v>230.02</v>
      </c>
      <c r="CH7" s="24">
        <v>228.47</v>
      </c>
      <c r="CI7" s="24">
        <v>224.88</v>
      </c>
      <c r="CJ7" s="24">
        <v>228.64</v>
      </c>
      <c r="CK7" s="24">
        <v>239.46</v>
      </c>
      <c r="CL7" s="24">
        <v>220.62</v>
      </c>
      <c r="CM7" s="24">
        <v>53.75</v>
      </c>
      <c r="CN7" s="24">
        <v>49.06</v>
      </c>
      <c r="CO7" s="24">
        <v>52.5</v>
      </c>
      <c r="CP7" s="24">
        <v>50.81</v>
      </c>
      <c r="CQ7" s="24">
        <v>49.31</v>
      </c>
      <c r="CR7" s="24">
        <v>42.56</v>
      </c>
      <c r="CS7" s="24">
        <v>42.47</v>
      </c>
      <c r="CT7" s="24">
        <v>42.4</v>
      </c>
      <c r="CU7" s="24">
        <v>42.28</v>
      </c>
      <c r="CV7" s="24">
        <v>41.06</v>
      </c>
      <c r="CW7" s="24">
        <v>42.22</v>
      </c>
      <c r="CX7" s="24">
        <v>92.53</v>
      </c>
      <c r="CY7" s="24">
        <v>92.26</v>
      </c>
      <c r="CZ7" s="24">
        <v>92.4</v>
      </c>
      <c r="DA7" s="24">
        <v>92.21</v>
      </c>
      <c r="DB7" s="24">
        <v>92.39</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5">
      <c r="B11">
        <v>4</v>
      </c>
      <c r="C11">
        <v>3</v>
      </c>
      <c r="D11">
        <v>2</v>
      </c>
      <c r="E11">
        <v>1</v>
      </c>
      <c r="F11">
        <v>0</v>
      </c>
      <c r="G11" t="s">
        <v>112</v>
      </c>
    </row>
    <row r="12" spans="1:145" x14ac:dyDescent="0.25">
      <c r="B12">
        <v>1</v>
      </c>
      <c r="C12">
        <v>1</v>
      </c>
      <c r="D12">
        <v>2</v>
      </c>
      <c r="E12">
        <v>3</v>
      </c>
      <c r="F12">
        <v>4</v>
      </c>
      <c r="G12" t="s">
        <v>113</v>
      </c>
    </row>
    <row r="13" spans="1:145" x14ac:dyDescent="0.2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2024-02-22T06:16:44Z</cp:lastPrinted>
  <dcterms:created xsi:type="dcterms:W3CDTF">2023-12-12T02:50:26Z</dcterms:created>
  <dcterms:modified xsi:type="dcterms:W3CDTF">2024-02-22T06:19:41Z</dcterms:modified>
  <cp:category/>
</cp:coreProperties>
</file>