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2 簡易水道\"/>
    </mc:Choice>
  </mc:AlternateContent>
  <xr:revisionPtr revIDLastSave="0" documentId="13_ncr:1_{1B13E1D1-AAF9-413F-A3A1-D60E1746A855}" xr6:coauthVersionLast="47" xr6:coauthVersionMax="47" xr10:uidLastSave="{00000000-0000-0000-0000-000000000000}"/>
  <workbookProtection workbookAlgorithmName="SHA-512" workbookHashValue="T9amQG6wdrgXzCRA2DhNH8iRFbqMQYT2uNk1L8otHgxe6YBFfcC7O+2so8erUwqKjJ7pt/XkWAndfMKxGNEdjA==" workbookSaltValue="5d2MJFXqG1RxKV5ut38vEA=="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L10" i="4"/>
  <c r="BB8" i="4"/>
  <c r="AT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<sst xmlns="http://schemas.openxmlformats.org/spreadsheetml/2006/main" count="233" uniqueCount="118">
  <si>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</si>
  <si>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</si>
  <si>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</si>
  <si>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</si>
  <si>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</si>
  <si>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</si>
  <si>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</si>
  <si>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</si>
  <si>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</si>
  <si>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</si>
  <si>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</si>
  <si>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</si>
  <si>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</si>
  <si>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</si>
  <si>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</si>
  <si>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</si>
  <si>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</si>
  <si>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</si>
  <si>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</si>
  <si>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</si>
  <si>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</si>
  <si>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</si>
  <si>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</si>
  <si>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</si>
  <si>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</si>
  <si>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</si>
  <si>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</si>
  <si>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</si>
  <si>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</si>
  <si>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</si>
  <si>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</si>
  <si>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</si>
  <si>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</si>
  <si>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</si>
  <si>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</si>
  <si>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</si>
  <si>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</si>
  <si>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</si>
  <si>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</si>
  <si>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</si>
  <si>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</si>
  <si>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</si>
  <si>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</si>
  <si>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</si>
  <si>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</si>
  <si>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</si>
  <si>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</si>
  <si>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</si>
  <si>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</si>
  <si>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</si>
  <si>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</si>
  <si>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</si>
  <si>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</si>
  <si>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</si>
  <si>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</si>
  <si>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</si>
  <si>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</si>
  <si>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</si>
  <si>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</si>
  <si>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</si>
  <si>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</si>
  <si>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</si>
  <si>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</si>
  <si>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</si>
  <si>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</si>
  <si>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</si>
  <si>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</si>
  <si>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</si>
  <si>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</si>
  <si>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</si>
  <si>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</si>
  <si>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</si>
  <si>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</si>
  <si>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</si>
  <si>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</si>
  <si>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</si>
  <si>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</si>
  <si>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</si>
  <si>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</si>
  <si>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</si>
  <si>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</si>
  <si>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</si>
  <si>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</si>
  <si>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</si>
  <si>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</si>
  <si>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</si>
  <si>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</si>
  <si>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</si>
  <si>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</si>
  <si>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</si>
  <si>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</si>
  <si>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</si>
  <si>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</si>
  <si>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</si>
  <si>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</si>
  <si>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</si>
  <si>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</si>
  <si>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</si>
  <si>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</si>
  <si>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</si>
  <si>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</si>
  <si>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</si>
  <si>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</si>
  <si>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</si>
  <si>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</si>
  <si>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</si>
  <si>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</si>
  <si>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</si>
  <si>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</si>
  <si>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</si>
  <si>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</si>
  <si>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</si>
  <si>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</si>
  <si>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</si>
  <si>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</si>
  <si>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0"/>
        <rFont val="ＭＳ ゴシック"/>
        <family val="3"/>
        <charset val="128"/>
      </rPr>
      <t>①収益的収支比率　
　愛知県で最も標高が高い地域であり、山間地域特有の起伏に富んだ地形で集落が点在しているため、管路が長く浄水場・配水地等の水道施設も数多いことから、維持管理の経常経費が嵩み、尚且つ人口減少により水道使用料の収益も年々減収傾向にあり厳しい経営状況が続いている。
④企業債残高対給水収益比率
　企業債残高対給水収益比率は料金収入に対する企業債残高の割合であるが、前述のとおり管路が長く、水道施設も多いため施設整備等の維持管理費用が嵩む一方、料金収入は人口減少により年々減収傾向にあり、配水管布設替えなどの大規模な工事は企業債に頼らざるを得ず、類似団体平均より高く推移している。
⑤料金回収率
　給水収益に比べ一般会計からの繰入金の方が多く、収益だけでは賄えず類似団体よりも回収率は低い。</t>
    </r>
    <r>
      <rPr>
        <sz val="11"/>
        <rFont val="ＭＳ ゴシック"/>
        <family val="3"/>
        <charset val="128"/>
      </rPr>
      <t xml:space="preserve">
</t>
    </r>
    <r>
      <rPr>
        <sz val="10"/>
        <rFont val="ＭＳ ゴシック"/>
        <family val="3"/>
        <charset val="128"/>
      </rPr>
      <t>⑥給水原価
　老朽化している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類似団体平均値付近となっているが、数値的には今後利用率向上が必要である。</t>
    </r>
    <r>
      <rPr>
        <sz val="11"/>
        <rFont val="ＭＳ ゴシック"/>
        <family val="3"/>
        <charset val="128"/>
      </rPr>
      <t xml:space="preserve">
</t>
    </r>
    <r>
      <rPr>
        <sz val="10"/>
        <rFont val="ＭＳ ゴシック"/>
        <family val="3"/>
        <charset val="128"/>
      </rPr>
      <t>⑧有収率
　有収率の低い要因として、老朽管の漏水、水質維持や冬期の水道管凍結防止のための捨て水がある。類似団体より低水準であり、今後漏水を改善し有収率向上が必要である。</t>
    </r>
    <rPh sb="468" eb="469">
      <t>チ</t>
    </rPh>
    <rPh sb="469" eb="471">
      <t>フキン</t>
    </rPh>
    <rPh sb="479" eb="482">
      <t>スウチテキ</t>
    </rPh>
    <rPh sb="484" eb="486">
      <t>コンゴ</t>
    </rPh>
    <rPh sb="486" eb="488">
      <t>リヨウ</t>
    </rPh>
    <rPh sb="488" eb="489">
      <t>リツ</t>
    </rPh>
    <rPh sb="489" eb="491">
      <t>コウジョウ</t>
    </rPh>
    <rPh sb="492" eb="494">
      <t>ヒツヨウ</t>
    </rPh>
    <rPh sb="563" eb="565">
      <t>コンゴ</t>
    </rPh>
    <rPh sb="565" eb="567">
      <t>ロウスイ</t>
    </rPh>
    <rPh sb="568" eb="570">
      <t>カイゼン</t>
    </rPh>
    <rPh sb="571" eb="574">
      <t>ユウシュウリツ</t>
    </rPh>
    <rPh sb="574" eb="576">
      <t>コウジョウ</t>
    </rPh>
    <rPh sb="577" eb="579">
      <t>ヒツヨウ</t>
    </rPh>
    <phoneticPr fontId="4"/>
  </si>
  <si>
    <t>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
③管路更新率
令近年では類似団体より高い水準で推移しており、計画的に管路の更新が進んでいると言える。しかし、まだまだ経年劣化している管路が多く存在するというのが現状。</t>
    <phoneticPr fontId="4"/>
  </si>
  <si>
    <t>今後も継続した配水管や水道施設の更新が必要となるため、平成28年度に策定した経営戦略に基づき、財源確保に努めるとともに、管理体制の効率化等による経費削減を図るなど、収支の将来性を鑑みた経営計画の見直しが必要である。また、供給した配水量の効率性を高めていくことも課題である。
　経営戦略の見直し時期について、令和7年度を予定している。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</si>
</sst>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1.36</c:v>
                </c:pt>
                <c:pt idx="1">
                  <c:v>0.72</c:v>
                </c:pt>
                <c:pt idx="2">
                  <c:v>1.21</c:v>
                </c:pt>
                <c:pt idx="3" formatCode="#,##0.00;&quot;△&quot;#,##0.00">
                  <c:v>0</c:v>
                </c:pt>
                <c:pt idx="4">
                  <c:v>0.88</c:v>
                </c:pt>
              </c:numCache>
            </c:numRef>
          </c:val>
          <c:extLst>
            <c:ext xmlns:c16="http://schemas.microsoft.com/office/drawing/2014/chart" uri="{C3380CC4-5D6E-409C-BE32-E72D297353CC}">
              <c16:uniqueId val="{00000000-ED70-4596-A191-F78A5039ACDC}"/>
            </c:ext>
          </c:extLst>
        </c:ser>
        <c:dLbls>
          <c:showLegendKey val="0"/>
          <c:showVal val="0"/>
          <c:showCatName val="0"/>
          <c:showSerName val="0"/>
          <c:showPercent val="0"/>
          <c:showBubbleSize val="0"/>
        </c:dLbls>
        <c:gapWidth val="150"/>
        <c:axId val="461015608"/>
        <c:axId val="46101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ED70-4596-A191-F78A5039ACDC}"/>
            </c:ext>
          </c:extLst>
        </c:ser>
        <c:dLbls>
          <c:showLegendKey val="0"/>
          <c:showVal val="0"/>
          <c:showCatName val="0"/>
          <c:showSerName val="0"/>
          <c:showPercent val="0"/>
          <c:showBubbleSize val="0"/>
        </c:dLbls>
        <c:marker val="1"/>
        <c:smooth val="0"/>
        <c:axId val="461015608"/>
        <c:axId val="461010512"/>
      </c:lineChart>
      <c:dateAx>
        <c:axId val="461015608"/>
        <c:scaling>
          <c:orientation val="minMax"/>
        </c:scaling>
        <c:delete val="1"/>
        <c:axPos val="b"/>
        <c:numFmt formatCode="&quot;H&quot;yy" sourceLinked="1"/>
        <c:majorTickMark val="none"/>
        <c:minorTickMark val="none"/>
        <c:tickLblPos val="none"/>
        <c:crossAx val="461010512"/>
        <c:crosses val="autoZero"/>
        <c:auto val="1"/>
        <c:lblOffset val="100"/>
        <c:baseTimeUnit val="years"/>
      </c:dateAx>
      <c:valAx>
        <c:axId val="4610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64.42</c:v>
                </c:pt>
                <c:pt idx="1">
                  <c:v>55.13</c:v>
                </c:pt>
                <c:pt idx="2">
                  <c:v>55.86</c:v>
                </c:pt>
                <c:pt idx="3">
                  <c:v>55.14</c:v>
                </c:pt>
                <c:pt idx="4">
                  <c:v>55.79</c:v>
                </c:pt>
              </c:numCache>
            </c:numRef>
          </c:val>
          <c:extLst>
            <c:ext xmlns:c16="http://schemas.microsoft.com/office/drawing/2014/chart" uri="{C3380CC4-5D6E-409C-BE32-E72D297353CC}">
              <c16:uniqueId val="{00000000-A417-4664-9007-15C99756A4C3}"/>
            </c:ext>
          </c:extLst>
        </c:ser>
        <c:dLbls>
          <c:showLegendKey val="0"/>
          <c:showVal val="0"/>
          <c:showCatName val="0"/>
          <c:showSerName val="0"/>
          <c:showPercent val="0"/>
          <c:showBubbleSize val="0"/>
        </c:dLbls>
        <c:gapWidth val="150"/>
        <c:axId val="463435768"/>
        <c:axId val="4634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A417-4664-9007-15C99756A4C3}"/>
            </c:ext>
          </c:extLst>
        </c:ser>
        <c:dLbls>
          <c:showLegendKey val="0"/>
          <c:showVal val="0"/>
          <c:showCatName val="0"/>
          <c:showSerName val="0"/>
          <c:showPercent val="0"/>
          <c:showBubbleSize val="0"/>
        </c:dLbls>
        <c:marker val="1"/>
        <c:smooth val="0"/>
        <c:axId val="463435768"/>
        <c:axId val="463431456"/>
      </c:lineChart>
      <c:dateAx>
        <c:axId val="463435768"/>
        <c:scaling>
          <c:orientation val="minMax"/>
        </c:scaling>
        <c:delete val="1"/>
        <c:axPos val="b"/>
        <c:numFmt formatCode="&quot;H&quot;yy" sourceLinked="1"/>
        <c:majorTickMark val="none"/>
        <c:minorTickMark val="none"/>
        <c:tickLblPos val="none"/>
        <c:crossAx val="463431456"/>
        <c:crosses val="autoZero"/>
        <c:auto val="1"/>
        <c:lblOffset val="100"/>
        <c:baseTimeUnit val="years"/>
      </c:dateAx>
      <c:valAx>
        <c:axId val="4634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3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49.2</c:v>
                </c:pt>
                <c:pt idx="1">
                  <c:v>55.83</c:v>
                </c:pt>
                <c:pt idx="2">
                  <c:v>57.11</c:v>
                </c:pt>
                <c:pt idx="3">
                  <c:v>57.48</c:v>
                </c:pt>
                <c:pt idx="4">
                  <c:v>54.35</c:v>
                </c:pt>
              </c:numCache>
            </c:numRef>
          </c:val>
          <c:extLst>
            <c:ext xmlns:c16="http://schemas.microsoft.com/office/drawing/2014/chart" uri="{C3380CC4-5D6E-409C-BE32-E72D297353CC}">
              <c16:uniqueId val="{00000000-2F0E-4E5A-A451-62CC2273A656}"/>
            </c:ext>
          </c:extLst>
        </c:ser>
        <c:dLbls>
          <c:showLegendKey val="0"/>
          <c:showVal val="0"/>
          <c:showCatName val="0"/>
          <c:showSerName val="0"/>
          <c:showPercent val="0"/>
          <c:showBubbleSize val="0"/>
        </c:dLbls>
        <c:gapWidth val="150"/>
        <c:axId val="463917112"/>
        <c:axId val="4639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F0E-4E5A-A451-62CC2273A656}"/>
            </c:ext>
          </c:extLst>
        </c:ser>
        <c:dLbls>
          <c:showLegendKey val="0"/>
          <c:showVal val="0"/>
          <c:showCatName val="0"/>
          <c:showSerName val="0"/>
          <c:showPercent val="0"/>
          <c:showBubbleSize val="0"/>
        </c:dLbls>
        <c:marker val="1"/>
        <c:smooth val="0"/>
        <c:axId val="463917112"/>
        <c:axId val="463917504"/>
      </c:lineChart>
      <c:dateAx>
        <c:axId val="463917112"/>
        <c:scaling>
          <c:orientation val="minMax"/>
        </c:scaling>
        <c:delete val="1"/>
        <c:axPos val="b"/>
        <c:numFmt formatCode="&quot;H&quot;yy" sourceLinked="1"/>
        <c:majorTickMark val="none"/>
        <c:minorTickMark val="none"/>
        <c:tickLblPos val="none"/>
        <c:crossAx val="463917504"/>
        <c:crosses val="autoZero"/>
        <c:auto val="1"/>
        <c:lblOffset val="100"/>
        <c:baseTimeUnit val="years"/>
      </c:dateAx>
      <c:valAx>
        <c:axId val="4639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52.75</c:v>
                </c:pt>
                <c:pt idx="1">
                  <c:v>51.86</c:v>
                </c:pt>
                <c:pt idx="2">
                  <c:v>59.18</c:v>
                </c:pt>
                <c:pt idx="3">
                  <c:v>52.69</c:v>
                </c:pt>
                <c:pt idx="4">
                  <c:v>68.040000000000006</c:v>
                </c:pt>
              </c:numCache>
            </c:numRef>
          </c:val>
          <c:extLst>
            <c:ext xmlns:c16="http://schemas.microsoft.com/office/drawing/2014/chart" uri="{C3380CC4-5D6E-409C-BE32-E72D297353CC}">
              <c16:uniqueId val="{00000000-C1E7-42E1-ACD4-5F259AD657C4}"/>
            </c:ext>
          </c:extLst>
        </c:ser>
        <c:dLbls>
          <c:showLegendKey val="0"/>
          <c:showVal val="0"/>
          <c:showCatName val="0"/>
          <c:showSerName val="0"/>
          <c:showPercent val="0"/>
          <c:showBubbleSize val="0"/>
        </c:dLbls>
        <c:gapWidth val="150"/>
        <c:axId val="461012080"/>
        <c:axId val="4610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C1E7-42E1-ACD4-5F259AD657C4}"/>
            </c:ext>
          </c:extLst>
        </c:ser>
        <c:dLbls>
          <c:showLegendKey val="0"/>
          <c:showVal val="0"/>
          <c:showCatName val="0"/>
          <c:showSerName val="0"/>
          <c:showPercent val="0"/>
          <c:showBubbleSize val="0"/>
        </c:dLbls>
        <c:marker val="1"/>
        <c:smooth val="0"/>
        <c:axId val="461012080"/>
        <c:axId val="461016000"/>
      </c:lineChart>
      <c:dateAx>
        <c:axId val="461012080"/>
        <c:scaling>
          <c:orientation val="minMax"/>
        </c:scaling>
        <c:delete val="1"/>
        <c:axPos val="b"/>
        <c:numFmt formatCode="&quot;H&quot;yy" sourceLinked="1"/>
        <c:majorTickMark val="none"/>
        <c:minorTickMark val="none"/>
        <c:tickLblPos val="none"/>
        <c:crossAx val="461016000"/>
        <c:crosses val="autoZero"/>
        <c:auto val="1"/>
        <c:lblOffset val="100"/>
        <c:baseTimeUnit val="years"/>
      </c:dateAx>
      <c:valAx>
        <c:axId val="4610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C6-41FF-9412-E3FE185D3C22}"/>
            </c:ext>
          </c:extLst>
        </c:ser>
        <c:dLbls>
          <c:showLegendKey val="0"/>
          <c:showVal val="0"/>
          <c:showCatName val="0"/>
          <c:showSerName val="0"/>
          <c:showPercent val="0"/>
          <c:showBubbleSize val="0"/>
        </c:dLbls>
        <c:gapWidth val="150"/>
        <c:axId val="461010120"/>
        <c:axId val="4610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6-41FF-9412-E3FE185D3C22}"/>
            </c:ext>
          </c:extLst>
        </c:ser>
        <c:dLbls>
          <c:showLegendKey val="0"/>
          <c:showVal val="0"/>
          <c:showCatName val="0"/>
          <c:showSerName val="0"/>
          <c:showPercent val="0"/>
          <c:showBubbleSize val="0"/>
        </c:dLbls>
        <c:marker val="1"/>
        <c:smooth val="0"/>
        <c:axId val="461010120"/>
        <c:axId val="461012864"/>
      </c:lineChart>
      <c:dateAx>
        <c:axId val="461010120"/>
        <c:scaling>
          <c:orientation val="minMax"/>
        </c:scaling>
        <c:delete val="1"/>
        <c:axPos val="b"/>
        <c:numFmt formatCode="&quot;H&quot;yy" sourceLinked="1"/>
        <c:majorTickMark val="none"/>
        <c:minorTickMark val="none"/>
        <c:tickLblPos val="none"/>
        <c:crossAx val="461012864"/>
        <c:crosses val="autoZero"/>
        <c:auto val="1"/>
        <c:lblOffset val="100"/>
        <c:baseTimeUnit val="years"/>
      </c:dateAx>
      <c:valAx>
        <c:axId val="4610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2-490C-BC84-A3B613B80424}"/>
            </c:ext>
          </c:extLst>
        </c:ser>
        <c:dLbls>
          <c:showLegendKey val="0"/>
          <c:showVal val="0"/>
          <c:showCatName val="0"/>
          <c:showSerName val="0"/>
          <c:showPercent val="0"/>
          <c:showBubbleSize val="0"/>
        </c:dLbls>
        <c:gapWidth val="150"/>
        <c:axId val="461014824"/>
        <c:axId val="46101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2-490C-BC84-A3B613B80424}"/>
            </c:ext>
          </c:extLst>
        </c:ser>
        <c:dLbls>
          <c:showLegendKey val="0"/>
          <c:showVal val="0"/>
          <c:showCatName val="0"/>
          <c:showSerName val="0"/>
          <c:showPercent val="0"/>
          <c:showBubbleSize val="0"/>
        </c:dLbls>
        <c:marker val="1"/>
        <c:smooth val="0"/>
        <c:axId val="461014824"/>
        <c:axId val="461013648"/>
      </c:lineChart>
      <c:dateAx>
        <c:axId val="461014824"/>
        <c:scaling>
          <c:orientation val="minMax"/>
        </c:scaling>
        <c:delete val="1"/>
        <c:axPos val="b"/>
        <c:numFmt formatCode="&quot;H&quot;yy" sourceLinked="1"/>
        <c:majorTickMark val="none"/>
        <c:minorTickMark val="none"/>
        <c:tickLblPos val="none"/>
        <c:crossAx val="461013648"/>
        <c:crosses val="autoZero"/>
        <c:auto val="1"/>
        <c:lblOffset val="100"/>
        <c:baseTimeUnit val="years"/>
      </c:dateAx>
      <c:valAx>
        <c:axId val="4610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4-4738-BB2D-53ACC491F27C}"/>
            </c:ext>
          </c:extLst>
        </c:ser>
        <c:dLbls>
          <c:showLegendKey val="0"/>
          <c:showVal val="0"/>
          <c:showCatName val="0"/>
          <c:showSerName val="0"/>
          <c:showPercent val="0"/>
          <c:showBubbleSize val="0"/>
        </c:dLbls>
        <c:gapWidth val="150"/>
        <c:axId val="461016392"/>
        <c:axId val="46100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4-4738-BB2D-53ACC491F27C}"/>
            </c:ext>
          </c:extLst>
        </c:ser>
        <c:dLbls>
          <c:showLegendKey val="0"/>
          <c:showVal val="0"/>
          <c:showCatName val="0"/>
          <c:showSerName val="0"/>
          <c:showPercent val="0"/>
          <c:showBubbleSize val="0"/>
        </c:dLbls>
        <c:marker val="1"/>
        <c:smooth val="0"/>
        <c:axId val="461016392"/>
        <c:axId val="461008944"/>
      </c:lineChart>
      <c:dateAx>
        <c:axId val="461016392"/>
        <c:scaling>
          <c:orientation val="minMax"/>
        </c:scaling>
        <c:delete val="1"/>
        <c:axPos val="b"/>
        <c:numFmt formatCode="&quot;H&quot;yy" sourceLinked="1"/>
        <c:majorTickMark val="none"/>
        <c:minorTickMark val="none"/>
        <c:tickLblPos val="none"/>
        <c:crossAx val="461008944"/>
        <c:crosses val="autoZero"/>
        <c:auto val="1"/>
        <c:lblOffset val="100"/>
        <c:baseTimeUnit val="years"/>
      </c:dateAx>
      <c:valAx>
        <c:axId val="46100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1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3-421F-8F08-280C0BD3DCAD}"/>
            </c:ext>
          </c:extLst>
        </c:ser>
        <c:dLbls>
          <c:showLegendKey val="0"/>
          <c:showVal val="0"/>
          <c:showCatName val="0"/>
          <c:showSerName val="0"/>
          <c:showPercent val="0"/>
          <c:showBubbleSize val="0"/>
        </c:dLbls>
        <c:gapWidth val="150"/>
        <c:axId val="463430280"/>
        <c:axId val="46343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3-421F-8F08-280C0BD3DCAD}"/>
            </c:ext>
          </c:extLst>
        </c:ser>
        <c:dLbls>
          <c:showLegendKey val="0"/>
          <c:showVal val="0"/>
          <c:showCatName val="0"/>
          <c:showSerName val="0"/>
          <c:showPercent val="0"/>
          <c:showBubbleSize val="0"/>
        </c:dLbls>
        <c:marker val="1"/>
        <c:smooth val="0"/>
        <c:axId val="463430280"/>
        <c:axId val="463433808"/>
      </c:lineChart>
      <c:dateAx>
        <c:axId val="463430280"/>
        <c:scaling>
          <c:orientation val="minMax"/>
        </c:scaling>
        <c:delete val="1"/>
        <c:axPos val="b"/>
        <c:numFmt formatCode="&quot;H&quot;yy" sourceLinked="1"/>
        <c:majorTickMark val="none"/>
        <c:minorTickMark val="none"/>
        <c:tickLblPos val="none"/>
        <c:crossAx val="463433808"/>
        <c:crosses val="autoZero"/>
        <c:auto val="1"/>
        <c:lblOffset val="100"/>
        <c:baseTimeUnit val="years"/>
      </c:dateAx>
      <c:valAx>
        <c:axId val="46343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1604.58</c:v>
                </c:pt>
                <c:pt idx="1">
                  <c:v>1520.58</c:v>
                </c:pt>
                <c:pt idx="2">
                  <c:v>1406.72</c:v>
                </c:pt>
                <c:pt idx="3">
                  <c:v>1328.5</c:v>
                </c:pt>
                <c:pt idx="4">
                  <c:v>1410.01</c:v>
                </c:pt>
              </c:numCache>
            </c:numRef>
          </c:val>
          <c:extLst>
            <c:ext xmlns:c16="http://schemas.microsoft.com/office/drawing/2014/chart" uri="{C3380CC4-5D6E-409C-BE32-E72D297353CC}">
              <c16:uniqueId val="{00000000-A682-4592-B382-A7FFE4822FCB}"/>
            </c:ext>
          </c:extLst>
        </c:ser>
        <c:dLbls>
          <c:showLegendKey val="0"/>
          <c:showVal val="0"/>
          <c:showCatName val="0"/>
          <c:showSerName val="0"/>
          <c:showPercent val="0"/>
          <c:showBubbleSize val="0"/>
        </c:dLbls>
        <c:gapWidth val="150"/>
        <c:axId val="463429104"/>
        <c:axId val="4634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682-4592-B382-A7FFE4822FCB}"/>
            </c:ext>
          </c:extLst>
        </c:ser>
        <c:dLbls>
          <c:showLegendKey val="0"/>
          <c:showVal val="0"/>
          <c:showCatName val="0"/>
          <c:showSerName val="0"/>
          <c:showPercent val="0"/>
          <c:showBubbleSize val="0"/>
        </c:dLbls>
        <c:marker val="1"/>
        <c:smooth val="0"/>
        <c:axId val="463429104"/>
        <c:axId val="463434592"/>
      </c:lineChart>
      <c:dateAx>
        <c:axId val="463429104"/>
        <c:scaling>
          <c:orientation val="minMax"/>
        </c:scaling>
        <c:delete val="1"/>
        <c:axPos val="b"/>
        <c:numFmt formatCode="&quot;H&quot;yy" sourceLinked="1"/>
        <c:majorTickMark val="none"/>
        <c:minorTickMark val="none"/>
        <c:tickLblPos val="none"/>
        <c:crossAx val="463434592"/>
        <c:crosses val="autoZero"/>
        <c:auto val="1"/>
        <c:lblOffset val="100"/>
        <c:baseTimeUnit val="years"/>
      </c:dateAx>
      <c:valAx>
        <c:axId val="4634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37.76</c:v>
                </c:pt>
                <c:pt idx="1">
                  <c:v>36.299999999999997</c:v>
                </c:pt>
                <c:pt idx="2">
                  <c:v>34.590000000000003</c:v>
                </c:pt>
                <c:pt idx="3">
                  <c:v>30.15</c:v>
                </c:pt>
                <c:pt idx="4">
                  <c:v>28.31</c:v>
                </c:pt>
              </c:numCache>
            </c:numRef>
          </c:val>
          <c:extLst>
            <c:ext xmlns:c16="http://schemas.microsoft.com/office/drawing/2014/chart" uri="{C3380CC4-5D6E-409C-BE32-E72D297353CC}">
              <c16:uniqueId val="{00000000-962A-4510-82B2-8597B1E54172}"/>
            </c:ext>
          </c:extLst>
        </c:ser>
        <c:dLbls>
          <c:showLegendKey val="0"/>
          <c:showVal val="0"/>
          <c:showCatName val="0"/>
          <c:showSerName val="0"/>
          <c:showPercent val="0"/>
          <c:showBubbleSize val="0"/>
        </c:dLbls>
        <c:gapWidth val="150"/>
        <c:axId val="463435376"/>
        <c:axId val="46343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962A-4510-82B2-8597B1E54172}"/>
            </c:ext>
          </c:extLst>
        </c:ser>
        <c:dLbls>
          <c:showLegendKey val="0"/>
          <c:showVal val="0"/>
          <c:showCatName val="0"/>
          <c:showSerName val="0"/>
          <c:showPercent val="0"/>
          <c:showBubbleSize val="0"/>
        </c:dLbls>
        <c:marker val="1"/>
        <c:smooth val="0"/>
        <c:axId val="463435376"/>
        <c:axId val="463430672"/>
      </c:lineChart>
      <c:dateAx>
        <c:axId val="463435376"/>
        <c:scaling>
          <c:orientation val="minMax"/>
        </c:scaling>
        <c:delete val="1"/>
        <c:axPos val="b"/>
        <c:numFmt formatCode="&quot;H&quot;yy" sourceLinked="1"/>
        <c:majorTickMark val="none"/>
        <c:minorTickMark val="none"/>
        <c:tickLblPos val="none"/>
        <c:crossAx val="463430672"/>
        <c:crosses val="autoZero"/>
        <c:auto val="1"/>
        <c:lblOffset val="100"/>
        <c:baseTimeUnit val="years"/>
      </c:dateAx>
      <c:valAx>
        <c:axId val="46343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545.84</c:v>
                </c:pt>
                <c:pt idx="1">
                  <c:v>577.1</c:v>
                </c:pt>
                <c:pt idx="2">
                  <c:v>599.29999999999995</c:v>
                </c:pt>
                <c:pt idx="3">
                  <c:v>698.09</c:v>
                </c:pt>
                <c:pt idx="4">
                  <c:v>707.38</c:v>
                </c:pt>
              </c:numCache>
            </c:numRef>
          </c:val>
          <c:extLst>
            <c:ext xmlns:c16="http://schemas.microsoft.com/office/drawing/2014/chart" uri="{C3380CC4-5D6E-409C-BE32-E72D297353CC}">
              <c16:uniqueId val="{00000000-9B74-4AA9-B9BE-C69D4CB44E5C}"/>
            </c:ext>
          </c:extLst>
        </c:ser>
        <c:dLbls>
          <c:showLegendKey val="0"/>
          <c:showVal val="0"/>
          <c:showCatName val="0"/>
          <c:showSerName val="0"/>
          <c:showPercent val="0"/>
          <c:showBubbleSize val="0"/>
        </c:dLbls>
        <c:gapWidth val="150"/>
        <c:axId val="463428712"/>
        <c:axId val="4634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B74-4AA9-B9BE-C69D4CB44E5C}"/>
            </c:ext>
          </c:extLst>
        </c:ser>
        <c:dLbls>
          <c:showLegendKey val="0"/>
          <c:showVal val="0"/>
          <c:showCatName val="0"/>
          <c:showSerName val="0"/>
          <c:showPercent val="0"/>
          <c:showBubbleSize val="0"/>
        </c:dLbls>
        <c:marker val="1"/>
        <c:smooth val="0"/>
        <c:axId val="463428712"/>
        <c:axId val="463428320"/>
      </c:lineChart>
      <c:dateAx>
        <c:axId val="463428712"/>
        <c:scaling>
          <c:orientation val="minMax"/>
        </c:scaling>
        <c:delete val="1"/>
        <c:axPos val="b"/>
        <c:numFmt formatCode="&quot;H&quot;yy" sourceLinked="1"/>
        <c:majorTickMark val="none"/>
        <c:minorTickMark val="none"/>
        <c:tickLblPos val="none"/>
        <c:crossAx val="463428320"/>
        <c:crosses val="autoZero"/>
        <c:auto val="1"/>
        <c:lblOffset val="100"/>
        <c:baseTimeUnit val="years"/>
      </c:dateAx>
      <c:valAx>
        <c:axId val="4634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A73" sqref="CA73"/>
    </sheetView>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1" t="str">
        <f>データ!H6</f>
        <v>愛知県　豊根村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987</v>
      </c>
      <c r="AM8" s="37"/>
      <c r="AN8" s="37"/>
      <c r="AO8" s="37"/>
      <c r="AP8" s="37"/>
      <c r="AQ8" s="37"/>
      <c r="AR8" s="37"/>
      <c r="AS8" s="37"/>
      <c r="AT8" s="38">
        <f>データ!$S$6</f>
        <v>155.88</v>
      </c>
      <c r="AU8" s="38"/>
      <c r="AV8" s="38"/>
      <c r="AW8" s="38"/>
      <c r="AX8" s="38"/>
      <c r="AY8" s="38"/>
      <c r="AZ8" s="38"/>
      <c r="BA8" s="38"/>
      <c r="BB8" s="38">
        <f>データ!$T$6</f>
        <v>6.33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5">
      <c r="A10" s="2"/>
      <c r="B10" s="38" t="str">
        <f>データ!$N$6</f>
        <v>-</v>
      </c>
      <c r="C10" s="38"/>
      <c r="D10" s="38"/>
      <c r="E10" s="38"/>
      <c r="F10" s="38"/>
      <c r="G10" s="38"/>
      <c r="H10" s="38"/>
      <c r="I10" s="38" t="str">
        <f>データ!$O$6</f>
        <v>該当数値なし</v>
      </c>
      <c r="J10" s="38"/>
      <c r="K10" s="38"/>
      <c r="L10" s="38"/>
      <c r="M10" s="38"/>
      <c r="N10" s="38"/>
      <c r="O10" s="38"/>
      <c r="P10" s="38">
        <f>データ!$P$6</f>
        <v>99.69</v>
      </c>
      <c r="Q10" s="38"/>
      <c r="R10" s="38"/>
      <c r="S10" s="38"/>
      <c r="T10" s="38"/>
      <c r="U10" s="38"/>
      <c r="V10" s="38"/>
      <c r="W10" s="37">
        <f>データ!$Q$6</f>
        <v>2750</v>
      </c>
      <c r="X10" s="37"/>
      <c r="Y10" s="37"/>
      <c r="Z10" s="37"/>
      <c r="AA10" s="37"/>
      <c r="AB10" s="37"/>
      <c r="AC10" s="37"/>
      <c r="AD10" s="2"/>
      <c r="AE10" s="2"/>
      <c r="AF10" s="2"/>
      <c r="AG10" s="2"/>
      <c r="AH10" s="2"/>
      <c r="AI10" s="2"/>
      <c r="AJ10" s="2"/>
      <c r="AK10" s="2"/>
      <c r="AL10" s="37">
        <f>データ!$U$6</f>
        <v>972</v>
      </c>
      <c r="AM10" s="37"/>
      <c r="AN10" s="37"/>
      <c r="AO10" s="37"/>
      <c r="AP10" s="37"/>
      <c r="AQ10" s="37"/>
      <c r="AR10" s="37"/>
      <c r="AS10" s="37"/>
      <c r="AT10" s="38">
        <f>データ!$V$6</f>
        <v>18.760000000000002</v>
      </c>
      <c r="AU10" s="38"/>
      <c r="AV10" s="38"/>
      <c r="AW10" s="38"/>
      <c r="AX10" s="38"/>
      <c r="AY10" s="38"/>
      <c r="AZ10" s="38"/>
      <c r="BA10" s="38"/>
      <c r="BB10" s="38">
        <f>データ!$W$6</f>
        <v>51.81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sHD7nEEgcNzAHN2VAR2i0crTFwFROVNUDkZs43WCBkjXhztg1y6QixDUg1persyOG9mYpHZi35Gih5IcIYelyg==" saltValue="o4wyAMclkkmX4FYy7HIr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921875" customWidth="1"/>
  </cols>
  <sheetData>
    <row r="1" spans="1:144" x14ac:dyDescent="0.2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5">
      <c r="A6" s="15" t="s">
        <v>95</v>
      </c>
      <c r="B6" s="20">
        <f>B7</f>
        <v>2022</v>
      </c>
      <c r="C6" s="20">
        <f t="shared" ref="C6:W6" si="3">C7</f>
        <v>235636</v>
      </c>
      <c r="D6" s="20">
        <f t="shared" si="3"/>
        <v>47</v>
      </c>
      <c r="E6" s="20">
        <f t="shared" si="3"/>
        <v>1</v>
      </c>
      <c r="F6" s="20">
        <f t="shared" si="3"/>
        <v>0</v>
      </c>
      <c r="G6" s="20">
        <f t="shared" si="3"/>
        <v>0</v>
      </c>
      <c r="H6" s="20" t="str">
        <f t="shared" si="3"/>
        <v>愛知県　豊根村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99.69</v>
      </c>
      <c r="Q6" s="21">
        <f t="shared" si="3"/>
        <v>2750</v>
      </c>
      <c r="R6" s="21">
        <f t="shared" si="3"/>
        <v>987</v>
      </c>
      <c r="S6" s="21">
        <f t="shared" si="3"/>
        <v>155.88</v>
      </c>
      <c r="T6" s="21">
        <f t="shared" si="3"/>
        <v>6.33</v>
      </c>
      <c r="U6" s="21">
        <f t="shared" si="3"/>
        <v>972</v>
      </c>
      <c r="V6" s="21">
        <f t="shared" si="3"/>
        <v>18.760000000000002</v>
      </c>
      <c r="W6" s="21">
        <f t="shared" si="3"/>
        <v>51.81</v>
      </c>
      <c r="X6" s="22">
        <f>IF(X7="",NA(),X7)</f>
        <v>52.75</v>
      </c>
      <c r="Y6" s="22">
        <f t="shared" ref="Y6:AG6" si="4">IF(Y7="",NA(),Y7)</f>
        <v>51.86</v>
      </c>
      <c r="Z6" s="22">
        <f t="shared" si="4"/>
        <v>59.18</v>
      </c>
      <c r="AA6" s="22">
        <f t="shared" si="4"/>
        <v>52.69</v>
      </c>
      <c r="AB6" s="22">
        <f t="shared" si="4"/>
        <v>68.040000000000006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1604.58</v>
      </c>
      <c r="BF6" s="22">
        <f t="shared" ref="BF6:BN6" si="7">IF(BF7="",NA(),BF7)</f>
        <v>1520.58</v>
      </c>
      <c r="BG6" s="22">
        <f t="shared" si="7"/>
        <v>1406.72</v>
      </c>
      <c r="BH6" s="22">
        <f t="shared" si="7"/>
        <v>1328.5</v>
      </c>
      <c r="BI6" s="22">
        <f t="shared" si="7"/>
        <v>1410.01</v>
      </c>
      <c r="BJ6" s="22">
        <f t="shared" si="7"/>
        <v>1274.21</v>
      </c>
      <c r="BK6" s="22">
        <f t="shared" si="7"/>
        <v>1183.92</v>
      </c>
      <c r="BL6" s="22">
        <f t="shared" si="7"/>
        <v>1128.72</v>
      </c>
      <c r="BM6" s="22">
        <f t="shared" si="7"/>
        <v>1125.25</v>
      </c>
      <c r="BN6" s="22">
        <f t="shared" si="7"/>
        <v>1157.05</v>
      </c>
      <c r="BO6" s="21" t="str">
        <f>IF(BO7="","",IF(BO7="-","【-】","【"&amp;SUBSTITUTE(TEXT(BO7,"#,##0.00"),"-","△")&amp;"】"))</f>
        <v>【982.48】</v>
      </c>
      <c r="BP6" s="22">
        <f>IF(BP7="",NA(),BP7)</f>
        <v>37.76</v>
      </c>
      <c r="BQ6" s="22">
        <f t="shared" ref="BQ6:BY6" si="8">IF(BQ7="",NA(),BQ7)</f>
        <v>36.299999999999997</v>
      </c>
      <c r="BR6" s="22">
        <f t="shared" si="8"/>
        <v>34.590000000000003</v>
      </c>
      <c r="BS6" s="22">
        <f t="shared" si="8"/>
        <v>30.15</v>
      </c>
      <c r="BT6" s="22">
        <f t="shared" si="8"/>
        <v>28.31</v>
      </c>
      <c r="BU6" s="22">
        <f t="shared" si="8"/>
        <v>41.25</v>
      </c>
      <c r="BV6" s="22">
        <f t="shared" si="8"/>
        <v>42.5</v>
      </c>
      <c r="BW6" s="22">
        <f t="shared" si="8"/>
        <v>41.84</v>
      </c>
      <c r="BX6" s="22">
        <f t="shared" si="8"/>
        <v>41.44</v>
      </c>
      <c r="BY6" s="22">
        <f t="shared" si="8"/>
        <v>37.65</v>
      </c>
      <c r="BZ6" s="21" t="str">
        <f>IF(BZ7="","",IF(BZ7="-","【-】","【"&amp;SUBSTITUTE(TEXT(BZ7,"#,##0.00"),"-","△")&amp;"】"))</f>
        <v>【50.61】</v>
      </c>
      <c r="CA6" s="22">
        <f>IF(CA7="",NA(),CA7)</f>
        <v>545.84</v>
      </c>
      <c r="CB6" s="22">
        <f t="shared" ref="CB6:CJ6" si="9">IF(CB7="",NA(),CB7)</f>
        <v>577.1</v>
      </c>
      <c r="CC6" s="22">
        <f t="shared" si="9"/>
        <v>599.29999999999995</v>
      </c>
      <c r="CD6" s="22">
        <f t="shared" si="9"/>
        <v>698.09</v>
      </c>
      <c r="CE6" s="22">
        <f t="shared" si="9"/>
        <v>707.38</v>
      </c>
      <c r="CF6" s="22">
        <f t="shared" si="9"/>
        <v>383.25</v>
      </c>
      <c r="CG6" s="22">
        <f t="shared" si="9"/>
        <v>377.72</v>
      </c>
      <c r="CH6" s="22">
        <f t="shared" si="9"/>
        <v>390.47</v>
      </c>
      <c r="CI6" s="22">
        <f t="shared" si="9"/>
        <v>403.61</v>
      </c>
      <c r="CJ6" s="22">
        <f t="shared" si="9"/>
        <v>442.82</v>
      </c>
      <c r="CK6" s="21" t="str">
        <f>IF(CK7="","",IF(CK7="-","【-】","【"&amp;SUBSTITUTE(TEXT(CK7,"#,##0.00"),"-","△")&amp;"】"))</f>
        <v>【320.83】</v>
      </c>
      <c r="CL6" s="22">
        <f>IF(CL7="",NA(),CL7)</f>
        <v>64.42</v>
      </c>
      <c r="CM6" s="22">
        <f t="shared" ref="CM6:CU6" si="10">IF(CM7="",NA(),CM7)</f>
        <v>55.13</v>
      </c>
      <c r="CN6" s="22">
        <f t="shared" si="10"/>
        <v>55.86</v>
      </c>
      <c r="CO6" s="22">
        <f t="shared" si="10"/>
        <v>55.14</v>
      </c>
      <c r="CP6" s="22">
        <f t="shared" si="10"/>
        <v>55.79</v>
      </c>
      <c r="CQ6" s="22">
        <f t="shared" si="10"/>
        <v>48.26</v>
      </c>
      <c r="CR6" s="22">
        <f t="shared" si="10"/>
        <v>48.01</v>
      </c>
      <c r="CS6" s="22">
        <f t="shared" si="10"/>
        <v>49.08</v>
      </c>
      <c r="CT6" s="22">
        <f t="shared" si="10"/>
        <v>51.46</v>
      </c>
      <c r="CU6" s="22">
        <f t="shared" si="10"/>
        <v>51.84</v>
      </c>
      <c r="CV6" s="21" t="str">
        <f>IF(CV7="","",IF(CV7="-","【-】","【"&amp;SUBSTITUTE(TEXT(CV7,"#,##0.00"),"-","△")&amp;"】"))</f>
        <v>【56.15】</v>
      </c>
      <c r="CW6" s="22">
        <f>IF(CW7="",NA(),CW7)</f>
        <v>49.2</v>
      </c>
      <c r="CX6" s="22">
        <f t="shared" ref="CX6:DF6" si="11">IF(CX7="",NA(),CX7)</f>
        <v>55.83</v>
      </c>
      <c r="CY6" s="22">
        <f t="shared" si="11"/>
        <v>57.11</v>
      </c>
      <c r="CZ6" s="22">
        <f t="shared" si="11"/>
        <v>57.48</v>
      </c>
      <c r="DA6" s="22">
        <f t="shared" si="11"/>
        <v>54.35</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1.36</v>
      </c>
      <c r="EE6" s="22">
        <f t="shared" ref="EE6:EM6" si="14">IF(EE7="",NA(),EE7)</f>
        <v>0.72</v>
      </c>
      <c r="EF6" s="22">
        <f t="shared" si="14"/>
        <v>1.21</v>
      </c>
      <c r="EG6" s="21">
        <f t="shared" si="14"/>
        <v>0</v>
      </c>
      <c r="EH6" s="22">
        <f t="shared" si="14"/>
        <v>0.88</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5">
      <c r="A7" s="15"/>
      <c r="B7" s="24">
        <v>2022</v>
      </c>
      <c r="C7" s="24">
        <v>235636</v>
      </c>
      <c r="D7" s="24">
        <v>47</v>
      </c>
      <c r="E7" s="24">
        <v>1</v>
      </c>
      <c r="F7" s="24">
        <v>0</v>
      </c>
      <c r="G7" s="24">
        <v>0</v>
      </c>
      <c r="H7" s="24" t="s">
        <v>96</v>
      </c>
      <c r="I7" s="24" t="s">
        <v>97</v>
      </c>
      <c r="J7" s="24" t="s">
        <v>98</v>
      </c>
      <c r="K7" s="24" t="s">
        <v>99</v>
      </c>
      <c r="L7" s="24" t="s">
        <v>100</v>
      </c>
      <c r="M7" s="24" t="s">
        <v>101</v>
      </c>
      <c r="N7" s="25" t="s">
        <v>102</v>
      </c>
      <c r="O7" s="25" t="s">
        <v>103</v>
      </c>
      <c r="P7" s="25">
        <v>99.69</v>
      </c>
      <c r="Q7" s="25">
        <v>2750</v>
      </c>
      <c r="R7" s="25">
        <v>987</v>
      </c>
      <c r="S7" s="25">
        <v>155.88</v>
      </c>
      <c r="T7" s="25">
        <v>6.33</v>
      </c>
      <c r="U7" s="25">
        <v>972</v>
      </c>
      <c r="V7" s="25">
        <v>18.760000000000002</v>
      </c>
      <c r="W7" s="25">
        <v>51.81</v>
      </c>
      <c r="X7" s="25">
        <v>52.75</v>
      </c>
      <c r="Y7" s="25">
        <v>51.86</v>
      </c>
      <c r="Z7" s="25">
        <v>59.18</v>
      </c>
      <c r="AA7" s="25">
        <v>52.69</v>
      </c>
      <c r="AB7" s="25">
        <v>68.040000000000006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1604.58</v>
      </c>
      <c r="BF7" s="25">
        <v>1520.58</v>
      </c>
      <c r="BG7" s="25">
        <v>1406.72</v>
      </c>
      <c r="BH7" s="25">
        <v>1328.5</v>
      </c>
      <c r="BI7" s="25">
        <v>1410.01</v>
      </c>
      <c r="BJ7" s="25">
        <v>1274.21</v>
      </c>
      <c r="BK7" s="25">
        <v>1183.92</v>
      </c>
      <c r="BL7" s="25">
        <v>1128.72</v>
      </c>
      <c r="BM7" s="25">
        <v>1125.25</v>
      </c>
      <c r="BN7" s="25">
        <v>1157.05</v>
      </c>
      <c r="BO7" s="25">
        <v>982.48</v>
      </c>
      <c r="BP7" s="25">
        <v>37.76</v>
      </c>
      <c r="BQ7" s="25">
        <v>36.299999999999997</v>
      </c>
      <c r="BR7" s="25">
        <v>34.590000000000003</v>
      </c>
      <c r="BS7" s="25">
        <v>30.15</v>
      </c>
      <c r="BT7" s="25">
        <v>28.31</v>
      </c>
      <c r="BU7" s="25">
        <v>41.25</v>
      </c>
      <c r="BV7" s="25">
        <v>42.5</v>
      </c>
      <c r="BW7" s="25">
        <v>41.84</v>
      </c>
      <c r="BX7" s="25">
        <v>41.44</v>
      </c>
      <c r="BY7" s="25">
        <v>37.65</v>
      </c>
      <c r="BZ7" s="25">
        <v>50.61</v>
      </c>
      <c r="CA7" s="25">
        <v>545.84</v>
      </c>
      <c r="CB7" s="25">
        <v>577.1</v>
      </c>
      <c r="CC7" s="25">
        <v>599.29999999999995</v>
      </c>
      <c r="CD7" s="25">
        <v>698.09</v>
      </c>
      <c r="CE7" s="25">
        <v>707.38</v>
      </c>
      <c r="CF7" s="25">
        <v>383.25</v>
      </c>
      <c r="CG7" s="25">
        <v>377.72</v>
      </c>
      <c r="CH7" s="25">
        <v>390.47</v>
      </c>
      <c r="CI7" s="25">
        <v>403.61</v>
      </c>
      <c r="CJ7" s="25">
        <v>442.82</v>
      </c>
      <c r="CK7" s="25">
        <v>320.83</v>
      </c>
      <c r="CL7" s="25">
        <v>64.42</v>
      </c>
      <c r="CM7" s="25">
        <v>55.13</v>
      </c>
      <c r="CN7" s="25">
        <v>55.86</v>
      </c>
      <c r="CO7" s="25">
        <v>55.14</v>
      </c>
      <c r="CP7" s="25">
        <v>55.79</v>
      </c>
      <c r="CQ7" s="25">
        <v>48.26</v>
      </c>
      <c r="CR7" s="25">
        <v>48.01</v>
      </c>
      <c r="CS7" s="25">
        <v>49.08</v>
      </c>
      <c r="CT7" s="25">
        <v>51.46</v>
      </c>
      <c r="CU7" s="25">
        <v>51.84</v>
      </c>
      <c r="CV7" s="25">
        <v>56.15</v>
      </c>
      <c r="CW7" s="25">
        <v>49.2</v>
      </c>
      <c r="CX7" s="25">
        <v>55.83</v>
      </c>
      <c r="CY7" s="25">
        <v>57.11</v>
      </c>
      <c r="CZ7" s="25">
        <v>57.48</v>
      </c>
      <c r="DA7" s="25">
        <v>54.35</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1.36</v>
      </c>
      <c r="EE7" s="25">
        <v>0.72</v>
      </c>
      <c r="EF7" s="25">
        <v>1.21</v>
      </c>
      <c r="EG7" s="25">
        <v>0</v>
      </c>
      <c r="EH7" s="25">
        <v>0.88</v>
      </c>
      <c r="EI7" s="25">
        <v>0.62</v>
      </c>
      <c r="EJ7" s="25">
        <v>0.39</v>
      </c>
      <c r="EK7" s="25">
        <v>0.61</v>
      </c>
      <c r="EL7" s="25">
        <v>0.4</v>
      </c>
      <c r="EM7" s="25">
        <v>0.59</v>
      </c>
      <c r="EN7" s="25">
        <v>0.52</v>
      </c>
    </row>
    <row r="8" spans="1:144" x14ac:dyDescent="0.2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5">
      <c r="B11">
        <v>4</v>
      </c>
      <c r="C11">
        <v>3</v>
      </c>
      <c r="D11">
        <v>2</v>
      </c>
      <c r="E11">
        <v>1</v>
      </c>
      <c r="F11">
        <v>0</v>
      </c>
      <c r="G11" t="s">
        <v>109</v>
      </c>
    </row>
    <row r="12" spans="1:144" x14ac:dyDescent="0.25">
      <c r="B12">
        <v>1</v>
      </c>
      <c r="C12">
        <v>1</v>
      </c>
      <c r="D12">
        <v>2</v>
      </c>
      <c r="E12">
        <v>3</v>
      </c>
      <c r="F12">
        <v>4</v>
      </c>
      <c r="G12" t="s">
        <v>110</v>
      </c>
    </row>
    <row r="13" spans="1:144" x14ac:dyDescent="0.2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2024-02-01T04:50:02Z</cp:lastPrinted>
  <dcterms:created xsi:type="dcterms:W3CDTF">2023-12-05T01:06:22Z</dcterms:created>
  <dcterms:modified xsi:type="dcterms:W3CDTF">2024-02-22T06:28:28Z</dcterms:modified>
  <cp:category/>
</cp:coreProperties>
</file>