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5BD38E7-72DE-47E5-B580-D36BC6D72F98}" xr6:coauthVersionLast="47" xr6:coauthVersionMax="47" xr10:uidLastSave="{00000000-0000-0000-0000-000000000000}"/>
  <bookViews>
    <workbookView xWindow="16354" yWindow="-103" windowWidth="19543" windowHeight="12497" tabRatio="822" activeTab="1" xr2:uid="{0D97343B-871E-40A9-A7B0-81B93812B579}"/>
  </bookViews>
  <sheets>
    <sheet name="比較表" sheetId="12" r:id="rId1"/>
    <sheet name="【成績】完全週休2日" sheetId="7" r:id="rId2"/>
    <sheet name="【成績】週休2日" sheetId="8" r:id="rId3"/>
    <sheet name="【経費】共通" sheetId="11" r:id="rId4"/>
    <sheet name="（記載例）【成績】完全週休2日" sheetId="6" r:id="rId5"/>
    <sheet name="（記載例）【成績】週休2日" sheetId="9" r:id="rId6"/>
    <sheet name="（記載例）【経費】共通" sheetId="13" r:id="rId7"/>
    <sheet name="リスト" sheetId="2" r:id="rId8"/>
  </sheets>
  <definedNames>
    <definedName name="_xlnm.Print_Area" localSheetId="6">'（記載例）【経費】共通'!$A$1:$N$56</definedName>
    <definedName name="_xlnm.Print_Area" localSheetId="4">'（記載例）【成績】完全週休2日'!$A$1:$O$52</definedName>
    <definedName name="_xlnm.Print_Area" localSheetId="5">'（記載例）【成績】週休2日'!$A$1:$N$51</definedName>
    <definedName name="_xlnm.Print_Area" localSheetId="3">【経費】共通!$A$1:$N$170</definedName>
    <definedName name="_xlnm.Print_Area" localSheetId="1">【成績】完全週休2日!$A$1:$O$178</definedName>
    <definedName name="_xlnm.Print_Area" localSheetId="2">【成績】週休2日!$A$1:$N$177</definedName>
    <definedName name="_xlnm.Print_Titles" localSheetId="5">'（記載例）【成績】週休2日'!$8:$10</definedName>
    <definedName name="_xlnm.Print_Titles" localSheetId="2">【成績】週休2日!$8:$10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3" l="1"/>
  <c r="L37" i="13"/>
  <c r="K37" i="13"/>
  <c r="L25" i="13"/>
  <c r="K25" i="13"/>
  <c r="L13" i="13"/>
  <c r="K13" i="13"/>
  <c r="L7" i="13"/>
  <c r="C10" i="13" s="1"/>
  <c r="D10" i="13" s="1"/>
  <c r="E10" i="13" s="1"/>
  <c r="F10" i="13" s="1"/>
  <c r="G10" i="13" s="1"/>
  <c r="H10" i="13" s="1"/>
  <c r="I10" i="13" s="1"/>
  <c r="C13" i="13" s="1"/>
  <c r="D13" i="13" s="1"/>
  <c r="E13" i="13" s="1"/>
  <c r="F13" i="13" s="1"/>
  <c r="G13" i="13" s="1"/>
  <c r="H13" i="13" s="1"/>
  <c r="I13" i="13" s="1"/>
  <c r="C16" i="13" s="1"/>
  <c r="D16" i="13" s="1"/>
  <c r="E16" i="13" s="1"/>
  <c r="F16" i="13" s="1"/>
  <c r="G16" i="13" s="1"/>
  <c r="H16" i="13" s="1"/>
  <c r="I16" i="13" s="1"/>
  <c r="C19" i="13" s="1"/>
  <c r="D19" i="13" s="1"/>
  <c r="E19" i="13" s="1"/>
  <c r="F19" i="13" s="1"/>
  <c r="G19" i="13" s="1"/>
  <c r="H19" i="13" s="1"/>
  <c r="I19" i="13" s="1"/>
  <c r="C22" i="13" s="1"/>
  <c r="D22" i="13" s="1"/>
  <c r="E22" i="13" s="1"/>
  <c r="F22" i="13" s="1"/>
  <c r="G22" i="13" s="1"/>
  <c r="H22" i="13" s="1"/>
  <c r="I22" i="13" s="1"/>
  <c r="C25" i="13" s="1"/>
  <c r="D25" i="13" s="1"/>
  <c r="E25" i="13" s="1"/>
  <c r="F25" i="13" s="1"/>
  <c r="G25" i="13" s="1"/>
  <c r="H25" i="13" s="1"/>
  <c r="I25" i="13" s="1"/>
  <c r="C28" i="13" s="1"/>
  <c r="D28" i="13" s="1"/>
  <c r="E28" i="13" s="1"/>
  <c r="F28" i="13" s="1"/>
  <c r="G28" i="13" s="1"/>
  <c r="H28" i="13" s="1"/>
  <c r="I28" i="13" s="1"/>
  <c r="C31" i="13" s="1"/>
  <c r="D31" i="13" s="1"/>
  <c r="E31" i="13" s="1"/>
  <c r="F31" i="13" s="1"/>
  <c r="G31" i="13" s="1"/>
  <c r="H31" i="13" s="1"/>
  <c r="I31" i="13" s="1"/>
  <c r="C34" i="13" s="1"/>
  <c r="D34" i="13" s="1"/>
  <c r="E34" i="13" s="1"/>
  <c r="F34" i="13" s="1"/>
  <c r="G34" i="13" s="1"/>
  <c r="H34" i="13" s="1"/>
  <c r="I34" i="13" s="1"/>
  <c r="C37" i="13" s="1"/>
  <c r="D37" i="13" s="1"/>
  <c r="E37" i="13" s="1"/>
  <c r="F37" i="13" s="1"/>
  <c r="G37" i="13" s="1"/>
  <c r="H37" i="13" s="1"/>
  <c r="I37" i="13" s="1"/>
  <c r="C40" i="13" s="1"/>
  <c r="D40" i="13" s="1"/>
  <c r="E40" i="13" s="1"/>
  <c r="F40" i="13" s="1"/>
  <c r="G40" i="13" s="1"/>
  <c r="H40" i="13" s="1"/>
  <c r="I40" i="13" s="1"/>
  <c r="C43" i="13" s="1"/>
  <c r="D43" i="13" s="1"/>
  <c r="E43" i="13" s="1"/>
  <c r="F43" i="13" s="1"/>
  <c r="G43" i="13" s="1"/>
  <c r="H43" i="13" s="1"/>
  <c r="I43" i="13" s="1"/>
  <c r="C46" i="13" s="1"/>
  <c r="D46" i="13" s="1"/>
  <c r="E46" i="13" s="1"/>
  <c r="F46" i="13" s="1"/>
  <c r="G46" i="13" s="1"/>
  <c r="H46" i="13" s="1"/>
  <c r="I46" i="13" s="1"/>
  <c r="C49" i="13" s="1"/>
  <c r="D49" i="13" s="1"/>
  <c r="E49" i="13" s="1"/>
  <c r="F49" i="13" s="1"/>
  <c r="G49" i="13" s="1"/>
  <c r="H49" i="13" s="1"/>
  <c r="I49" i="13" s="1"/>
  <c r="C52" i="13" s="1"/>
  <c r="D52" i="13" s="1"/>
  <c r="E52" i="13" s="1"/>
  <c r="F52" i="13" s="1"/>
  <c r="G52" i="13" s="1"/>
  <c r="H52" i="13" s="1"/>
  <c r="I52" i="13" s="1"/>
  <c r="I5" i="13"/>
  <c r="C5" i="13"/>
  <c r="C4" i="13"/>
  <c r="I3" i="13"/>
  <c r="C3" i="13"/>
  <c r="M37" i="13" l="1"/>
  <c r="M25" i="13"/>
  <c r="M13" i="13"/>
  <c r="K13" i="11"/>
  <c r="K157" i="11"/>
  <c r="L157" i="11"/>
  <c r="K145" i="11"/>
  <c r="L145" i="11"/>
  <c r="K133" i="11"/>
  <c r="L133" i="11"/>
  <c r="M133" i="11" s="1"/>
  <c r="K121" i="11"/>
  <c r="L121" i="11"/>
  <c r="K109" i="11"/>
  <c r="L109" i="11"/>
  <c r="K97" i="11"/>
  <c r="L97" i="11"/>
  <c r="K85" i="11"/>
  <c r="L85" i="11"/>
  <c r="M85" i="11" s="1"/>
  <c r="K73" i="11"/>
  <c r="L73" i="11"/>
  <c r="M73" i="11" s="1"/>
  <c r="K61" i="11"/>
  <c r="L61" i="11"/>
  <c r="K49" i="11"/>
  <c r="L49" i="11"/>
  <c r="M49" i="11" s="1"/>
  <c r="K37" i="11"/>
  <c r="L37" i="11"/>
  <c r="M37" i="11" s="1"/>
  <c r="L25" i="11"/>
  <c r="M25" i="11" s="1"/>
  <c r="K25" i="11"/>
  <c r="L13" i="11"/>
  <c r="L11" i="7"/>
  <c r="M145" i="11" l="1"/>
  <c r="M157" i="11"/>
  <c r="M121" i="11"/>
  <c r="M61" i="11"/>
  <c r="M109" i="11"/>
  <c r="M97" i="11"/>
  <c r="M13" i="11"/>
  <c r="K169" i="11" s="1"/>
  <c r="L7" i="11"/>
  <c r="C10" i="11" s="1"/>
  <c r="D10" i="11" s="1"/>
  <c r="I5" i="11"/>
  <c r="C5" i="11"/>
  <c r="C4" i="11"/>
  <c r="I3" i="11"/>
  <c r="C3" i="11"/>
  <c r="N45" i="6"/>
  <c r="N44" i="6"/>
  <c r="M26" i="9"/>
  <c r="M14" i="9"/>
  <c r="E10" i="11" l="1"/>
  <c r="F10" i="11" s="1"/>
  <c r="G10" i="11" s="1"/>
  <c r="H10" i="11" s="1"/>
  <c r="I10" i="11" s="1"/>
  <c r="C13" i="11" s="1"/>
  <c r="D13" i="11" s="1"/>
  <c r="E13" i="11" s="1"/>
  <c r="F13" i="11" s="1"/>
  <c r="G13" i="11" s="1"/>
  <c r="H13" i="11" s="1"/>
  <c r="I13" i="11" s="1"/>
  <c r="C16" i="11" s="1"/>
  <c r="D16" i="11" s="1"/>
  <c r="E16" i="11" s="1"/>
  <c r="F16" i="11" s="1"/>
  <c r="G16" i="11" s="1"/>
  <c r="H16" i="11" s="1"/>
  <c r="I16" i="11" s="1"/>
  <c r="C19" i="11" s="1"/>
  <c r="D19" i="11" s="1"/>
  <c r="E19" i="11" s="1"/>
  <c r="F19" i="11" s="1"/>
  <c r="G19" i="11" s="1"/>
  <c r="H19" i="11" s="1"/>
  <c r="I19" i="11" s="1"/>
  <c r="C22" i="11" s="1"/>
  <c r="D22" i="11" s="1"/>
  <c r="E22" i="11" s="1"/>
  <c r="F22" i="11" s="1"/>
  <c r="G22" i="11" s="1"/>
  <c r="H22" i="11" s="1"/>
  <c r="I22" i="11" s="1"/>
  <c r="C25" i="11" s="1"/>
  <c r="D25" i="11" s="1"/>
  <c r="E25" i="11" s="1"/>
  <c r="F25" i="11" s="1"/>
  <c r="G25" i="11" s="1"/>
  <c r="H25" i="11" s="1"/>
  <c r="I25" i="11" s="1"/>
  <c r="C28" i="11" s="1"/>
  <c r="D28" i="11" s="1"/>
  <c r="E28" i="11" s="1"/>
  <c r="F28" i="11" s="1"/>
  <c r="G28" i="11" s="1"/>
  <c r="H28" i="11" s="1"/>
  <c r="I28" i="11" s="1"/>
  <c r="C31" i="11" s="1"/>
  <c r="D31" i="11" s="1"/>
  <c r="E31" i="11" s="1"/>
  <c r="F31" i="11" s="1"/>
  <c r="G31" i="11" s="1"/>
  <c r="H31" i="11" s="1"/>
  <c r="I31" i="11" s="1"/>
  <c r="C34" i="11" s="1"/>
  <c r="D34" i="11" s="1"/>
  <c r="E34" i="11" s="1"/>
  <c r="F34" i="11" s="1"/>
  <c r="G34" i="11" s="1"/>
  <c r="H34" i="11" s="1"/>
  <c r="I34" i="11" s="1"/>
  <c r="C37" i="11" s="1"/>
  <c r="D37" i="11" s="1"/>
  <c r="E37" i="11" s="1"/>
  <c r="F37" i="11" s="1"/>
  <c r="G37" i="11" s="1"/>
  <c r="H37" i="11" s="1"/>
  <c r="I37" i="11" s="1"/>
  <c r="C40" i="11" s="1"/>
  <c r="D40" i="11" s="1"/>
  <c r="E40" i="11" s="1"/>
  <c r="F40" i="11" s="1"/>
  <c r="G40" i="11" s="1"/>
  <c r="H40" i="11" s="1"/>
  <c r="I40" i="11" s="1"/>
  <c r="C43" i="11" s="1"/>
  <c r="D43" i="11" s="1"/>
  <c r="E43" i="11" s="1"/>
  <c r="F43" i="11" s="1"/>
  <c r="G43" i="11" s="1"/>
  <c r="H43" i="11" s="1"/>
  <c r="I43" i="11" s="1"/>
  <c r="C46" i="11" s="1"/>
  <c r="D46" i="11" s="1"/>
  <c r="E46" i="11" s="1"/>
  <c r="F46" i="11" s="1"/>
  <c r="G46" i="11" s="1"/>
  <c r="H46" i="11" s="1"/>
  <c r="I46" i="11" s="1"/>
  <c r="C49" i="11" s="1"/>
  <c r="D49" i="11" s="1"/>
  <c r="E49" i="11" s="1"/>
  <c r="F49" i="11" s="1"/>
  <c r="G49" i="11" s="1"/>
  <c r="H49" i="11" s="1"/>
  <c r="I49" i="11" s="1"/>
  <c r="C52" i="11" s="1"/>
  <c r="D52" i="11" s="1"/>
  <c r="E52" i="11" s="1"/>
  <c r="F52" i="11" s="1"/>
  <c r="G52" i="11" s="1"/>
  <c r="H52" i="11" s="1"/>
  <c r="I52" i="11" s="1"/>
  <c r="C55" i="11" s="1"/>
  <c r="D55" i="11" s="1"/>
  <c r="E55" i="11" s="1"/>
  <c r="F55" i="11" s="1"/>
  <c r="G55" i="11" s="1"/>
  <c r="H55" i="11" s="1"/>
  <c r="I55" i="11" s="1"/>
  <c r="C58" i="11" s="1"/>
  <c r="D58" i="11" s="1"/>
  <c r="E58" i="11" s="1"/>
  <c r="F58" i="11" s="1"/>
  <c r="G58" i="11" s="1"/>
  <c r="H58" i="11" s="1"/>
  <c r="I58" i="11" s="1"/>
  <c r="C61" i="11" s="1"/>
  <c r="D61" i="11" s="1"/>
  <c r="E61" i="11" s="1"/>
  <c r="F61" i="11" s="1"/>
  <c r="G61" i="11" s="1"/>
  <c r="H61" i="11" s="1"/>
  <c r="I61" i="11" s="1"/>
  <c r="C64" i="11" s="1"/>
  <c r="D64" i="11" s="1"/>
  <c r="E64" i="11" s="1"/>
  <c r="F64" i="11" s="1"/>
  <c r="G64" i="11" s="1"/>
  <c r="H64" i="11" s="1"/>
  <c r="I64" i="11" s="1"/>
  <c r="C67" i="11" s="1"/>
  <c r="D67" i="11" s="1"/>
  <c r="E67" i="11" s="1"/>
  <c r="F67" i="11" s="1"/>
  <c r="G67" i="11" s="1"/>
  <c r="H67" i="11" s="1"/>
  <c r="I67" i="11" s="1"/>
  <c r="C70" i="11" s="1"/>
  <c r="D70" i="11" s="1"/>
  <c r="E70" i="11" s="1"/>
  <c r="F70" i="11" s="1"/>
  <c r="G70" i="11" s="1"/>
  <c r="H70" i="11" s="1"/>
  <c r="I70" i="11" s="1"/>
  <c r="C73" i="11" s="1"/>
  <c r="D73" i="11" s="1"/>
  <c r="E73" i="11" s="1"/>
  <c r="F73" i="11" s="1"/>
  <c r="G73" i="11" s="1"/>
  <c r="H73" i="11" s="1"/>
  <c r="I73" i="11" s="1"/>
  <c r="C76" i="11" s="1"/>
  <c r="D76" i="11" s="1"/>
  <c r="E76" i="11" s="1"/>
  <c r="F76" i="11" s="1"/>
  <c r="G76" i="11" s="1"/>
  <c r="H76" i="11" s="1"/>
  <c r="I76" i="11" s="1"/>
  <c r="C79" i="11" s="1"/>
  <c r="D79" i="11" s="1"/>
  <c r="E79" i="11" s="1"/>
  <c r="F79" i="11" s="1"/>
  <c r="G79" i="11" s="1"/>
  <c r="H79" i="11" s="1"/>
  <c r="I79" i="11" s="1"/>
  <c r="C82" i="11" s="1"/>
  <c r="D82" i="11" s="1"/>
  <c r="E82" i="11" s="1"/>
  <c r="F82" i="11" s="1"/>
  <c r="G82" i="11" s="1"/>
  <c r="H82" i="11" s="1"/>
  <c r="I82" i="11" s="1"/>
  <c r="C85" i="11" s="1"/>
  <c r="D85" i="11" s="1"/>
  <c r="E85" i="11" s="1"/>
  <c r="F85" i="11" s="1"/>
  <c r="G85" i="11" s="1"/>
  <c r="H85" i="11" s="1"/>
  <c r="I85" i="11" s="1"/>
  <c r="C88" i="11" s="1"/>
  <c r="D88" i="11" s="1"/>
  <c r="E88" i="11" s="1"/>
  <c r="F88" i="11" s="1"/>
  <c r="G88" i="11" s="1"/>
  <c r="H88" i="11" s="1"/>
  <c r="I88" i="11" s="1"/>
  <c r="C91" i="11" s="1"/>
  <c r="D91" i="11" s="1"/>
  <c r="E91" i="11" s="1"/>
  <c r="F91" i="11" s="1"/>
  <c r="G91" i="11" s="1"/>
  <c r="H91" i="11" s="1"/>
  <c r="I91" i="11" s="1"/>
  <c r="C94" i="11" s="1"/>
  <c r="D94" i="11" s="1"/>
  <c r="E94" i="11" s="1"/>
  <c r="F94" i="11" s="1"/>
  <c r="G94" i="11" s="1"/>
  <c r="H94" i="11" s="1"/>
  <c r="I94" i="11" s="1"/>
  <c r="C97" i="11" s="1"/>
  <c r="D97" i="11" s="1"/>
  <c r="E97" i="11" s="1"/>
  <c r="F97" i="11" s="1"/>
  <c r="G97" i="11" s="1"/>
  <c r="H97" i="11" s="1"/>
  <c r="I97" i="11" s="1"/>
  <c r="C100" i="11" s="1"/>
  <c r="D100" i="11" s="1"/>
  <c r="E100" i="11" s="1"/>
  <c r="F100" i="11" s="1"/>
  <c r="G100" i="11" s="1"/>
  <c r="H100" i="11" s="1"/>
  <c r="I100" i="11" s="1"/>
  <c r="C103" i="11" s="1"/>
  <c r="D103" i="11" s="1"/>
  <c r="E103" i="11" s="1"/>
  <c r="F103" i="11" s="1"/>
  <c r="G103" i="11" s="1"/>
  <c r="H103" i="11" s="1"/>
  <c r="I103" i="11" s="1"/>
  <c r="C106" i="11" s="1"/>
  <c r="D106" i="11" s="1"/>
  <c r="E106" i="11" s="1"/>
  <c r="F106" i="11" s="1"/>
  <c r="G106" i="11" s="1"/>
  <c r="H106" i="11" s="1"/>
  <c r="I106" i="11" s="1"/>
  <c r="C109" i="11" s="1"/>
  <c r="D109" i="11" s="1"/>
  <c r="E109" i="11" s="1"/>
  <c r="F109" i="11" s="1"/>
  <c r="G109" i="11" s="1"/>
  <c r="H109" i="11" s="1"/>
  <c r="I109" i="11" s="1"/>
  <c r="C112" i="11" s="1"/>
  <c r="D112" i="11" s="1"/>
  <c r="E112" i="11" s="1"/>
  <c r="F112" i="11" s="1"/>
  <c r="G112" i="11" s="1"/>
  <c r="H112" i="11" s="1"/>
  <c r="I112" i="11" s="1"/>
  <c r="C115" i="11" s="1"/>
  <c r="D115" i="11" s="1"/>
  <c r="E115" i="11" s="1"/>
  <c r="F115" i="11" s="1"/>
  <c r="G115" i="11" s="1"/>
  <c r="H115" i="11" s="1"/>
  <c r="I115" i="11" s="1"/>
  <c r="C118" i="11" s="1"/>
  <c r="D118" i="11" s="1"/>
  <c r="E118" i="11" s="1"/>
  <c r="F118" i="11" s="1"/>
  <c r="G118" i="11" s="1"/>
  <c r="H118" i="11" s="1"/>
  <c r="I118" i="11" s="1"/>
  <c r="C121" i="11" s="1"/>
  <c r="D121" i="11" s="1"/>
  <c r="E121" i="11" s="1"/>
  <c r="F121" i="11" s="1"/>
  <c r="G121" i="11" s="1"/>
  <c r="H121" i="11" s="1"/>
  <c r="I121" i="11" s="1"/>
  <c r="C124" i="11" s="1"/>
  <c r="D124" i="11" s="1"/>
  <c r="E124" i="11" s="1"/>
  <c r="F124" i="11" s="1"/>
  <c r="G124" i="11" s="1"/>
  <c r="H124" i="11" s="1"/>
  <c r="I124" i="11" s="1"/>
  <c r="C127" i="11" s="1"/>
  <c r="D127" i="11" s="1"/>
  <c r="E127" i="11" s="1"/>
  <c r="F127" i="11" s="1"/>
  <c r="G127" i="11" s="1"/>
  <c r="H127" i="11" s="1"/>
  <c r="I127" i="11" s="1"/>
  <c r="C130" i="11" s="1"/>
  <c r="D130" i="11" s="1"/>
  <c r="E130" i="11" s="1"/>
  <c r="F130" i="11" s="1"/>
  <c r="G130" i="11" s="1"/>
  <c r="H130" i="11" s="1"/>
  <c r="I130" i="11" s="1"/>
  <c r="C133" i="11" s="1"/>
  <c r="D133" i="11" s="1"/>
  <c r="E133" i="11" s="1"/>
  <c r="F133" i="11" s="1"/>
  <c r="G133" i="11" s="1"/>
  <c r="H133" i="11" s="1"/>
  <c r="I133" i="11" s="1"/>
  <c r="C136" i="11" s="1"/>
  <c r="D136" i="11" s="1"/>
  <c r="E136" i="11" s="1"/>
  <c r="F49" i="6"/>
  <c r="H49" i="6" s="1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K44" i="9" s="1"/>
  <c r="N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N7" i="8"/>
  <c r="C11" i="8" s="1"/>
  <c r="K171" i="7"/>
  <c r="K11" i="7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C11" i="7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F136" i="11" l="1"/>
  <c r="G136" i="11" s="1"/>
  <c r="H136" i="11" s="1"/>
  <c r="I136" i="11" s="1"/>
  <c r="C139" i="11" s="1"/>
  <c r="D139" i="11" s="1"/>
  <c r="E139" i="11" s="1"/>
  <c r="F139" i="11" s="1"/>
  <c r="G139" i="11" s="1"/>
  <c r="H139" i="11" s="1"/>
  <c r="I139" i="11" s="1"/>
  <c r="C142" i="11" s="1"/>
  <c r="D142" i="11" s="1"/>
  <c r="E142" i="11" s="1"/>
  <c r="F142" i="11" s="1"/>
  <c r="G142" i="11" s="1"/>
  <c r="H142" i="11" s="1"/>
  <c r="I142" i="11" s="1"/>
  <c r="C145" i="11" s="1"/>
  <c r="D145" i="11" s="1"/>
  <c r="E145" i="11" s="1"/>
  <c r="F145" i="11" s="1"/>
  <c r="G145" i="11" s="1"/>
  <c r="H145" i="11" s="1"/>
  <c r="I145" i="11" s="1"/>
  <c r="C148" i="11" s="1"/>
  <c r="D148" i="11" s="1"/>
  <c r="E148" i="11" s="1"/>
  <c r="F148" i="11" s="1"/>
  <c r="G148" i="11" s="1"/>
  <c r="H148" i="11" s="1"/>
  <c r="I148" i="11" s="1"/>
  <c r="C151" i="11" s="1"/>
  <c r="D151" i="11" s="1"/>
  <c r="E151" i="11" s="1"/>
  <c r="F151" i="11" s="1"/>
  <c r="G151" i="11" s="1"/>
  <c r="H151" i="11" s="1"/>
  <c r="I151" i="11" s="1"/>
  <c r="C154" i="11" s="1"/>
  <c r="D154" i="11" s="1"/>
  <c r="E154" i="11" s="1"/>
  <c r="F154" i="11" s="1"/>
  <c r="G154" i="11" s="1"/>
  <c r="H154" i="11" s="1"/>
  <c r="I154" i="11" s="1"/>
  <c r="C157" i="11" s="1"/>
  <c r="D157" i="11" s="1"/>
  <c r="E157" i="11" s="1"/>
  <c r="F157" i="11" s="1"/>
  <c r="G157" i="11" s="1"/>
  <c r="H157" i="11" s="1"/>
  <c r="I157" i="11" s="1"/>
  <c r="C160" i="11" s="1"/>
  <c r="D160" i="11" s="1"/>
  <c r="E160" i="11" s="1"/>
  <c r="F160" i="11" s="1"/>
  <c r="G160" i="11" s="1"/>
  <c r="H160" i="11" s="1"/>
  <c r="I160" i="11" s="1"/>
  <c r="C163" i="11" s="1"/>
  <c r="D163" i="11" s="1"/>
  <c r="E163" i="11" s="1"/>
  <c r="F163" i="11" s="1"/>
  <c r="G163" i="11" s="1"/>
  <c r="H163" i="11" s="1"/>
  <c r="I163" i="11" s="1"/>
  <c r="C166" i="11" s="1"/>
  <c r="D166" i="11" s="1"/>
  <c r="E166" i="11" s="1"/>
  <c r="F166" i="11" s="1"/>
  <c r="G166" i="11" s="1"/>
  <c r="H166" i="11" s="1"/>
  <c r="I166" i="11" s="1"/>
  <c r="L170" i="8"/>
  <c r="B176" i="8" s="1"/>
  <c r="D50" i="9"/>
  <c r="L44" i="9"/>
  <c r="B48" i="9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F175" i="7" s="1"/>
  <c r="H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F51" i="6" s="1"/>
  <c r="D51" i="6"/>
  <c r="L45" i="6"/>
  <c r="B49" i="6" s="1"/>
  <c r="K45" i="6"/>
  <c r="D49" i="6" s="1"/>
  <c r="B50" i="9" l="1"/>
  <c r="D48" i="9"/>
  <c r="F48" i="9" s="1"/>
  <c r="H48" i="9" s="1"/>
  <c r="B174" i="8"/>
  <c r="D176" i="8"/>
  <c r="F176" i="8" s="1"/>
  <c r="H176" i="8" s="1"/>
  <c r="D174" i="8"/>
  <c r="C41" i="7"/>
  <c r="F174" i="8" l="1"/>
  <c r="H174" i="8" s="1"/>
  <c r="F50" i="9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l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 l="1"/>
  <c r="N171" i="7" s="1"/>
  <c r="B177" i="7" s="1"/>
  <c r="F177" i="7" s="1"/>
  <c r="H17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8CA65702-8DC7-4DE1-895B-4A9C7141BC21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N7" authorId="0" shapeId="0" xr:uid="{4FD52BB1-8AFD-41B7-8A7B-5A413FEAEDE9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0E5E76CE-EFA9-4C80-87F2-4D58B14C4F36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8DE9CDF5-0022-415B-96AA-B4A461208420}">
      <text>
        <r>
          <rPr>
            <sz val="9"/>
            <color indexed="81"/>
            <rFont val="MS P ゴシック"/>
            <family val="3"/>
            <charset val="128"/>
          </rPr>
          <t xml:space="preserve">非対象期間となる場合は計上しない.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3B077556-DA83-42B3-A5DE-6DF16442F404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L7" authorId="0" shapeId="0" xr:uid="{AA01489F-D9BC-4CA9-A929-C7257B06C570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M8" authorId="0" shapeId="0" xr:uid="{510F6C62-D08A-492C-B87E-FFD7DBD8A9C3}">
      <text>
        <r>
          <rPr>
            <sz val="10"/>
            <color indexed="81"/>
            <rFont val="MS P ゴシック"/>
            <family val="3"/>
            <charset val="128"/>
          </rPr>
          <t>取組証の発行を希望した場合のみ記載</t>
        </r>
      </text>
    </comment>
    <comment ref="K11" authorId="0" shapeId="0" xr:uid="{4F9F9695-B05A-4F9E-92B5-B250DD72899C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79FF3482-2EFD-4B87-BC1D-2068179F36C1}">
      <text>
        <r>
          <rPr>
            <sz val="9"/>
            <color indexed="81"/>
            <rFont val="MS P ゴシック"/>
            <family val="3"/>
            <charset val="128"/>
          </rPr>
          <t>非対象期間となる場合は計上しない。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27C93051-A78E-4820-BCF3-134A0803EA17}">
      <text>
        <r>
          <rPr>
            <sz val="9"/>
            <color indexed="81"/>
            <rFont val="MS P ゴシック"/>
            <family val="3"/>
            <charset val="128"/>
          </rPr>
          <t>契約締結日を入力すると、カレンダーに反映されます。</t>
        </r>
      </text>
    </comment>
    <comment ref="K13" authorId="0" shapeId="0" xr:uid="{24D85992-E1D2-4835-AC3C-4B6FBF521285}">
      <text>
        <r>
          <rPr>
            <sz val="9"/>
            <color indexed="81"/>
            <rFont val="MS P ゴシック"/>
            <family val="3"/>
            <charset val="128"/>
          </rPr>
          <t xml:space="preserve">夏季休暇（土日祝以外の8月の3日間）、年末年始休暇（土日祝以外の12月下旬から1月上旬の5日間）も休工日としてカウント
</t>
        </r>
      </text>
    </comment>
    <comment ref="K166" authorId="0" shapeId="0" xr:uid="{5ED58888-FB4B-4FE7-A82E-5F522F69D687}">
      <text>
        <r>
          <rPr>
            <sz val="9"/>
            <color indexed="81"/>
            <rFont val="MS P ゴシック"/>
            <family val="3"/>
            <charset val="128"/>
          </rPr>
          <t xml:space="preserve">4週に満たない週は評価対象外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D093CE37-F39C-4EBE-BCFB-3173F53D46BC}">
      <text>
        <r>
          <rPr>
            <sz val="9"/>
            <color indexed="81"/>
            <rFont val="MS P ゴシック"/>
            <family val="3"/>
            <charset val="128"/>
          </rPr>
          <t>契約締結日を入力すると、カレンダーに反映されます。</t>
        </r>
      </text>
    </comment>
    <comment ref="K13" authorId="0" shapeId="0" xr:uid="{1E066149-6C94-4F28-AEA2-38CA51EB7E3D}">
      <text>
        <r>
          <rPr>
            <sz val="9"/>
            <color indexed="81"/>
            <rFont val="MS P ゴシック"/>
            <family val="3"/>
            <charset val="128"/>
          </rPr>
          <t xml:space="preserve">夏季休暇（土日祝以外の8月の3日間）、年末年始休暇（土日祝以外の12月下旬から1月上旬の5日間）も休工日としてカウント
</t>
        </r>
      </text>
    </comment>
    <comment ref="M49" authorId="0" shapeId="0" xr:uid="{C550B691-4863-47B5-A758-24E01D18F20E}">
      <text>
        <r>
          <rPr>
            <b/>
            <sz val="9"/>
            <color indexed="81"/>
            <rFont val="MS P ゴシック"/>
            <family val="3"/>
            <charset val="128"/>
          </rPr>
          <t>4週間に満たないため対象外</t>
        </r>
      </text>
    </comment>
  </commentList>
</comments>
</file>

<file path=xl/sharedStrings.xml><?xml version="1.0" encoding="utf-8"?>
<sst xmlns="http://schemas.openxmlformats.org/spreadsheetml/2006/main" count="975" uniqueCount="109">
  <si>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</si>
  <si>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</si>
  <si>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</si>
  <si>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</si>
  <si>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</si>
  <si>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</si>
  <si>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</si>
  <si>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</si>
  <si>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</si>
  <si>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</si>
  <si>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</si>
  <si>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</si>
  <si>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</si>
  <si>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</si>
  <si>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</si>
  <si>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</si>
  <si>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</si>
  <si>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</si>
  <si>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</si>
  <si>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</si>
  <si>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</si>
  <si>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</si>
  <si>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</si>
  <si>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</si>
  <si>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</si>
  <si>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</si>
  <si>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</si>
  <si>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</si>
  <si>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○○建設事務所△△△△課</t>
    <rPh sb="2" eb="7">
      <t>ケンセツジムショ</t>
    </rPh>
    <rPh sb="11" eb="12">
      <t>カ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</si>
  <si>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</si>
  <si>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</si>
  <si>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</si>
  <si>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</si>
  <si>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</si>
  <si>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</si>
  <si>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</si>
  <si>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</si>
  <si>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</si>
  <si>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</si>
  <si>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</si>
  <si>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</si>
  <si>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</si>
  <si>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</si>
  <si>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</si>
  <si>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</si>
  <si>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</si>
  <si>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</si>
  <si>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</si>
  <si>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</si>
  <si>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</si>
  <si>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月単位での
週休2日</t>
    <rPh sb="0" eb="3">
      <t>ツキタンイ</t>
    </rPh>
    <rPh sb="6" eb="8">
      <t>シュウキュウ</t>
    </rPh>
    <rPh sb="9" eb="10">
      <t>ニチ</t>
    </rPh>
    <phoneticPr fontId="2"/>
  </si>
  <si>
    <t>-</t>
    <phoneticPr fontId="2"/>
  </si>
  <si>
    <t>未達成</t>
    <rPh sb="0" eb="3">
      <t>ミタッセイ</t>
    </rPh>
    <phoneticPr fontId="2"/>
  </si>
  <si>
    <t>達成</t>
    <rPh sb="0" eb="2">
      <t>タッセイ</t>
    </rPh>
    <phoneticPr fontId="2"/>
  </si>
  <si>
    <t>未達成</t>
    <rPh sb="0" eb="3">
      <t>ミタッセイ</t>
    </rPh>
    <phoneticPr fontId="2"/>
  </si>
  <si>
    <t>4週未満</t>
    <rPh sb="1" eb="4">
      <t>シュウミマン</t>
    </rPh>
    <phoneticPr fontId="2"/>
  </si>
  <si>
    <t>月単位対象外</t>
    <rPh sb="0" eb="6">
      <t>ツキタンイタイショウガイ</t>
    </rPh>
    <phoneticPr fontId="2"/>
  </si>
  <si>
    <t>契約締結日</t>
    <rPh sb="0" eb="5">
      <t>ケイヤクテイケツビ</t>
    </rPh>
    <phoneticPr fontId="2"/>
  </si>
  <si>
    <t>土</t>
    <rPh sb="0" eb="1">
      <t>ツチ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</si>
  <si>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</si>
  <si>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</si>
  <si>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</si>
  <si>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</si>
  <si>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計画</t>
    <rPh sb="0" eb="2">
      <t>ケイカク</t>
    </rPh>
    <phoneticPr fontId="2"/>
  </si>
  <si>
    <t>―</t>
    <phoneticPr fontId="2"/>
  </si>
  <si>
    <t>判定</t>
    <rPh sb="0" eb="2">
      <t>ハンテイ</t>
    </rPh>
    <phoneticPr fontId="2"/>
  </si>
  <si>
    <t>評価対象外
○月○日契約</t>
    <rPh sb="0" eb="5">
      <t>ヒョウカタイショウガイ</t>
    </rPh>
    <rPh sb="7" eb="8">
      <t>ガツ</t>
    </rPh>
    <rPh sb="9" eb="10">
      <t>ニチ</t>
    </rPh>
    <rPh sb="10" eb="12">
      <t>ケイヤク</t>
    </rPh>
    <phoneticPr fontId="2"/>
  </si>
  <si>
    <t>4月4日工事完了日</t>
    <rPh sb="1" eb="2">
      <t>ガツ</t>
    </rPh>
    <rPh sb="3" eb="4">
      <t>ニチ</t>
    </rPh>
    <rPh sb="4" eb="9">
      <t>コウジカンリョウビ</t>
    </rPh>
    <phoneticPr fontId="2"/>
  </si>
  <si>
    <t>経費補正</t>
    <rPh sb="0" eb="4">
      <t>ケイヒホセイ</t>
    </rPh>
    <phoneticPr fontId="2"/>
  </si>
  <si>
    <t>※成績評定と経費補正で、休工状況の確認方法が異なりますので注意してください。</t>
    <rPh sb="1" eb="3">
      <t>セイセキ</t>
    </rPh>
    <rPh sb="3" eb="5">
      <t>ヒョウテイ</t>
    </rPh>
    <rPh sb="6" eb="8">
      <t>ケイヒ</t>
    </rPh>
    <rPh sb="8" eb="10">
      <t>ホセイ</t>
    </rPh>
    <rPh sb="12" eb="14">
      <t>キュウコウ</t>
    </rPh>
    <rPh sb="14" eb="16">
      <t>ジョウキョウ</t>
    </rPh>
    <rPh sb="17" eb="19">
      <t>カクニン</t>
    </rPh>
    <rPh sb="19" eb="21">
      <t>ホウホウ</t>
    </rPh>
    <rPh sb="22" eb="23">
      <t>コト</t>
    </rPh>
    <rPh sb="29" eb="31">
      <t>チュウイ</t>
    </rPh>
    <phoneticPr fontId="2"/>
  </si>
  <si>
    <t>成績評定</t>
    <rPh sb="0" eb="4">
      <t>セイセキヒョウテイ</t>
    </rPh>
    <phoneticPr fontId="2"/>
  </si>
  <si>
    <t>施工開始日から施工完了日まで</t>
    <rPh sb="0" eb="2">
      <t>セコウ</t>
    </rPh>
    <rPh sb="2" eb="4">
      <t>カイシ</t>
    </rPh>
    <rPh sb="4" eb="5">
      <t>ビ</t>
    </rPh>
    <rPh sb="7" eb="9">
      <t>セコウ</t>
    </rPh>
    <rPh sb="9" eb="12">
      <t>カンリョウビ</t>
    </rPh>
    <phoneticPr fontId="2"/>
  </si>
  <si>
    <t>評価開始日</t>
    <rPh sb="0" eb="2">
      <t>ヒョウカ</t>
    </rPh>
    <rPh sb="2" eb="5">
      <t>カイシビ</t>
    </rPh>
    <phoneticPr fontId="2"/>
  </si>
  <si>
    <t>評価終了日</t>
    <rPh sb="0" eb="2">
      <t>ヒョウカ</t>
    </rPh>
    <rPh sb="2" eb="5">
      <t>シュウリョウビ</t>
    </rPh>
    <phoneticPr fontId="2"/>
  </si>
  <si>
    <t>契約締結日から工事完了日まで</t>
    <rPh sb="7" eb="12">
      <t>コウジカンリョウビ</t>
    </rPh>
    <phoneticPr fontId="2"/>
  </si>
  <si>
    <t>週の考え方</t>
    <rPh sb="0" eb="1">
      <t>シュウ</t>
    </rPh>
    <rPh sb="2" eb="3">
      <t>カンガ</t>
    </rPh>
    <rPh sb="4" eb="5">
      <t>カタ</t>
    </rPh>
    <phoneticPr fontId="2"/>
  </si>
  <si>
    <t>達成基準</t>
    <rPh sb="0" eb="4">
      <t>タッセイキジュン</t>
    </rPh>
    <phoneticPr fontId="2"/>
  </si>
  <si>
    <t>要領該当</t>
    <rPh sb="0" eb="2">
      <t>ヨウリョウ</t>
    </rPh>
    <rPh sb="2" eb="4">
      <t>ガイトウ</t>
    </rPh>
    <phoneticPr fontId="2"/>
  </si>
  <si>
    <t>第6条</t>
    <rPh sb="0" eb="1">
      <t>ダイ</t>
    </rPh>
    <rPh sb="2" eb="3">
      <t>ジョウ</t>
    </rPh>
    <phoneticPr fontId="2"/>
  </si>
  <si>
    <t>第8条（2）</t>
    <rPh sb="0" eb="1">
      <t>ダイ</t>
    </rPh>
    <rPh sb="2" eb="3">
      <t>ジョウ</t>
    </rPh>
    <phoneticPr fontId="2"/>
  </si>
  <si>
    <t>■港湾・漁港工事における達成状況の確認方法</t>
    <rPh sb="1" eb="3">
      <t>コウワン</t>
    </rPh>
    <rPh sb="4" eb="6">
      <t>ギョコウ</t>
    </rPh>
    <rPh sb="6" eb="8">
      <t>コウジ</t>
    </rPh>
    <rPh sb="12" eb="16">
      <t>タッセイジョウキョウ</t>
    </rPh>
    <rPh sb="17" eb="21">
      <t>カクニンホウホウ</t>
    </rPh>
    <phoneticPr fontId="2"/>
  </si>
  <si>
    <t>休工状況
確認期間</t>
    <rPh sb="0" eb="2">
      <t>キュウコウ</t>
    </rPh>
    <rPh sb="2" eb="4">
      <t>ジョウキョウ</t>
    </rPh>
    <rPh sb="5" eb="7">
      <t>カクニン</t>
    </rPh>
    <rPh sb="7" eb="9">
      <t>キカン</t>
    </rPh>
    <phoneticPr fontId="2"/>
  </si>
  <si>
    <r>
      <rPr>
        <sz val="10.5"/>
        <color rgb="FFFF0000"/>
        <rFont val="ＭＳ Ｐゴシック"/>
        <family val="3"/>
        <charset val="128"/>
      </rPr>
      <t>日曜日</t>
    </r>
    <r>
      <rPr>
        <sz val="10.5"/>
        <color theme="1"/>
        <rFont val="ＭＳ Ｐゴシック"/>
        <family val="3"/>
        <charset val="128"/>
      </rPr>
      <t>始まり</t>
    </r>
    <rPh sb="0" eb="3">
      <t>ニチヨウビ</t>
    </rPh>
    <rPh sb="3" eb="4">
      <t>ハジ</t>
    </rPh>
    <phoneticPr fontId="2"/>
  </si>
  <si>
    <r>
      <rPr>
        <sz val="10.5"/>
        <color theme="4"/>
        <rFont val="ＭＳ Ｐゴシック"/>
        <family val="3"/>
        <charset val="128"/>
      </rPr>
      <t>土曜日</t>
    </r>
    <r>
      <rPr>
        <sz val="10.5"/>
        <color theme="1"/>
        <rFont val="ＭＳ Ｐゴシック"/>
        <family val="3"/>
        <charset val="128"/>
      </rPr>
      <t>始まり</t>
    </r>
    <rPh sb="0" eb="4">
      <t>ドヨウビハジ</t>
    </rPh>
    <phoneticPr fontId="2"/>
  </si>
  <si>
    <r>
      <rPr>
        <u/>
        <sz val="10.5"/>
        <color theme="1"/>
        <rFont val="ＭＳ Ｐゴシック"/>
        <family val="3"/>
        <charset val="128"/>
      </rPr>
      <t>金曜日まで</t>
    </r>
    <r>
      <rPr>
        <sz val="10.5"/>
        <color theme="1"/>
        <rFont val="ＭＳ Ｐゴシック"/>
        <family val="3"/>
        <charset val="128"/>
      </rPr>
      <t xml:space="preserve">
・工事完了日直前の1期間の末日となる金曜日</t>
    </r>
    <rPh sb="0" eb="3">
      <t>キンヨウビ</t>
    </rPh>
    <phoneticPr fontId="2"/>
  </si>
  <si>
    <r>
      <t>4週間を1期間とし、それぞれの期間について、</t>
    </r>
    <r>
      <rPr>
        <u/>
        <sz val="10.5"/>
        <color theme="1"/>
        <rFont val="ＭＳ Ｐゴシック"/>
        <family val="3"/>
        <charset val="128"/>
      </rPr>
      <t>その期間に含まれる土、日、休日、夏季休暇</t>
    </r>
    <r>
      <rPr>
        <sz val="10.5"/>
        <color theme="1"/>
        <rFont val="ＭＳ Ｐゴシック"/>
        <family val="3"/>
        <charset val="128"/>
      </rPr>
      <t>（土・日・休日以外の8月の3日間）</t>
    </r>
    <r>
      <rPr>
        <u/>
        <sz val="10.5"/>
        <color theme="1"/>
        <rFont val="ＭＳ Ｐゴシック"/>
        <family val="3"/>
        <charset val="128"/>
      </rPr>
      <t>及び年末年始休暇</t>
    </r>
    <r>
      <rPr>
        <sz val="10.5"/>
        <color theme="1"/>
        <rFont val="ＭＳ Ｐゴシック"/>
        <family val="3"/>
        <charset val="128"/>
      </rPr>
      <t>（12月下旬から1月上旬の5日間）</t>
    </r>
    <r>
      <rPr>
        <u/>
        <sz val="10.5"/>
        <color theme="1"/>
        <rFont val="ＭＳ Ｐゴシック"/>
        <family val="3"/>
        <charset val="128"/>
      </rPr>
      <t>の日数分の休工日がある場合</t>
    </r>
    <rPh sb="1" eb="3">
      <t>シュウカン</t>
    </rPh>
    <rPh sb="5" eb="7">
      <t>キカン</t>
    </rPh>
    <rPh sb="15" eb="17">
      <t>キカン</t>
    </rPh>
    <rPh sb="24" eb="26">
      <t>キカン</t>
    </rPh>
    <rPh sb="27" eb="28">
      <t>フク</t>
    </rPh>
    <rPh sb="35" eb="37">
      <t>キュウジツ</t>
    </rPh>
    <rPh sb="38" eb="40">
      <t>カキ</t>
    </rPh>
    <rPh sb="40" eb="42">
      <t>キュウカ</t>
    </rPh>
    <rPh sb="43" eb="44">
      <t>ツチ</t>
    </rPh>
    <rPh sb="45" eb="46">
      <t>ヒ</t>
    </rPh>
    <rPh sb="47" eb="49">
      <t>キュウジツ</t>
    </rPh>
    <rPh sb="49" eb="51">
      <t>イガイ</t>
    </rPh>
    <rPh sb="53" eb="54">
      <t>ガツ</t>
    </rPh>
    <rPh sb="56" eb="58">
      <t>ニチカン</t>
    </rPh>
    <rPh sb="59" eb="60">
      <t>オヨ</t>
    </rPh>
    <rPh sb="61" eb="67">
      <t>ネンマツネンシキュウカ</t>
    </rPh>
    <rPh sb="70" eb="73">
      <t>ガツゲジュン</t>
    </rPh>
    <rPh sb="76" eb="79">
      <t>ガツジョウジュン</t>
    </rPh>
    <rPh sb="81" eb="83">
      <t>ニチカン</t>
    </rPh>
    <rPh sb="85" eb="88">
      <t>ニッスウブン</t>
    </rPh>
    <rPh sb="95" eb="97">
      <t>バアイ</t>
    </rPh>
    <phoneticPr fontId="2"/>
  </si>
  <si>
    <t>完全週休2日</t>
    <rPh sb="0" eb="4">
      <t>カンゼンシュウキュウ</t>
    </rPh>
    <rPh sb="5" eb="6">
      <t>ニチ</t>
    </rPh>
    <phoneticPr fontId="2"/>
  </si>
  <si>
    <t>週休2日</t>
    <rPh sb="0" eb="2">
      <t>シュウキュウ</t>
    </rPh>
    <rPh sb="3" eb="4">
      <t>ニチ</t>
    </rPh>
    <phoneticPr fontId="2"/>
  </si>
  <si>
    <t>週休2日取得率28.5％以上</t>
    <phoneticPr fontId="2"/>
  </si>
  <si>
    <t>完全週休2日取得率70％以上
かつ
週休2日取得率28.5％以上</t>
    <rPh sb="0" eb="4">
      <t>カンゼンシュウキュウ</t>
    </rPh>
    <rPh sb="5" eb="6">
      <t>ニチ</t>
    </rPh>
    <rPh sb="6" eb="9">
      <t>シュトクリツ</t>
    </rPh>
    <rPh sb="12" eb="14">
      <t>イジョウ</t>
    </rPh>
    <rPh sb="18" eb="20">
      <t>シュウキュウ</t>
    </rPh>
    <rPh sb="21" eb="22">
      <t>ニチ</t>
    </rPh>
    <rPh sb="22" eb="25">
      <t>シュトクリツ</t>
    </rPh>
    <rPh sb="30" eb="32">
      <t>イジョウ</t>
    </rPh>
    <phoneticPr fontId="2"/>
  </si>
  <si>
    <r>
      <rPr>
        <u/>
        <sz val="10.5"/>
        <color rgb="FFFF0000"/>
        <rFont val="ＭＳ Ｐゴシック"/>
        <family val="3"/>
        <charset val="128"/>
      </rPr>
      <t>日曜日</t>
    </r>
    <r>
      <rPr>
        <u/>
        <sz val="10.5"/>
        <color theme="1"/>
        <rFont val="ＭＳ Ｐゴシック"/>
        <family val="3"/>
        <charset val="128"/>
      </rPr>
      <t>から</t>
    </r>
    <r>
      <rPr>
        <sz val="10.5"/>
        <color theme="1"/>
        <rFont val="ＭＳ Ｐゴシック"/>
        <family val="3"/>
        <charset val="128"/>
      </rPr>
      <t xml:space="preserve">
・施工開始日が火～土の場合は次の日曜日
・施工開始日が月の場合は前日の日曜日</t>
    </r>
    <rPh sb="0" eb="3">
      <t>ニチヨウビ</t>
    </rPh>
    <rPh sb="7" eb="12">
      <t>セコウカイシビ</t>
    </rPh>
    <rPh sb="13" eb="14">
      <t>ヒ</t>
    </rPh>
    <rPh sb="15" eb="16">
      <t>ツチ</t>
    </rPh>
    <rPh sb="17" eb="19">
      <t>バアイ</t>
    </rPh>
    <rPh sb="20" eb="21">
      <t>ツギ</t>
    </rPh>
    <rPh sb="22" eb="25">
      <t>ニチヨウビ</t>
    </rPh>
    <rPh sb="27" eb="32">
      <t>セコウカイシビ</t>
    </rPh>
    <rPh sb="33" eb="34">
      <t>ツキ</t>
    </rPh>
    <rPh sb="35" eb="37">
      <t>バアイ</t>
    </rPh>
    <rPh sb="38" eb="40">
      <t>ゼンジツ</t>
    </rPh>
    <rPh sb="41" eb="44">
      <t>ニチヨウビ</t>
    </rPh>
    <phoneticPr fontId="2"/>
  </si>
  <si>
    <r>
      <rPr>
        <u/>
        <sz val="10.5"/>
        <color theme="4"/>
        <rFont val="ＭＳ Ｐゴシック"/>
        <family val="3"/>
        <charset val="128"/>
      </rPr>
      <t>土曜日</t>
    </r>
    <r>
      <rPr>
        <u/>
        <sz val="10.5"/>
        <color theme="1"/>
        <rFont val="ＭＳ Ｐゴシック"/>
        <family val="3"/>
        <charset val="128"/>
      </rPr>
      <t>から</t>
    </r>
    <r>
      <rPr>
        <sz val="10.5"/>
        <color theme="1"/>
        <rFont val="ＭＳ Ｐゴシック"/>
        <family val="3"/>
        <charset val="128"/>
      </rPr>
      <t xml:space="preserve">
・契約締結日の翌日以降最初の土曜日</t>
    </r>
    <rPh sb="0" eb="3">
      <t>ドヨウビ</t>
    </rPh>
    <phoneticPr fontId="2"/>
  </si>
  <si>
    <r>
      <rPr>
        <u/>
        <sz val="10.5"/>
        <color theme="4"/>
        <rFont val="ＭＳ Ｐゴシック"/>
        <family val="3"/>
        <charset val="128"/>
      </rPr>
      <t>土曜日</t>
    </r>
    <r>
      <rPr>
        <u/>
        <sz val="10.5"/>
        <color theme="1"/>
        <rFont val="ＭＳ Ｐゴシック"/>
        <family val="3"/>
        <charset val="128"/>
      </rPr>
      <t>まで</t>
    </r>
    <r>
      <rPr>
        <sz val="10.5"/>
        <color theme="1"/>
        <rFont val="ＭＳ Ｐゴシック"/>
        <family val="3"/>
        <charset val="128"/>
      </rPr>
      <t xml:space="preserve">
・施工完了日が日～木の場合は前の土曜日
・施工完了日が金の場合は次の日の土曜日</t>
    </r>
    <rPh sb="0" eb="3">
      <t>ドヨウビ</t>
    </rPh>
    <rPh sb="7" eb="9">
      <t>セコウ</t>
    </rPh>
    <rPh sb="9" eb="12">
      <t>カンリョウビ</t>
    </rPh>
    <rPh sb="13" eb="14">
      <t>ニチ</t>
    </rPh>
    <rPh sb="15" eb="16">
      <t>キ</t>
    </rPh>
    <rPh sb="17" eb="19">
      <t>バアイ</t>
    </rPh>
    <rPh sb="20" eb="21">
      <t>マエ</t>
    </rPh>
    <rPh sb="22" eb="25">
      <t>ドヨウビ</t>
    </rPh>
    <rPh sb="27" eb="29">
      <t>セコウ</t>
    </rPh>
    <rPh sb="29" eb="32">
      <t>カンリョウビ</t>
    </rPh>
    <rPh sb="33" eb="34">
      <t>キン</t>
    </rPh>
    <rPh sb="35" eb="37">
      <t>バアイ</t>
    </rPh>
    <rPh sb="38" eb="39">
      <t>ツギ</t>
    </rPh>
    <rPh sb="40" eb="41">
      <t>ヒ</t>
    </rPh>
    <rPh sb="42" eb="45">
      <t>ドヨウビ</t>
    </rPh>
    <phoneticPr fontId="2"/>
  </si>
  <si>
    <t>休工として
カウントできる日</t>
    <rPh sb="0" eb="2">
      <t>キュウコウ</t>
    </rPh>
    <rPh sb="13" eb="14">
      <t>ヒ</t>
    </rPh>
    <phoneticPr fontId="2"/>
  </si>
  <si>
    <t>・土曜日、日曜日（振替可）
・祝日（休工週に0.5週間分加算）
※天候による休工は対象外</t>
    <rPh sb="1" eb="4">
      <t>ドヨウビ</t>
    </rPh>
    <rPh sb="5" eb="8">
      <t>ニチヨウビ</t>
    </rPh>
    <rPh sb="9" eb="12">
      <t>フリカエカ</t>
    </rPh>
    <rPh sb="15" eb="17">
      <t>シュクジツ</t>
    </rPh>
    <rPh sb="18" eb="20">
      <t>キュウコウ</t>
    </rPh>
    <rPh sb="20" eb="21">
      <t>シュウ</t>
    </rPh>
    <rPh sb="25" eb="28">
      <t>シュウカンブン</t>
    </rPh>
    <rPh sb="28" eb="30">
      <t>カサン</t>
    </rPh>
    <rPh sb="34" eb="36">
      <t>テンコウ</t>
    </rPh>
    <rPh sb="39" eb="41">
      <t>キュウコウ</t>
    </rPh>
    <rPh sb="42" eb="45">
      <t>タイショウガイ</t>
    </rPh>
    <phoneticPr fontId="2"/>
  </si>
  <si>
    <t>曜日及び理由にかかわらず休工した日
※夏季休暇、年末年始は非対象期間</t>
    <rPh sb="0" eb="2">
      <t>ヨウビ</t>
    </rPh>
    <rPh sb="2" eb="3">
      <t>オヨ</t>
    </rPh>
    <rPh sb="4" eb="6">
      <t>リユウ</t>
    </rPh>
    <rPh sb="12" eb="14">
      <t>キュウコウ</t>
    </rPh>
    <rPh sb="16" eb="17">
      <t>ヒ</t>
    </rPh>
    <rPh sb="20" eb="24">
      <t>カキキュウカ</t>
    </rPh>
    <rPh sb="25" eb="29">
      <t>ネンマツネンシ</t>
    </rPh>
    <rPh sb="30" eb="35">
      <t>ヒタイショウキカン</t>
    </rPh>
    <phoneticPr fontId="2"/>
  </si>
  <si>
    <r>
      <t>週休2日制工事（港湾・漁港工事）　</t>
    </r>
    <r>
      <rPr>
        <b/>
        <sz val="14"/>
        <rFont val="ＭＳ Ｐゴシック"/>
        <family val="3"/>
        <charset val="128"/>
      </rPr>
      <t>経費補正確認表</t>
    </r>
    <rPh sb="0" eb="2">
      <t>シュウキュウ</t>
    </rPh>
    <rPh sb="3" eb="7">
      <t>ニチセイコウジ</t>
    </rPh>
    <rPh sb="17" eb="19">
      <t>ケイヒ</t>
    </rPh>
    <rPh sb="19" eb="21">
      <t>ホセイ</t>
    </rPh>
    <rPh sb="21" eb="23">
      <t>カクニン</t>
    </rPh>
    <rPh sb="23" eb="24">
      <t>ヒョウ</t>
    </rPh>
    <phoneticPr fontId="2"/>
  </si>
  <si>
    <t>曜日及び理由にかかわらず休工した日
※夏季休暇、年末年始休暇も対象</t>
    <rPh sb="0" eb="2">
      <t>ヨウビ</t>
    </rPh>
    <rPh sb="2" eb="3">
      <t>オヨ</t>
    </rPh>
    <rPh sb="4" eb="6">
      <t>リユウ</t>
    </rPh>
    <rPh sb="12" eb="14">
      <t>キュウコウ</t>
    </rPh>
    <rPh sb="16" eb="17">
      <t>ヒ</t>
    </rPh>
    <rPh sb="20" eb="24">
      <t>カキキュウカ</t>
    </rPh>
    <rPh sb="25" eb="27">
      <t>ネンマツ</t>
    </rPh>
    <rPh sb="27" eb="29">
      <t>ネンシ</t>
    </rPh>
    <rPh sb="29" eb="31">
      <t>キュウカ</t>
    </rPh>
    <rPh sb="32" eb="34">
      <t>タイショウ</t>
    </rPh>
    <phoneticPr fontId="2"/>
  </si>
  <si>
    <t>完全週休2日制工事　　休工取得計画表　・　休工実績報告表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17" eb="18">
      <t>ヒョウ</t>
    </rPh>
    <rPh sb="21" eb="23">
      <t>キュウコウ</t>
    </rPh>
    <rPh sb="23" eb="27">
      <t>ジッセキホウコク</t>
    </rPh>
    <rPh sb="27" eb="28">
      <t>ヒョウ</t>
    </rPh>
    <phoneticPr fontId="2"/>
  </si>
  <si>
    <t>計画　・　実績</t>
    <rPh sb="0" eb="2">
      <t>ケイカク</t>
    </rPh>
    <rPh sb="5" eb="7">
      <t>ジッセキ</t>
    </rPh>
    <phoneticPr fontId="2"/>
  </si>
  <si>
    <t>　※評価対象の内、最終契約金額1千万円以上の工事は週休2日制工事取組証を発行（希望者）</t>
    <rPh sb="39" eb="42">
      <t>キボウシャ</t>
    </rPh>
    <phoneticPr fontId="2"/>
  </si>
  <si>
    <t>週休2日制工事　　休工取得計画表　・　休工実績報告表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9" eb="21">
      <t>キュウコウ</t>
    </rPh>
    <rPh sb="21" eb="25">
      <t>ジッセキホウコク</t>
    </rPh>
    <phoneticPr fontId="2"/>
  </si>
  <si>
    <t>完全週休2日制工事　休工実績報告表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rPh sb="16" eb="17">
      <t>ヒョウ</t>
    </rPh>
    <phoneticPr fontId="2"/>
  </si>
  <si>
    <t>評価対象外
6月1日契約</t>
    <rPh sb="0" eb="5">
      <t>ヒョウカタイショウガイ</t>
    </rPh>
    <rPh sb="7" eb="8">
      <t>ガツ</t>
    </rPh>
    <rPh sb="9" eb="10">
      <t>ニチ</t>
    </rPh>
    <rPh sb="10" eb="12">
      <t>ケイヤク</t>
    </rPh>
    <phoneticPr fontId="2"/>
  </si>
  <si>
    <t>8月14日～8月16日夏季休暇</t>
    <rPh sb="1" eb="2">
      <t>ガツ</t>
    </rPh>
    <rPh sb="4" eb="5">
      <t>ニチ</t>
    </rPh>
    <rPh sb="7" eb="8">
      <t>ガツ</t>
    </rPh>
    <rPh sb="10" eb="11">
      <t>ニチ</t>
    </rPh>
    <rPh sb="11" eb="15">
      <t>カキキュウカ</t>
    </rPh>
    <phoneticPr fontId="2"/>
  </si>
  <si>
    <t>工事完了</t>
    <rPh sb="0" eb="4">
      <t>コウジカンリョウ</t>
    </rPh>
    <phoneticPr fontId="2"/>
  </si>
  <si>
    <t>評価対象外</t>
    <rPh sb="0" eb="2">
      <t>ヒョウカ</t>
    </rPh>
    <rPh sb="2" eb="5">
      <t>タイショウガイ</t>
    </rPh>
    <phoneticPr fontId="2"/>
  </si>
  <si>
    <t>評価対象外
9月7日工事完了日</t>
    <rPh sb="0" eb="5">
      <t>ヒョウカタイショウガイ</t>
    </rPh>
    <phoneticPr fontId="2"/>
  </si>
  <si>
    <t>週休2日制工事　　休工実績報告表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</si>
</sst>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&quot;&quot;"/>
    <numFmt numFmtId="177" formatCode="0.0%"/>
    <numFmt numFmtId="178" formatCode="0.0_);[Red]\(0.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.5"/>
      <color theme="4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  <font>
      <u/>
      <sz val="10.5"/>
      <color theme="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4" borderId="48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4" borderId="49" xfId="0" applyFont="1" applyFill="1" applyBorder="1" applyAlignment="1">
      <alignment horizontal="center" vertical="center" wrapText="1"/>
    </xf>
    <xf numFmtId="0" fontId="20" fillId="4" borderId="5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2200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5C3D-76C5-446B-9F9A-A34703817EE4}">
  <sheetPr>
    <pageSetUpPr fitToPage="1"/>
  </sheetPr>
  <dimension ref="B1:E10"/>
  <sheetViews>
    <sheetView zoomScaleNormal="100" workbookViewId="0">
      <selection activeCell="J9" sqref="J9"/>
    </sheetView>
  </sheetViews>
  <sheetFormatPr defaultRowHeight="13.5"/>
  <cols>
    <col min="1" max="1" width="5.25" style="84" customWidth="1"/>
    <col min="2" max="2" width="13.375" style="1" customWidth="1"/>
    <col min="3" max="4" width="25.875" style="83" customWidth="1"/>
    <col min="5" max="5" width="37" style="83" customWidth="1"/>
    <col min="6" max="16384" width="9" style="84"/>
  </cols>
  <sheetData>
    <row r="1" spans="2:5" ht="33" customHeight="1">
      <c r="B1" s="85" t="s">
        <v>80</v>
      </c>
    </row>
    <row r="2" spans="2:5" s="1" customFormat="1" ht="22.5" customHeight="1" thickBot="1">
      <c r="B2" s="96"/>
      <c r="C2" s="108" t="s">
        <v>70</v>
      </c>
      <c r="D2" s="109"/>
      <c r="E2" s="97" t="s">
        <v>68</v>
      </c>
    </row>
    <row r="3" spans="2:5" ht="34.5" customHeight="1" thickTop="1">
      <c r="B3" s="87" t="s">
        <v>81</v>
      </c>
      <c r="C3" s="110" t="s">
        <v>71</v>
      </c>
      <c r="D3" s="110"/>
      <c r="E3" s="87" t="s">
        <v>74</v>
      </c>
    </row>
    <row r="4" spans="2:5" ht="34.5" customHeight="1">
      <c r="B4" s="89" t="s">
        <v>75</v>
      </c>
      <c r="C4" s="111" t="s">
        <v>82</v>
      </c>
      <c r="D4" s="111"/>
      <c r="E4" s="88" t="s">
        <v>83</v>
      </c>
    </row>
    <row r="5" spans="2:5" ht="63" customHeight="1">
      <c r="B5" s="89" t="s">
        <v>72</v>
      </c>
      <c r="C5" s="104" t="s">
        <v>90</v>
      </c>
      <c r="D5" s="104"/>
      <c r="E5" s="90" t="s">
        <v>91</v>
      </c>
    </row>
    <row r="6" spans="2:5" ht="78" customHeight="1">
      <c r="B6" s="89" t="s">
        <v>73</v>
      </c>
      <c r="C6" s="104" t="s">
        <v>92</v>
      </c>
      <c r="D6" s="104"/>
      <c r="E6" s="90" t="s">
        <v>84</v>
      </c>
    </row>
    <row r="7" spans="2:5" ht="19.5" customHeight="1">
      <c r="B7" s="105" t="s">
        <v>76</v>
      </c>
      <c r="C7" s="92" t="s">
        <v>86</v>
      </c>
      <c r="D7" s="91" t="s">
        <v>87</v>
      </c>
      <c r="E7" s="104" t="s">
        <v>85</v>
      </c>
    </row>
    <row r="8" spans="2:5" ht="93.75" customHeight="1">
      <c r="B8" s="105"/>
      <c r="C8" s="99" t="s">
        <v>89</v>
      </c>
      <c r="D8" s="98" t="s">
        <v>88</v>
      </c>
      <c r="E8" s="104"/>
    </row>
    <row r="9" spans="2:5" ht="86.25" customHeight="1">
      <c r="B9" s="87" t="s">
        <v>93</v>
      </c>
      <c r="C9" s="94" t="s">
        <v>94</v>
      </c>
      <c r="D9" s="95" t="s">
        <v>95</v>
      </c>
      <c r="E9" s="93" t="s">
        <v>97</v>
      </c>
    </row>
    <row r="10" spans="2:5" ht="28.5" customHeight="1">
      <c r="B10" s="86" t="s">
        <v>77</v>
      </c>
      <c r="C10" s="106" t="s">
        <v>78</v>
      </c>
      <c r="D10" s="107"/>
      <c r="E10" s="87" t="s">
        <v>79</v>
      </c>
    </row>
  </sheetData>
  <mergeCells count="8">
    <mergeCell ref="E7:E8"/>
    <mergeCell ref="B7:B8"/>
    <mergeCell ref="C10:D10"/>
    <mergeCell ref="C2:D2"/>
    <mergeCell ref="C3:D3"/>
    <mergeCell ref="C4:D4"/>
    <mergeCell ref="C5:D5"/>
    <mergeCell ref="C6:D6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8" sqref="F8:F10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12" t="s">
        <v>98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2:15" ht="14.25" customHeight="1">
      <c r="B2" s="9"/>
    </row>
    <row r="3" spans="2:15" ht="14.25" customHeight="1">
      <c r="B3" s="16" t="s">
        <v>23</v>
      </c>
      <c r="C3" s="134" t="s">
        <v>30</v>
      </c>
      <c r="D3" s="134"/>
      <c r="E3" s="134"/>
      <c r="F3" s="134"/>
      <c r="G3" s="134"/>
      <c r="H3" s="16" t="s">
        <v>37</v>
      </c>
      <c r="I3" s="134" t="s">
        <v>26</v>
      </c>
      <c r="J3" s="134"/>
      <c r="K3" s="134"/>
    </row>
    <row r="4" spans="2:15" ht="14.25" customHeight="1">
      <c r="B4" s="16" t="s">
        <v>36</v>
      </c>
      <c r="C4" s="135" t="s">
        <v>41</v>
      </c>
      <c r="D4" s="135"/>
      <c r="E4" s="135"/>
      <c r="F4" s="135"/>
      <c r="G4" s="135"/>
      <c r="H4" s="17"/>
    </row>
    <row r="5" spans="2:15" ht="14.25" customHeight="1">
      <c r="B5" s="16" t="s">
        <v>24</v>
      </c>
      <c r="C5" s="134" t="s">
        <v>29</v>
      </c>
      <c r="D5" s="134"/>
      <c r="E5" s="134"/>
      <c r="F5" s="134"/>
      <c r="G5" s="134"/>
      <c r="H5" s="16" t="s">
        <v>25</v>
      </c>
      <c r="I5" s="134" t="s">
        <v>28</v>
      </c>
      <c r="J5" s="134"/>
      <c r="K5" s="134"/>
    </row>
    <row r="6" spans="2:15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>
      <c r="E7" s="34"/>
      <c r="F7" s="12"/>
      <c r="G7" s="12"/>
      <c r="H7" s="16"/>
      <c r="I7" s="12"/>
      <c r="J7" s="12"/>
      <c r="K7" s="12"/>
      <c r="M7" s="16" t="s">
        <v>46</v>
      </c>
      <c r="N7" s="45">
        <v>45383</v>
      </c>
      <c r="O7" s="37">
        <f>WEEKDAY($N$7)</f>
        <v>2</v>
      </c>
    </row>
    <row r="8" spans="2:15" ht="11.25" customHeight="1">
      <c r="B8" s="113"/>
      <c r="C8" s="116" t="s">
        <v>0</v>
      </c>
      <c r="D8" s="119" t="s">
        <v>1</v>
      </c>
      <c r="E8" s="119" t="s">
        <v>2</v>
      </c>
      <c r="F8" s="119" t="s">
        <v>3</v>
      </c>
      <c r="G8" s="119" t="s">
        <v>4</v>
      </c>
      <c r="H8" s="119" t="s">
        <v>5</v>
      </c>
      <c r="I8" s="122" t="s">
        <v>6</v>
      </c>
      <c r="J8" s="125" t="s">
        <v>9</v>
      </c>
      <c r="K8" s="128" t="s">
        <v>99</v>
      </c>
      <c r="L8" s="129"/>
      <c r="M8" s="129"/>
      <c r="N8" s="130"/>
    </row>
    <row r="9" spans="2:15" ht="11.25" customHeight="1">
      <c r="B9" s="114"/>
      <c r="C9" s="117"/>
      <c r="D9" s="120"/>
      <c r="E9" s="120"/>
      <c r="F9" s="120"/>
      <c r="G9" s="120"/>
      <c r="H9" s="120"/>
      <c r="I9" s="123"/>
      <c r="J9" s="126"/>
      <c r="K9" s="131" t="s">
        <v>15</v>
      </c>
      <c r="L9" s="132"/>
      <c r="M9" s="132" t="s">
        <v>19</v>
      </c>
      <c r="N9" s="133"/>
    </row>
    <row r="10" spans="2:15" s="8" customFormat="1" ht="26.25" customHeight="1" thickBot="1">
      <c r="B10" s="115"/>
      <c r="C10" s="118"/>
      <c r="D10" s="121"/>
      <c r="E10" s="121"/>
      <c r="F10" s="121"/>
      <c r="G10" s="121"/>
      <c r="H10" s="121"/>
      <c r="I10" s="124"/>
      <c r="J10" s="127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5">
        <f>$N$7-($O$7-1)</f>
        <v>45382</v>
      </c>
      <c r="D11" s="35">
        <f>C11+1</f>
        <v>45383</v>
      </c>
      <c r="E11" s="35">
        <f t="shared" ref="E11:I11" si="0">D11+1</f>
        <v>45384</v>
      </c>
      <c r="F11" s="35">
        <f t="shared" si="0"/>
        <v>45385</v>
      </c>
      <c r="G11" s="35">
        <f t="shared" si="0"/>
        <v>45386</v>
      </c>
      <c r="H11" s="35">
        <f t="shared" si="0"/>
        <v>45387</v>
      </c>
      <c r="I11" s="35">
        <f t="shared" si="0"/>
        <v>45388</v>
      </c>
      <c r="J11" s="136"/>
      <c r="K11" s="138">
        <f>COUNTIF(C12:I12,"&lt;&gt;対象外")</f>
        <v>7</v>
      </c>
      <c r="L11" s="141">
        <f>COUNTIF(C12:I12,"*休工*")</f>
        <v>0</v>
      </c>
      <c r="M11" s="144"/>
      <c r="N11" s="147"/>
    </row>
    <row r="12" spans="2:15" s="8" customFormat="1" ht="26.25" customHeight="1">
      <c r="B12" s="19" t="s">
        <v>47</v>
      </c>
      <c r="C12" s="10"/>
      <c r="D12" s="10"/>
      <c r="E12" s="10"/>
      <c r="F12" s="10"/>
      <c r="G12" s="10"/>
      <c r="H12" s="10"/>
      <c r="I12" s="10"/>
      <c r="J12" s="137"/>
      <c r="K12" s="139"/>
      <c r="L12" s="142"/>
      <c r="M12" s="145"/>
      <c r="N12" s="148"/>
    </row>
    <row r="13" spans="2:15" s="8" customFormat="1" ht="26.25" customHeight="1" thickBot="1">
      <c r="B13" s="38" t="s">
        <v>9</v>
      </c>
      <c r="C13" s="40"/>
      <c r="D13" s="40"/>
      <c r="E13" s="40"/>
      <c r="F13" s="40"/>
      <c r="G13" s="40"/>
      <c r="H13" s="40"/>
      <c r="I13" s="40"/>
      <c r="J13" s="137"/>
      <c r="K13" s="140"/>
      <c r="L13" s="143"/>
      <c r="M13" s="146"/>
      <c r="N13" s="149"/>
    </row>
    <row r="14" spans="2:15" s="8" customFormat="1" ht="18.75" customHeight="1">
      <c r="B14" s="44" t="s">
        <v>42</v>
      </c>
      <c r="C14" s="36">
        <f>I11+1</f>
        <v>45389</v>
      </c>
      <c r="D14" s="36">
        <f>C14+1</f>
        <v>45390</v>
      </c>
      <c r="E14" s="36">
        <f t="shared" ref="E14:I14" si="1">D14+1</f>
        <v>45391</v>
      </c>
      <c r="F14" s="36">
        <f t="shared" si="1"/>
        <v>45392</v>
      </c>
      <c r="G14" s="36">
        <f t="shared" si="1"/>
        <v>45393</v>
      </c>
      <c r="H14" s="36">
        <f t="shared" si="1"/>
        <v>45394</v>
      </c>
      <c r="I14" s="36">
        <f t="shared" si="1"/>
        <v>45395</v>
      </c>
      <c r="J14" s="150"/>
      <c r="K14" s="138">
        <f>COUNTIF(C15:I15,"&lt;&gt;対象外")</f>
        <v>7</v>
      </c>
      <c r="L14" s="141">
        <f>COUNTIF(C15:I15,"*休工*")</f>
        <v>0</v>
      </c>
      <c r="M14" s="144"/>
      <c r="N14" s="147"/>
    </row>
    <row r="15" spans="2:15" s="8" customFormat="1" ht="26.25" customHeight="1">
      <c r="B15" s="19" t="s">
        <v>47</v>
      </c>
      <c r="C15" s="10"/>
      <c r="D15" s="10"/>
      <c r="E15" s="10"/>
      <c r="F15" s="10"/>
      <c r="G15" s="10"/>
      <c r="H15" s="10"/>
      <c r="I15" s="10"/>
      <c r="J15" s="151"/>
      <c r="K15" s="139"/>
      <c r="L15" s="142"/>
      <c r="M15" s="145"/>
      <c r="N15" s="148"/>
    </row>
    <row r="16" spans="2:15" s="8" customFormat="1" ht="26.25" customHeight="1" thickBot="1">
      <c r="B16" s="39" t="s">
        <v>9</v>
      </c>
      <c r="C16" s="41"/>
      <c r="D16" s="41"/>
      <c r="E16" s="41"/>
      <c r="F16" s="41"/>
      <c r="G16" s="41"/>
      <c r="H16" s="41"/>
      <c r="I16" s="41"/>
      <c r="J16" s="152"/>
      <c r="K16" s="140"/>
      <c r="L16" s="143"/>
      <c r="M16" s="146"/>
      <c r="N16" s="149"/>
    </row>
    <row r="17" spans="2:14" s="8" customFormat="1" ht="18.75" customHeight="1">
      <c r="B17" s="24" t="s">
        <v>7</v>
      </c>
      <c r="C17" s="35">
        <f>I14+1</f>
        <v>45396</v>
      </c>
      <c r="D17" s="35">
        <f>C17+1</f>
        <v>45397</v>
      </c>
      <c r="E17" s="35">
        <f t="shared" ref="E17:I17" si="2">D17+1</f>
        <v>45398</v>
      </c>
      <c r="F17" s="35">
        <f t="shared" si="2"/>
        <v>45399</v>
      </c>
      <c r="G17" s="35">
        <f t="shared" si="2"/>
        <v>45400</v>
      </c>
      <c r="H17" s="35">
        <f t="shared" si="2"/>
        <v>45401</v>
      </c>
      <c r="I17" s="35">
        <f t="shared" si="2"/>
        <v>45402</v>
      </c>
      <c r="J17" s="147"/>
      <c r="K17" s="138">
        <f t="shared" ref="K17" si="3">COUNTIF(C18:I18,"&lt;&gt;対象外")</f>
        <v>7</v>
      </c>
      <c r="L17" s="141">
        <f>COUNTIF(C18:I18,"*休工*")</f>
        <v>0</v>
      </c>
      <c r="M17" s="144"/>
      <c r="N17" s="147"/>
    </row>
    <row r="18" spans="2:14" s="8" customFormat="1" ht="26.25" customHeight="1">
      <c r="B18" s="19" t="s">
        <v>47</v>
      </c>
      <c r="C18" s="10"/>
      <c r="D18" s="10"/>
      <c r="E18" s="10"/>
      <c r="F18" s="10"/>
      <c r="G18" s="10"/>
      <c r="H18" s="10"/>
      <c r="I18" s="10"/>
      <c r="J18" s="148"/>
      <c r="K18" s="139"/>
      <c r="L18" s="142"/>
      <c r="M18" s="145"/>
      <c r="N18" s="148"/>
    </row>
    <row r="19" spans="2:14" s="8" customFormat="1" ht="26.25" customHeight="1" thickBot="1">
      <c r="B19" s="39" t="s">
        <v>9</v>
      </c>
      <c r="C19" s="41"/>
      <c r="D19" s="41"/>
      <c r="E19" s="41"/>
      <c r="F19" s="41"/>
      <c r="G19" s="41"/>
      <c r="H19" s="41"/>
      <c r="I19" s="41"/>
      <c r="J19" s="149"/>
      <c r="K19" s="140"/>
      <c r="L19" s="143"/>
      <c r="M19" s="146"/>
      <c r="N19" s="149"/>
    </row>
    <row r="20" spans="2:14" s="8" customFormat="1" ht="18.75" customHeight="1">
      <c r="B20" s="44" t="s">
        <v>7</v>
      </c>
      <c r="C20" s="36">
        <f>I17+1</f>
        <v>45403</v>
      </c>
      <c r="D20" s="36">
        <f>C20+1</f>
        <v>45404</v>
      </c>
      <c r="E20" s="36">
        <f t="shared" ref="E20:I20" si="4">D20+1</f>
        <v>45405</v>
      </c>
      <c r="F20" s="36">
        <f t="shared" si="4"/>
        <v>45406</v>
      </c>
      <c r="G20" s="36">
        <f t="shared" si="4"/>
        <v>45407</v>
      </c>
      <c r="H20" s="36">
        <f t="shared" si="4"/>
        <v>45408</v>
      </c>
      <c r="I20" s="36">
        <f t="shared" si="4"/>
        <v>45409</v>
      </c>
      <c r="J20" s="147"/>
      <c r="K20" s="138">
        <f t="shared" ref="K20" si="5">COUNTIF(C21:I21,"&lt;&gt;対象外")</f>
        <v>7</v>
      </c>
      <c r="L20" s="141">
        <f t="shared" ref="L20" si="6">COUNTIF(C21:I21,"*休工*")</f>
        <v>0</v>
      </c>
      <c r="M20" s="144"/>
      <c r="N20" s="147"/>
    </row>
    <row r="21" spans="2:14" s="8" customFormat="1" ht="26.25" customHeight="1">
      <c r="B21" s="19" t="s">
        <v>47</v>
      </c>
      <c r="C21" s="10"/>
      <c r="D21" s="10"/>
      <c r="E21" s="10"/>
      <c r="F21" s="10"/>
      <c r="G21" s="10"/>
      <c r="H21" s="10"/>
      <c r="I21" s="10"/>
      <c r="J21" s="148"/>
      <c r="K21" s="139"/>
      <c r="L21" s="142"/>
      <c r="M21" s="145"/>
      <c r="N21" s="148"/>
    </row>
    <row r="22" spans="2:14" s="8" customFormat="1" ht="26.25" customHeight="1" thickBot="1">
      <c r="B22" s="39" t="s">
        <v>9</v>
      </c>
      <c r="C22" s="41"/>
      <c r="D22" s="41"/>
      <c r="E22" s="41"/>
      <c r="F22" s="41"/>
      <c r="G22" s="41"/>
      <c r="H22" s="41"/>
      <c r="I22" s="41"/>
      <c r="J22" s="149"/>
      <c r="K22" s="140"/>
      <c r="L22" s="143"/>
      <c r="M22" s="146"/>
      <c r="N22" s="149"/>
    </row>
    <row r="23" spans="2:14" s="8" customFormat="1" ht="18.75" customHeight="1">
      <c r="B23" s="24" t="s">
        <v>7</v>
      </c>
      <c r="C23" s="36">
        <f>I20+1</f>
        <v>45410</v>
      </c>
      <c r="D23" s="36">
        <f>C23+1</f>
        <v>45411</v>
      </c>
      <c r="E23" s="36">
        <f t="shared" ref="E23:I23" si="7">D23+1</f>
        <v>45412</v>
      </c>
      <c r="F23" s="36">
        <f t="shared" si="7"/>
        <v>45413</v>
      </c>
      <c r="G23" s="36">
        <f t="shared" si="7"/>
        <v>45414</v>
      </c>
      <c r="H23" s="36">
        <f t="shared" si="7"/>
        <v>45415</v>
      </c>
      <c r="I23" s="36">
        <f t="shared" si="7"/>
        <v>45416</v>
      </c>
      <c r="J23" s="147"/>
      <c r="K23" s="138">
        <f t="shared" ref="K23" si="8">COUNTIF(C24:I24,"&lt;&gt;対象外")</f>
        <v>7</v>
      </c>
      <c r="L23" s="141">
        <f t="shared" ref="L23" si="9">COUNTIF(C24:I24,"*休工*")</f>
        <v>0</v>
      </c>
      <c r="M23" s="144"/>
      <c r="N23" s="147"/>
    </row>
    <row r="24" spans="2:14" s="8" customFormat="1" ht="26.25" customHeight="1">
      <c r="B24" s="19" t="s">
        <v>47</v>
      </c>
      <c r="C24" s="10"/>
      <c r="D24" s="10"/>
      <c r="E24" s="10"/>
      <c r="F24" s="10"/>
      <c r="G24" s="10"/>
      <c r="H24" s="10"/>
      <c r="I24" s="10"/>
      <c r="J24" s="148"/>
      <c r="K24" s="139"/>
      <c r="L24" s="142"/>
      <c r="M24" s="145"/>
      <c r="N24" s="148"/>
    </row>
    <row r="25" spans="2:14" s="8" customFormat="1" ht="26.25" customHeight="1" thickBot="1">
      <c r="B25" s="39" t="s">
        <v>9</v>
      </c>
      <c r="C25" s="41"/>
      <c r="D25" s="41"/>
      <c r="E25" s="41"/>
      <c r="F25" s="41"/>
      <c r="G25" s="41"/>
      <c r="H25" s="41"/>
      <c r="I25" s="41"/>
      <c r="J25" s="149"/>
      <c r="K25" s="140"/>
      <c r="L25" s="143"/>
      <c r="M25" s="146"/>
      <c r="N25" s="149"/>
    </row>
    <row r="26" spans="2:14" s="8" customFormat="1" ht="18.75" customHeight="1">
      <c r="B26" s="44" t="s">
        <v>7</v>
      </c>
      <c r="C26" s="36">
        <f>I23+1</f>
        <v>45417</v>
      </c>
      <c r="D26" s="36">
        <f>C26+1</f>
        <v>45418</v>
      </c>
      <c r="E26" s="36">
        <f t="shared" ref="E26:I26" si="10">D26+1</f>
        <v>45419</v>
      </c>
      <c r="F26" s="36">
        <f t="shared" si="10"/>
        <v>45420</v>
      </c>
      <c r="G26" s="36">
        <f t="shared" si="10"/>
        <v>45421</v>
      </c>
      <c r="H26" s="36">
        <f t="shared" si="10"/>
        <v>45422</v>
      </c>
      <c r="I26" s="36">
        <f t="shared" si="10"/>
        <v>45423</v>
      </c>
      <c r="J26" s="147"/>
      <c r="K26" s="138">
        <f t="shared" ref="K26" si="11">COUNTIF(C27:I27,"&lt;&gt;対象外")</f>
        <v>7</v>
      </c>
      <c r="L26" s="141">
        <f t="shared" ref="L26" si="12">COUNTIF(C27:I27,"*休工*")</f>
        <v>0</v>
      </c>
      <c r="M26" s="144"/>
      <c r="N26" s="147"/>
    </row>
    <row r="27" spans="2:14" s="8" customFormat="1" ht="26.25" customHeight="1">
      <c r="B27" s="19" t="s">
        <v>47</v>
      </c>
      <c r="C27" s="10"/>
      <c r="D27" s="10"/>
      <c r="E27" s="10"/>
      <c r="F27" s="10"/>
      <c r="G27" s="10"/>
      <c r="H27" s="10"/>
      <c r="I27" s="10"/>
      <c r="J27" s="148"/>
      <c r="K27" s="139"/>
      <c r="L27" s="142"/>
      <c r="M27" s="145"/>
      <c r="N27" s="148"/>
    </row>
    <row r="28" spans="2:14" s="8" customFormat="1" ht="26.25" customHeight="1" thickBot="1">
      <c r="B28" s="39" t="s">
        <v>9</v>
      </c>
      <c r="C28" s="41"/>
      <c r="D28" s="41"/>
      <c r="E28" s="41"/>
      <c r="F28" s="41"/>
      <c r="G28" s="41"/>
      <c r="H28" s="41"/>
      <c r="I28" s="41"/>
      <c r="J28" s="149"/>
      <c r="K28" s="140"/>
      <c r="L28" s="143"/>
      <c r="M28" s="146"/>
      <c r="N28" s="149"/>
    </row>
    <row r="29" spans="2:14" s="8" customFormat="1" ht="18.75" customHeight="1">
      <c r="B29" s="44" t="s">
        <v>42</v>
      </c>
      <c r="C29" s="36">
        <f>I26+1</f>
        <v>45424</v>
      </c>
      <c r="D29" s="36">
        <f>C29+1</f>
        <v>45425</v>
      </c>
      <c r="E29" s="36">
        <f t="shared" ref="E29:I29" si="13">D29+1</f>
        <v>45426</v>
      </c>
      <c r="F29" s="36">
        <f t="shared" si="13"/>
        <v>45427</v>
      </c>
      <c r="G29" s="36">
        <f t="shared" si="13"/>
        <v>45428</v>
      </c>
      <c r="H29" s="36">
        <f t="shared" si="13"/>
        <v>45429</v>
      </c>
      <c r="I29" s="36">
        <f t="shared" si="13"/>
        <v>45430</v>
      </c>
      <c r="J29" s="147"/>
      <c r="K29" s="138">
        <f t="shared" ref="K29" si="14">COUNTIF(C30:I30,"&lt;&gt;対象外")</f>
        <v>7</v>
      </c>
      <c r="L29" s="141">
        <f t="shared" ref="L29" si="15">COUNTIF(C30:I30,"*休工*")</f>
        <v>0</v>
      </c>
      <c r="M29" s="144"/>
      <c r="N29" s="147"/>
    </row>
    <row r="30" spans="2:14" s="8" customFormat="1" ht="26.25" customHeight="1">
      <c r="B30" s="19" t="s">
        <v>47</v>
      </c>
      <c r="C30" s="10"/>
      <c r="D30" s="10"/>
      <c r="E30" s="10"/>
      <c r="F30" s="10"/>
      <c r="G30" s="10"/>
      <c r="H30" s="10"/>
      <c r="I30" s="10"/>
      <c r="J30" s="148"/>
      <c r="K30" s="139"/>
      <c r="L30" s="142"/>
      <c r="M30" s="145"/>
      <c r="N30" s="148"/>
    </row>
    <row r="31" spans="2:14" s="8" customFormat="1" ht="26.25" customHeight="1" thickBot="1">
      <c r="B31" s="39" t="s">
        <v>9</v>
      </c>
      <c r="C31" s="41"/>
      <c r="D31" s="41"/>
      <c r="E31" s="41"/>
      <c r="F31" s="41"/>
      <c r="G31" s="41"/>
      <c r="H31" s="41"/>
      <c r="I31" s="41"/>
      <c r="J31" s="149"/>
      <c r="K31" s="140"/>
      <c r="L31" s="143"/>
      <c r="M31" s="146"/>
      <c r="N31" s="149"/>
    </row>
    <row r="32" spans="2:14" s="8" customFormat="1" ht="18.75" customHeight="1">
      <c r="B32" s="24" t="s">
        <v>7</v>
      </c>
      <c r="C32" s="36">
        <f>I29+1</f>
        <v>45431</v>
      </c>
      <c r="D32" s="36">
        <f>C32+1</f>
        <v>45432</v>
      </c>
      <c r="E32" s="36">
        <f t="shared" ref="E32:I32" si="16">D32+1</f>
        <v>45433</v>
      </c>
      <c r="F32" s="36">
        <f t="shared" si="16"/>
        <v>45434</v>
      </c>
      <c r="G32" s="36">
        <f t="shared" si="16"/>
        <v>45435</v>
      </c>
      <c r="H32" s="36">
        <f t="shared" si="16"/>
        <v>45436</v>
      </c>
      <c r="I32" s="36">
        <f t="shared" si="16"/>
        <v>45437</v>
      </c>
      <c r="J32" s="147"/>
      <c r="K32" s="138">
        <f t="shared" ref="K32" si="17">COUNTIF(C33:I33,"&lt;&gt;対象外")</f>
        <v>7</v>
      </c>
      <c r="L32" s="141">
        <f t="shared" ref="L32" si="18">COUNTIF(C33:I33,"*休工*")</f>
        <v>0</v>
      </c>
      <c r="M32" s="144"/>
      <c r="N32" s="147"/>
    </row>
    <row r="33" spans="2:14" s="8" customFormat="1" ht="26.25" customHeight="1">
      <c r="B33" s="19" t="s">
        <v>47</v>
      </c>
      <c r="C33" s="10"/>
      <c r="D33" s="10"/>
      <c r="E33" s="10"/>
      <c r="F33" s="10"/>
      <c r="G33" s="10"/>
      <c r="H33" s="10"/>
      <c r="I33" s="10"/>
      <c r="J33" s="148"/>
      <c r="K33" s="139"/>
      <c r="L33" s="142"/>
      <c r="M33" s="145"/>
      <c r="N33" s="148"/>
    </row>
    <row r="34" spans="2:14" s="8" customFormat="1" ht="26.25" customHeight="1" thickBot="1">
      <c r="B34" s="39" t="s">
        <v>9</v>
      </c>
      <c r="C34" s="41"/>
      <c r="D34" s="41"/>
      <c r="E34" s="41"/>
      <c r="F34" s="41"/>
      <c r="G34" s="41"/>
      <c r="H34" s="41"/>
      <c r="I34" s="41"/>
      <c r="J34" s="149"/>
      <c r="K34" s="140"/>
      <c r="L34" s="143"/>
      <c r="M34" s="146"/>
      <c r="N34" s="149"/>
    </row>
    <row r="35" spans="2:14" s="8" customFormat="1" ht="18.75" customHeight="1">
      <c r="B35" s="44" t="s">
        <v>7</v>
      </c>
      <c r="C35" s="36">
        <f>I32+1</f>
        <v>45438</v>
      </c>
      <c r="D35" s="36">
        <f>C35+1</f>
        <v>45439</v>
      </c>
      <c r="E35" s="36">
        <f t="shared" ref="E35:I35" si="19">D35+1</f>
        <v>45440</v>
      </c>
      <c r="F35" s="36">
        <f t="shared" si="19"/>
        <v>45441</v>
      </c>
      <c r="G35" s="36">
        <f t="shared" si="19"/>
        <v>45442</v>
      </c>
      <c r="H35" s="36">
        <f t="shared" si="19"/>
        <v>45443</v>
      </c>
      <c r="I35" s="36">
        <f t="shared" si="19"/>
        <v>45444</v>
      </c>
      <c r="J35" s="147"/>
      <c r="K35" s="138">
        <f t="shared" ref="K35" si="20">COUNTIF(C36:I36,"&lt;&gt;対象外")</f>
        <v>7</v>
      </c>
      <c r="L35" s="141">
        <f t="shared" ref="L35" si="21">COUNTIF(C36:I36,"*休工*")</f>
        <v>0</v>
      </c>
      <c r="M35" s="144"/>
      <c r="N35" s="147"/>
    </row>
    <row r="36" spans="2:14" s="8" customFormat="1" ht="26.25" customHeight="1">
      <c r="B36" s="19" t="s">
        <v>47</v>
      </c>
      <c r="C36" s="10"/>
      <c r="D36" s="10"/>
      <c r="E36" s="10"/>
      <c r="F36" s="10"/>
      <c r="G36" s="10"/>
      <c r="H36" s="10"/>
      <c r="I36" s="10"/>
      <c r="J36" s="148"/>
      <c r="K36" s="139"/>
      <c r="L36" s="142"/>
      <c r="M36" s="145"/>
      <c r="N36" s="148"/>
    </row>
    <row r="37" spans="2:14" s="8" customFormat="1" ht="26.25" customHeight="1" thickBot="1">
      <c r="B37" s="39" t="s">
        <v>9</v>
      </c>
      <c r="C37" s="41"/>
      <c r="D37" s="41"/>
      <c r="E37" s="41"/>
      <c r="F37" s="41"/>
      <c r="G37" s="41"/>
      <c r="H37" s="41"/>
      <c r="I37" s="41"/>
      <c r="J37" s="149"/>
      <c r="K37" s="140"/>
      <c r="L37" s="143"/>
      <c r="M37" s="146"/>
      <c r="N37" s="149"/>
    </row>
    <row r="38" spans="2:14" s="8" customFormat="1" ht="18.75" customHeight="1">
      <c r="B38" s="24" t="s">
        <v>7</v>
      </c>
      <c r="C38" s="36">
        <f>I35+1</f>
        <v>45445</v>
      </c>
      <c r="D38" s="36">
        <f>C38+1</f>
        <v>45446</v>
      </c>
      <c r="E38" s="36">
        <f t="shared" ref="E38:I38" si="22">D38+1</f>
        <v>45447</v>
      </c>
      <c r="F38" s="36">
        <f t="shared" si="22"/>
        <v>45448</v>
      </c>
      <c r="G38" s="36">
        <f t="shared" si="22"/>
        <v>45449</v>
      </c>
      <c r="H38" s="36">
        <f t="shared" si="22"/>
        <v>45450</v>
      </c>
      <c r="I38" s="36">
        <f t="shared" si="22"/>
        <v>45451</v>
      </c>
      <c r="J38" s="147"/>
      <c r="K38" s="138">
        <f t="shared" ref="K38" si="23">COUNTIF(C39:I39,"&lt;&gt;対象外")</f>
        <v>7</v>
      </c>
      <c r="L38" s="141">
        <f t="shared" ref="L38" si="24">COUNTIF(C39:I39,"*休工*")</f>
        <v>0</v>
      </c>
      <c r="M38" s="144"/>
      <c r="N38" s="147"/>
    </row>
    <row r="39" spans="2:14" s="8" customFormat="1" ht="26.25" customHeight="1">
      <c r="B39" s="19" t="s">
        <v>47</v>
      </c>
      <c r="C39" s="10"/>
      <c r="D39" s="10"/>
      <c r="E39" s="10"/>
      <c r="F39" s="10"/>
      <c r="G39" s="10"/>
      <c r="H39" s="10"/>
      <c r="I39" s="10"/>
      <c r="J39" s="148"/>
      <c r="K39" s="139"/>
      <c r="L39" s="142"/>
      <c r="M39" s="145"/>
      <c r="N39" s="148"/>
    </row>
    <row r="40" spans="2:14" s="8" customFormat="1" ht="26.25" customHeight="1" thickBot="1">
      <c r="B40" s="39" t="s">
        <v>9</v>
      </c>
      <c r="C40" s="41"/>
      <c r="D40" s="41"/>
      <c r="E40" s="41"/>
      <c r="F40" s="41"/>
      <c r="G40" s="41"/>
      <c r="H40" s="41"/>
      <c r="I40" s="41"/>
      <c r="J40" s="149"/>
      <c r="K40" s="140"/>
      <c r="L40" s="143"/>
      <c r="M40" s="146"/>
      <c r="N40" s="149"/>
    </row>
    <row r="41" spans="2:14" s="8" customFormat="1" ht="18.75" customHeight="1">
      <c r="B41" s="44" t="s">
        <v>42</v>
      </c>
      <c r="C41" s="36">
        <f>I38+1</f>
        <v>45452</v>
      </c>
      <c r="D41" s="36">
        <f>C41+1</f>
        <v>45453</v>
      </c>
      <c r="E41" s="36">
        <f t="shared" ref="E41" si="25">D41+1</f>
        <v>45454</v>
      </c>
      <c r="F41" s="36">
        <f t="shared" ref="F41" si="26">E41+1</f>
        <v>45455</v>
      </c>
      <c r="G41" s="36">
        <f t="shared" ref="G41" si="27">F41+1</f>
        <v>45456</v>
      </c>
      <c r="H41" s="36">
        <f t="shared" ref="H41" si="28">G41+1</f>
        <v>45457</v>
      </c>
      <c r="I41" s="36">
        <f t="shared" ref="I41" si="29">H41+1</f>
        <v>45458</v>
      </c>
      <c r="J41" s="150"/>
      <c r="K41" s="138">
        <f>COUNTIF(C42:I42,"&lt;&gt;対象外")</f>
        <v>7</v>
      </c>
      <c r="L41" s="141">
        <f>COUNTIF(C42:I42,"*休工*")</f>
        <v>0</v>
      </c>
      <c r="M41" s="144"/>
      <c r="N41" s="147"/>
    </row>
    <row r="42" spans="2:14" s="8" customFormat="1" ht="26.25" customHeight="1">
      <c r="B42" s="19" t="s">
        <v>47</v>
      </c>
      <c r="C42" s="10"/>
      <c r="D42" s="10"/>
      <c r="E42" s="10"/>
      <c r="F42" s="10"/>
      <c r="G42" s="10"/>
      <c r="H42" s="10"/>
      <c r="I42" s="10"/>
      <c r="J42" s="151"/>
      <c r="K42" s="139"/>
      <c r="L42" s="142"/>
      <c r="M42" s="145"/>
      <c r="N42" s="148"/>
    </row>
    <row r="43" spans="2:14" s="8" customFormat="1" ht="26.25" customHeight="1" thickBot="1">
      <c r="B43" s="39" t="s">
        <v>9</v>
      </c>
      <c r="C43" s="41"/>
      <c r="D43" s="41"/>
      <c r="E43" s="41"/>
      <c r="F43" s="41"/>
      <c r="G43" s="41"/>
      <c r="H43" s="41"/>
      <c r="I43" s="41"/>
      <c r="J43" s="152"/>
      <c r="K43" s="140"/>
      <c r="L43" s="143"/>
      <c r="M43" s="146"/>
      <c r="N43" s="149"/>
    </row>
    <row r="44" spans="2:14" s="8" customFormat="1" ht="18.75" customHeight="1">
      <c r="B44" s="24" t="s">
        <v>7</v>
      </c>
      <c r="C44" s="35">
        <f>I41+1</f>
        <v>45459</v>
      </c>
      <c r="D44" s="35">
        <f>C44+1</f>
        <v>45460</v>
      </c>
      <c r="E44" s="35">
        <f t="shared" ref="E44" si="30">D44+1</f>
        <v>45461</v>
      </c>
      <c r="F44" s="35">
        <f t="shared" ref="F44" si="31">E44+1</f>
        <v>45462</v>
      </c>
      <c r="G44" s="35">
        <f t="shared" ref="G44" si="32">F44+1</f>
        <v>45463</v>
      </c>
      <c r="H44" s="35">
        <f t="shared" ref="H44" si="33">G44+1</f>
        <v>45464</v>
      </c>
      <c r="I44" s="35">
        <f t="shared" ref="I44" si="34">H44+1</f>
        <v>45465</v>
      </c>
      <c r="J44" s="147"/>
      <c r="K44" s="138">
        <f t="shared" ref="K44" si="35">COUNTIF(C45:I45,"&lt;&gt;対象外")</f>
        <v>7</v>
      </c>
      <c r="L44" s="141">
        <f>COUNTIF(C45:I45,"*休工*")</f>
        <v>0</v>
      </c>
      <c r="M44" s="144"/>
      <c r="N44" s="147"/>
    </row>
    <row r="45" spans="2:14" s="8" customFormat="1" ht="26.25" customHeight="1">
      <c r="B45" s="19" t="s">
        <v>47</v>
      </c>
      <c r="C45" s="10"/>
      <c r="D45" s="10"/>
      <c r="E45" s="10"/>
      <c r="F45" s="10"/>
      <c r="G45" s="10"/>
      <c r="H45" s="10"/>
      <c r="I45" s="10"/>
      <c r="J45" s="148"/>
      <c r="K45" s="139"/>
      <c r="L45" s="142"/>
      <c r="M45" s="145"/>
      <c r="N45" s="148"/>
    </row>
    <row r="46" spans="2:14" s="8" customFormat="1" ht="26.25" customHeight="1" thickBot="1">
      <c r="B46" s="39" t="s">
        <v>9</v>
      </c>
      <c r="C46" s="41"/>
      <c r="D46" s="41"/>
      <c r="E46" s="41"/>
      <c r="F46" s="41"/>
      <c r="G46" s="41"/>
      <c r="H46" s="41"/>
      <c r="I46" s="41"/>
      <c r="J46" s="149"/>
      <c r="K46" s="140"/>
      <c r="L46" s="143"/>
      <c r="M46" s="146"/>
      <c r="N46" s="149"/>
    </row>
    <row r="47" spans="2:14" s="8" customFormat="1" ht="18.75" customHeight="1">
      <c r="B47" s="44" t="s">
        <v>7</v>
      </c>
      <c r="C47" s="36">
        <f>I44+1</f>
        <v>45466</v>
      </c>
      <c r="D47" s="36">
        <f>C47+1</f>
        <v>45467</v>
      </c>
      <c r="E47" s="36">
        <f t="shared" ref="E47" si="36">D47+1</f>
        <v>45468</v>
      </c>
      <c r="F47" s="36">
        <f t="shared" ref="F47" si="37">E47+1</f>
        <v>45469</v>
      </c>
      <c r="G47" s="36">
        <f t="shared" ref="G47" si="38">F47+1</f>
        <v>45470</v>
      </c>
      <c r="H47" s="36">
        <f t="shared" ref="H47" si="39">G47+1</f>
        <v>45471</v>
      </c>
      <c r="I47" s="36">
        <f t="shared" ref="I47" si="40">H47+1</f>
        <v>45472</v>
      </c>
      <c r="J47" s="147"/>
      <c r="K47" s="138">
        <f t="shared" ref="K47" si="41">COUNTIF(C48:I48,"&lt;&gt;対象外")</f>
        <v>7</v>
      </c>
      <c r="L47" s="141">
        <f t="shared" ref="L47" si="42">COUNTIF(C48:I48,"*休工*")</f>
        <v>0</v>
      </c>
      <c r="M47" s="144"/>
      <c r="N47" s="147"/>
    </row>
    <row r="48" spans="2:14" s="8" customFormat="1" ht="26.25" customHeight="1">
      <c r="B48" s="19" t="s">
        <v>47</v>
      </c>
      <c r="C48" s="10"/>
      <c r="D48" s="10"/>
      <c r="E48" s="10"/>
      <c r="F48" s="10"/>
      <c r="G48" s="10"/>
      <c r="H48" s="10"/>
      <c r="I48" s="10"/>
      <c r="J48" s="148"/>
      <c r="K48" s="139"/>
      <c r="L48" s="142"/>
      <c r="M48" s="145"/>
      <c r="N48" s="148"/>
    </row>
    <row r="49" spans="2:14" s="8" customFormat="1" ht="26.25" customHeight="1" thickBot="1">
      <c r="B49" s="39" t="s">
        <v>9</v>
      </c>
      <c r="C49" s="41"/>
      <c r="D49" s="41"/>
      <c r="E49" s="41"/>
      <c r="F49" s="41"/>
      <c r="G49" s="41"/>
      <c r="H49" s="41"/>
      <c r="I49" s="41"/>
      <c r="J49" s="149"/>
      <c r="K49" s="140"/>
      <c r="L49" s="143"/>
      <c r="M49" s="146"/>
      <c r="N49" s="149"/>
    </row>
    <row r="50" spans="2:14" s="8" customFormat="1" ht="18.75" customHeight="1">
      <c r="B50" s="24" t="s">
        <v>7</v>
      </c>
      <c r="C50" s="36">
        <f>I47+1</f>
        <v>45473</v>
      </c>
      <c r="D50" s="36">
        <f>C50+1</f>
        <v>45474</v>
      </c>
      <c r="E50" s="36">
        <f t="shared" ref="E50" si="43">D50+1</f>
        <v>45475</v>
      </c>
      <c r="F50" s="36">
        <f t="shared" ref="F50" si="44">E50+1</f>
        <v>45476</v>
      </c>
      <c r="G50" s="36">
        <f t="shared" ref="G50" si="45">F50+1</f>
        <v>45477</v>
      </c>
      <c r="H50" s="36">
        <f t="shared" ref="H50" si="46">G50+1</f>
        <v>45478</v>
      </c>
      <c r="I50" s="36">
        <f t="shared" ref="I50" si="47">H50+1</f>
        <v>45479</v>
      </c>
      <c r="J50" s="147"/>
      <c r="K50" s="138">
        <f t="shared" ref="K50" si="48">COUNTIF(C51:I51,"&lt;&gt;対象外")</f>
        <v>7</v>
      </c>
      <c r="L50" s="141">
        <f t="shared" ref="L50" si="49">COUNTIF(C51:I51,"*休工*")</f>
        <v>0</v>
      </c>
      <c r="M50" s="144"/>
      <c r="N50" s="147"/>
    </row>
    <row r="51" spans="2:14" s="8" customFormat="1" ht="26.25" customHeight="1">
      <c r="B51" s="19" t="s">
        <v>47</v>
      </c>
      <c r="C51" s="10"/>
      <c r="D51" s="10"/>
      <c r="E51" s="10"/>
      <c r="F51" s="10"/>
      <c r="G51" s="10"/>
      <c r="H51" s="10"/>
      <c r="I51" s="10"/>
      <c r="J51" s="148"/>
      <c r="K51" s="139"/>
      <c r="L51" s="142"/>
      <c r="M51" s="145"/>
      <c r="N51" s="148"/>
    </row>
    <row r="52" spans="2:14" s="8" customFormat="1" ht="26.25" customHeight="1" thickBot="1">
      <c r="B52" s="39" t="s">
        <v>9</v>
      </c>
      <c r="C52" s="41"/>
      <c r="D52" s="41"/>
      <c r="E52" s="41"/>
      <c r="F52" s="41"/>
      <c r="G52" s="41"/>
      <c r="H52" s="41"/>
      <c r="I52" s="41"/>
      <c r="J52" s="149"/>
      <c r="K52" s="140"/>
      <c r="L52" s="143"/>
      <c r="M52" s="146"/>
      <c r="N52" s="149"/>
    </row>
    <row r="53" spans="2:14" s="8" customFormat="1" ht="18.75" customHeight="1">
      <c r="B53" s="44" t="s">
        <v>7</v>
      </c>
      <c r="C53" s="36">
        <f>I50+1</f>
        <v>45480</v>
      </c>
      <c r="D53" s="36">
        <f>C53+1</f>
        <v>45481</v>
      </c>
      <c r="E53" s="36">
        <f t="shared" ref="E53" si="50">D53+1</f>
        <v>45482</v>
      </c>
      <c r="F53" s="36">
        <f t="shared" ref="F53" si="51">E53+1</f>
        <v>45483</v>
      </c>
      <c r="G53" s="36">
        <f t="shared" ref="G53" si="52">F53+1</f>
        <v>45484</v>
      </c>
      <c r="H53" s="36">
        <f t="shared" ref="H53" si="53">G53+1</f>
        <v>45485</v>
      </c>
      <c r="I53" s="36">
        <f t="shared" ref="I53" si="54">H53+1</f>
        <v>45486</v>
      </c>
      <c r="J53" s="147"/>
      <c r="K53" s="138">
        <f t="shared" ref="K53" si="55">COUNTIF(C54:I54,"&lt;&gt;対象外")</f>
        <v>7</v>
      </c>
      <c r="L53" s="141">
        <f t="shared" ref="L53" si="56">COUNTIF(C54:I54,"*休工*")</f>
        <v>0</v>
      </c>
      <c r="M53" s="144"/>
      <c r="N53" s="147"/>
    </row>
    <row r="54" spans="2:14" s="8" customFormat="1" ht="26.25" customHeight="1">
      <c r="B54" s="19" t="s">
        <v>47</v>
      </c>
      <c r="C54" s="10"/>
      <c r="D54" s="10"/>
      <c r="E54" s="10"/>
      <c r="F54" s="10"/>
      <c r="G54" s="10"/>
      <c r="H54" s="10"/>
      <c r="I54" s="10"/>
      <c r="J54" s="148"/>
      <c r="K54" s="139"/>
      <c r="L54" s="142"/>
      <c r="M54" s="145"/>
      <c r="N54" s="148"/>
    </row>
    <row r="55" spans="2:14" s="8" customFormat="1" ht="26.25" customHeight="1" thickBot="1">
      <c r="B55" s="39" t="s">
        <v>9</v>
      </c>
      <c r="C55" s="41"/>
      <c r="D55" s="41"/>
      <c r="E55" s="41"/>
      <c r="F55" s="41"/>
      <c r="G55" s="41"/>
      <c r="H55" s="41"/>
      <c r="I55" s="41"/>
      <c r="J55" s="149"/>
      <c r="K55" s="140"/>
      <c r="L55" s="143"/>
      <c r="M55" s="146"/>
      <c r="N55" s="149"/>
    </row>
    <row r="56" spans="2:14" s="8" customFormat="1" ht="18.75" customHeight="1">
      <c r="B56" s="44" t="s">
        <v>42</v>
      </c>
      <c r="C56" s="36">
        <f>I53+1</f>
        <v>45487</v>
      </c>
      <c r="D56" s="36">
        <f>C56+1</f>
        <v>45488</v>
      </c>
      <c r="E56" s="36">
        <f t="shared" ref="E56" si="57">D56+1</f>
        <v>45489</v>
      </c>
      <c r="F56" s="36">
        <f t="shared" ref="F56" si="58">E56+1</f>
        <v>45490</v>
      </c>
      <c r="G56" s="36">
        <f t="shared" ref="G56" si="59">F56+1</f>
        <v>45491</v>
      </c>
      <c r="H56" s="36">
        <f t="shared" ref="H56" si="60">G56+1</f>
        <v>45492</v>
      </c>
      <c r="I56" s="36">
        <f t="shared" ref="I56" si="61">H56+1</f>
        <v>45493</v>
      </c>
      <c r="J56" s="147"/>
      <c r="K56" s="138">
        <f t="shared" ref="K56" si="62">COUNTIF(C57:I57,"&lt;&gt;対象外")</f>
        <v>7</v>
      </c>
      <c r="L56" s="141">
        <f t="shared" ref="L56" si="63">COUNTIF(C57:I57,"*休工*")</f>
        <v>0</v>
      </c>
      <c r="M56" s="144"/>
      <c r="N56" s="147"/>
    </row>
    <row r="57" spans="2:14" s="8" customFormat="1" ht="26.25" customHeight="1">
      <c r="B57" s="19" t="s">
        <v>47</v>
      </c>
      <c r="C57" s="10"/>
      <c r="D57" s="10"/>
      <c r="E57" s="10"/>
      <c r="F57" s="10"/>
      <c r="G57" s="10"/>
      <c r="H57" s="10"/>
      <c r="I57" s="10"/>
      <c r="J57" s="148"/>
      <c r="K57" s="139"/>
      <c r="L57" s="142"/>
      <c r="M57" s="145"/>
      <c r="N57" s="148"/>
    </row>
    <row r="58" spans="2:14" s="8" customFormat="1" ht="26.25" customHeight="1" thickBot="1">
      <c r="B58" s="39" t="s">
        <v>9</v>
      </c>
      <c r="C58" s="41"/>
      <c r="D58" s="41"/>
      <c r="E58" s="41"/>
      <c r="F58" s="41"/>
      <c r="G58" s="41"/>
      <c r="H58" s="41"/>
      <c r="I58" s="41"/>
      <c r="J58" s="149"/>
      <c r="K58" s="140"/>
      <c r="L58" s="143"/>
      <c r="M58" s="146"/>
      <c r="N58" s="149"/>
    </row>
    <row r="59" spans="2:14" s="8" customFormat="1" ht="18.75" customHeight="1">
      <c r="B59" s="24" t="s">
        <v>7</v>
      </c>
      <c r="C59" s="36">
        <f>I56+1</f>
        <v>45494</v>
      </c>
      <c r="D59" s="36">
        <f>C59+1</f>
        <v>45495</v>
      </c>
      <c r="E59" s="36">
        <f t="shared" ref="E59" si="64">D59+1</f>
        <v>45496</v>
      </c>
      <c r="F59" s="36">
        <f t="shared" ref="F59" si="65">E59+1</f>
        <v>45497</v>
      </c>
      <c r="G59" s="36">
        <f t="shared" ref="G59" si="66">F59+1</f>
        <v>45498</v>
      </c>
      <c r="H59" s="36">
        <f t="shared" ref="H59" si="67">G59+1</f>
        <v>45499</v>
      </c>
      <c r="I59" s="36">
        <f t="shared" ref="I59" si="68">H59+1</f>
        <v>45500</v>
      </c>
      <c r="J59" s="147"/>
      <c r="K59" s="138">
        <f t="shared" ref="K59" si="69">COUNTIF(C60:I60,"&lt;&gt;対象外")</f>
        <v>7</v>
      </c>
      <c r="L59" s="141">
        <f t="shared" ref="L59" si="70">COUNTIF(C60:I60,"*休工*")</f>
        <v>0</v>
      </c>
      <c r="M59" s="144"/>
      <c r="N59" s="147"/>
    </row>
    <row r="60" spans="2:14" s="8" customFormat="1" ht="26.25" customHeight="1">
      <c r="B60" s="19" t="s">
        <v>47</v>
      </c>
      <c r="C60" s="10"/>
      <c r="D60" s="10"/>
      <c r="E60" s="10"/>
      <c r="F60" s="10"/>
      <c r="G60" s="10"/>
      <c r="H60" s="10"/>
      <c r="I60" s="10"/>
      <c r="J60" s="148"/>
      <c r="K60" s="139"/>
      <c r="L60" s="142"/>
      <c r="M60" s="145"/>
      <c r="N60" s="148"/>
    </row>
    <row r="61" spans="2:14" s="8" customFormat="1" ht="26.25" customHeight="1" thickBot="1">
      <c r="B61" s="39" t="s">
        <v>9</v>
      </c>
      <c r="C61" s="41"/>
      <c r="D61" s="41"/>
      <c r="E61" s="41"/>
      <c r="F61" s="41"/>
      <c r="G61" s="41"/>
      <c r="H61" s="41"/>
      <c r="I61" s="41"/>
      <c r="J61" s="149"/>
      <c r="K61" s="140"/>
      <c r="L61" s="143"/>
      <c r="M61" s="146"/>
      <c r="N61" s="149"/>
    </row>
    <row r="62" spans="2:14" s="8" customFormat="1" ht="18.75" customHeight="1">
      <c r="B62" s="44" t="s">
        <v>7</v>
      </c>
      <c r="C62" s="36">
        <f>I59+1</f>
        <v>45501</v>
      </c>
      <c r="D62" s="36">
        <f>C62+1</f>
        <v>45502</v>
      </c>
      <c r="E62" s="36">
        <f t="shared" ref="E62" si="71">D62+1</f>
        <v>45503</v>
      </c>
      <c r="F62" s="36">
        <f t="shared" ref="F62" si="72">E62+1</f>
        <v>45504</v>
      </c>
      <c r="G62" s="36">
        <f t="shared" ref="G62" si="73">F62+1</f>
        <v>45505</v>
      </c>
      <c r="H62" s="36">
        <f t="shared" ref="H62" si="74">G62+1</f>
        <v>45506</v>
      </c>
      <c r="I62" s="36">
        <f t="shared" ref="I62" si="75">H62+1</f>
        <v>45507</v>
      </c>
      <c r="J62" s="147"/>
      <c r="K62" s="138">
        <f t="shared" ref="K62" si="76">COUNTIF(C63:I63,"&lt;&gt;対象外")</f>
        <v>7</v>
      </c>
      <c r="L62" s="141">
        <f t="shared" ref="L62" si="77">COUNTIF(C63:I63,"*休工*")</f>
        <v>0</v>
      </c>
      <c r="M62" s="144"/>
      <c r="N62" s="147"/>
    </row>
    <row r="63" spans="2:14" s="8" customFormat="1" ht="26.25" customHeight="1">
      <c r="B63" s="19" t="s">
        <v>47</v>
      </c>
      <c r="C63" s="10"/>
      <c r="D63" s="10"/>
      <c r="E63" s="10"/>
      <c r="F63" s="10"/>
      <c r="G63" s="10"/>
      <c r="H63" s="10"/>
      <c r="I63" s="10"/>
      <c r="J63" s="148"/>
      <c r="K63" s="139"/>
      <c r="L63" s="142"/>
      <c r="M63" s="145"/>
      <c r="N63" s="148"/>
    </row>
    <row r="64" spans="2:14" s="8" customFormat="1" ht="26.25" customHeight="1" thickBot="1">
      <c r="B64" s="39" t="s">
        <v>9</v>
      </c>
      <c r="C64" s="41"/>
      <c r="D64" s="41"/>
      <c r="E64" s="41"/>
      <c r="F64" s="41"/>
      <c r="G64" s="41"/>
      <c r="H64" s="41"/>
      <c r="I64" s="41"/>
      <c r="J64" s="149"/>
      <c r="K64" s="140"/>
      <c r="L64" s="143"/>
      <c r="M64" s="146"/>
      <c r="N64" s="149"/>
    </row>
    <row r="65" spans="2:14" s="8" customFormat="1" ht="18.75" customHeight="1">
      <c r="B65" s="24" t="s">
        <v>7</v>
      </c>
      <c r="C65" s="36">
        <f>I62+1</f>
        <v>45508</v>
      </c>
      <c r="D65" s="36">
        <f>C65+1</f>
        <v>45509</v>
      </c>
      <c r="E65" s="36">
        <f t="shared" ref="E65" si="78">D65+1</f>
        <v>45510</v>
      </c>
      <c r="F65" s="36">
        <f t="shared" ref="F65" si="79">E65+1</f>
        <v>45511</v>
      </c>
      <c r="G65" s="36">
        <f t="shared" ref="G65" si="80">F65+1</f>
        <v>45512</v>
      </c>
      <c r="H65" s="36">
        <f t="shared" ref="H65" si="81">G65+1</f>
        <v>45513</v>
      </c>
      <c r="I65" s="36">
        <f t="shared" ref="I65" si="82">H65+1</f>
        <v>45514</v>
      </c>
      <c r="J65" s="147"/>
      <c r="K65" s="138">
        <f t="shared" ref="K65" si="83">COUNTIF(C66:I66,"&lt;&gt;対象外")</f>
        <v>7</v>
      </c>
      <c r="L65" s="141">
        <f t="shared" ref="L65" si="84">COUNTIF(C66:I66,"*休工*")</f>
        <v>0</v>
      </c>
      <c r="M65" s="144"/>
      <c r="N65" s="147"/>
    </row>
    <row r="66" spans="2:14" s="8" customFormat="1" ht="26.25" customHeight="1">
      <c r="B66" s="19" t="s">
        <v>47</v>
      </c>
      <c r="C66" s="10"/>
      <c r="D66" s="10"/>
      <c r="E66" s="10"/>
      <c r="F66" s="10"/>
      <c r="G66" s="10"/>
      <c r="H66" s="10"/>
      <c r="I66" s="10"/>
      <c r="J66" s="148"/>
      <c r="K66" s="139"/>
      <c r="L66" s="142"/>
      <c r="M66" s="145"/>
      <c r="N66" s="148"/>
    </row>
    <row r="67" spans="2:14" s="8" customFormat="1" ht="26.25" customHeight="1" thickBot="1">
      <c r="B67" s="39" t="s">
        <v>9</v>
      </c>
      <c r="C67" s="41"/>
      <c r="D67" s="41"/>
      <c r="E67" s="41"/>
      <c r="F67" s="41"/>
      <c r="G67" s="41"/>
      <c r="H67" s="41"/>
      <c r="I67" s="41"/>
      <c r="J67" s="149"/>
      <c r="K67" s="140"/>
      <c r="L67" s="143"/>
      <c r="M67" s="146"/>
      <c r="N67" s="149"/>
    </row>
    <row r="68" spans="2:14" s="8" customFormat="1" ht="18.75" customHeight="1">
      <c r="B68" s="44" t="s">
        <v>42</v>
      </c>
      <c r="C68" s="36">
        <f>I65+1</f>
        <v>45515</v>
      </c>
      <c r="D68" s="36">
        <f>C68+1</f>
        <v>45516</v>
      </c>
      <c r="E68" s="36">
        <f t="shared" ref="E68" si="85">D68+1</f>
        <v>45517</v>
      </c>
      <c r="F68" s="36">
        <f t="shared" ref="F68" si="86">E68+1</f>
        <v>45518</v>
      </c>
      <c r="G68" s="36">
        <f t="shared" ref="G68" si="87">F68+1</f>
        <v>45519</v>
      </c>
      <c r="H68" s="36">
        <f t="shared" ref="H68" si="88">G68+1</f>
        <v>45520</v>
      </c>
      <c r="I68" s="36">
        <f t="shared" ref="I68" si="89">H68+1</f>
        <v>45521</v>
      </c>
      <c r="J68" s="150"/>
      <c r="K68" s="138">
        <f>COUNTIF(C69:I69,"&lt;&gt;対象外")</f>
        <v>7</v>
      </c>
      <c r="L68" s="141">
        <f>COUNTIF(C69:I69,"*休工*")</f>
        <v>0</v>
      </c>
      <c r="M68" s="144"/>
      <c r="N68" s="147"/>
    </row>
    <row r="69" spans="2:14" s="8" customFormat="1" ht="26.25" customHeight="1">
      <c r="B69" s="19" t="s">
        <v>47</v>
      </c>
      <c r="C69" s="10"/>
      <c r="D69" s="10"/>
      <c r="E69" s="10"/>
      <c r="F69" s="10"/>
      <c r="G69" s="10"/>
      <c r="H69" s="10"/>
      <c r="I69" s="10"/>
      <c r="J69" s="151"/>
      <c r="K69" s="139"/>
      <c r="L69" s="142"/>
      <c r="M69" s="145"/>
      <c r="N69" s="148"/>
    </row>
    <row r="70" spans="2:14" s="8" customFormat="1" ht="26.25" customHeight="1" thickBot="1">
      <c r="B70" s="39" t="s">
        <v>9</v>
      </c>
      <c r="C70" s="41"/>
      <c r="D70" s="41"/>
      <c r="E70" s="41"/>
      <c r="F70" s="41"/>
      <c r="G70" s="41"/>
      <c r="H70" s="41"/>
      <c r="I70" s="41"/>
      <c r="J70" s="152"/>
      <c r="K70" s="140"/>
      <c r="L70" s="143"/>
      <c r="M70" s="146"/>
      <c r="N70" s="149"/>
    </row>
    <row r="71" spans="2:14" s="8" customFormat="1" ht="18.75" customHeight="1">
      <c r="B71" s="24" t="s">
        <v>7</v>
      </c>
      <c r="C71" s="35">
        <f>I68+1</f>
        <v>45522</v>
      </c>
      <c r="D71" s="35">
        <f>C71+1</f>
        <v>45523</v>
      </c>
      <c r="E71" s="35">
        <f t="shared" ref="E71" si="90">D71+1</f>
        <v>45524</v>
      </c>
      <c r="F71" s="35">
        <f t="shared" ref="F71" si="91">E71+1</f>
        <v>45525</v>
      </c>
      <c r="G71" s="35">
        <f t="shared" ref="G71" si="92">F71+1</f>
        <v>45526</v>
      </c>
      <c r="H71" s="35">
        <f t="shared" ref="H71" si="93">G71+1</f>
        <v>45527</v>
      </c>
      <c r="I71" s="35">
        <f t="shared" ref="I71" si="94">H71+1</f>
        <v>45528</v>
      </c>
      <c r="J71" s="147"/>
      <c r="K71" s="138">
        <f t="shared" ref="K71" si="95">COUNTIF(C72:I72,"&lt;&gt;対象外")</f>
        <v>7</v>
      </c>
      <c r="L71" s="141">
        <f>COUNTIF(C72:I72,"*休工*")</f>
        <v>0</v>
      </c>
      <c r="M71" s="144"/>
      <c r="N71" s="147"/>
    </row>
    <row r="72" spans="2:14" s="8" customFormat="1" ht="26.25" customHeight="1">
      <c r="B72" s="19" t="s">
        <v>47</v>
      </c>
      <c r="C72" s="10"/>
      <c r="D72" s="10"/>
      <c r="E72" s="10"/>
      <c r="F72" s="10"/>
      <c r="G72" s="10"/>
      <c r="H72" s="10"/>
      <c r="I72" s="10"/>
      <c r="J72" s="148"/>
      <c r="K72" s="139"/>
      <c r="L72" s="142"/>
      <c r="M72" s="145"/>
      <c r="N72" s="148"/>
    </row>
    <row r="73" spans="2:14" s="8" customFormat="1" ht="26.25" customHeight="1" thickBot="1">
      <c r="B73" s="39" t="s">
        <v>9</v>
      </c>
      <c r="C73" s="41"/>
      <c r="D73" s="41"/>
      <c r="E73" s="41"/>
      <c r="F73" s="41"/>
      <c r="G73" s="41"/>
      <c r="H73" s="41"/>
      <c r="I73" s="41"/>
      <c r="J73" s="149"/>
      <c r="K73" s="140"/>
      <c r="L73" s="143"/>
      <c r="M73" s="146"/>
      <c r="N73" s="149"/>
    </row>
    <row r="74" spans="2:14" s="8" customFormat="1" ht="18.75" customHeight="1">
      <c r="B74" s="44" t="s">
        <v>7</v>
      </c>
      <c r="C74" s="36">
        <f>I71+1</f>
        <v>45529</v>
      </c>
      <c r="D74" s="36">
        <f>C74+1</f>
        <v>45530</v>
      </c>
      <c r="E74" s="36">
        <f t="shared" ref="E74" si="96">D74+1</f>
        <v>45531</v>
      </c>
      <c r="F74" s="36">
        <f t="shared" ref="F74" si="97">E74+1</f>
        <v>45532</v>
      </c>
      <c r="G74" s="36">
        <f t="shared" ref="G74" si="98">F74+1</f>
        <v>45533</v>
      </c>
      <c r="H74" s="36">
        <f t="shared" ref="H74" si="99">G74+1</f>
        <v>45534</v>
      </c>
      <c r="I74" s="36">
        <f t="shared" ref="I74" si="100">H74+1</f>
        <v>45535</v>
      </c>
      <c r="J74" s="147"/>
      <c r="K74" s="138">
        <f t="shared" ref="K74" si="101">COUNTIF(C75:I75,"&lt;&gt;対象外")</f>
        <v>7</v>
      </c>
      <c r="L74" s="141">
        <f t="shared" ref="L74" si="102">COUNTIF(C75:I75,"*休工*")</f>
        <v>0</v>
      </c>
      <c r="M74" s="144"/>
      <c r="N74" s="147"/>
    </row>
    <row r="75" spans="2:14" s="8" customFormat="1" ht="26.25" customHeight="1">
      <c r="B75" s="19" t="s">
        <v>47</v>
      </c>
      <c r="C75" s="10"/>
      <c r="D75" s="10"/>
      <c r="E75" s="10"/>
      <c r="F75" s="10"/>
      <c r="G75" s="10"/>
      <c r="H75" s="10"/>
      <c r="I75" s="10"/>
      <c r="J75" s="148"/>
      <c r="K75" s="139"/>
      <c r="L75" s="142"/>
      <c r="M75" s="145"/>
      <c r="N75" s="148"/>
    </row>
    <row r="76" spans="2:14" s="8" customFormat="1" ht="26.25" customHeight="1" thickBot="1">
      <c r="B76" s="39" t="s">
        <v>9</v>
      </c>
      <c r="C76" s="41"/>
      <c r="D76" s="41"/>
      <c r="E76" s="41"/>
      <c r="F76" s="41"/>
      <c r="G76" s="41"/>
      <c r="H76" s="41"/>
      <c r="I76" s="41"/>
      <c r="J76" s="149"/>
      <c r="K76" s="140"/>
      <c r="L76" s="143"/>
      <c r="M76" s="146"/>
      <c r="N76" s="149"/>
    </row>
    <row r="77" spans="2:14" s="8" customFormat="1" ht="18.75" customHeight="1">
      <c r="B77" s="24" t="s">
        <v>7</v>
      </c>
      <c r="C77" s="36">
        <f>I74+1</f>
        <v>45536</v>
      </c>
      <c r="D77" s="36">
        <f>C77+1</f>
        <v>45537</v>
      </c>
      <c r="E77" s="36">
        <f t="shared" ref="E77" si="103">D77+1</f>
        <v>45538</v>
      </c>
      <c r="F77" s="36">
        <f t="shared" ref="F77" si="104">E77+1</f>
        <v>45539</v>
      </c>
      <c r="G77" s="36">
        <f t="shared" ref="G77" si="105">F77+1</f>
        <v>45540</v>
      </c>
      <c r="H77" s="36">
        <f t="shared" ref="H77" si="106">G77+1</f>
        <v>45541</v>
      </c>
      <c r="I77" s="36">
        <f t="shared" ref="I77" si="107">H77+1</f>
        <v>45542</v>
      </c>
      <c r="J77" s="147"/>
      <c r="K77" s="138">
        <f t="shared" ref="K77" si="108">COUNTIF(C78:I78,"&lt;&gt;対象外")</f>
        <v>7</v>
      </c>
      <c r="L77" s="141">
        <f t="shared" ref="L77" si="109">COUNTIF(C78:I78,"*休工*")</f>
        <v>0</v>
      </c>
      <c r="M77" s="144"/>
      <c r="N77" s="147"/>
    </row>
    <row r="78" spans="2:14" s="8" customFormat="1" ht="26.25" customHeight="1">
      <c r="B78" s="19" t="s">
        <v>47</v>
      </c>
      <c r="C78" s="10"/>
      <c r="D78" s="10"/>
      <c r="E78" s="10"/>
      <c r="F78" s="10"/>
      <c r="G78" s="10"/>
      <c r="H78" s="10"/>
      <c r="I78" s="10"/>
      <c r="J78" s="148"/>
      <c r="K78" s="139"/>
      <c r="L78" s="142"/>
      <c r="M78" s="145"/>
      <c r="N78" s="148"/>
    </row>
    <row r="79" spans="2:14" s="8" customFormat="1" ht="26.25" customHeight="1" thickBot="1">
      <c r="B79" s="39" t="s">
        <v>9</v>
      </c>
      <c r="C79" s="41"/>
      <c r="D79" s="41"/>
      <c r="E79" s="41"/>
      <c r="F79" s="41"/>
      <c r="G79" s="41"/>
      <c r="H79" s="41"/>
      <c r="I79" s="41"/>
      <c r="J79" s="149"/>
      <c r="K79" s="140"/>
      <c r="L79" s="143"/>
      <c r="M79" s="146"/>
      <c r="N79" s="149"/>
    </row>
    <row r="80" spans="2:14" s="8" customFormat="1" ht="18.75" customHeight="1">
      <c r="B80" s="44" t="s">
        <v>7</v>
      </c>
      <c r="C80" s="36">
        <f>I77+1</f>
        <v>45543</v>
      </c>
      <c r="D80" s="36">
        <f>C80+1</f>
        <v>45544</v>
      </c>
      <c r="E80" s="36">
        <f t="shared" ref="E80" si="110">D80+1</f>
        <v>45545</v>
      </c>
      <c r="F80" s="36">
        <f t="shared" ref="F80" si="111">E80+1</f>
        <v>45546</v>
      </c>
      <c r="G80" s="36">
        <f t="shared" ref="G80" si="112">F80+1</f>
        <v>45547</v>
      </c>
      <c r="H80" s="36">
        <f t="shared" ref="H80" si="113">G80+1</f>
        <v>45548</v>
      </c>
      <c r="I80" s="36">
        <f t="shared" ref="I80" si="114">H80+1</f>
        <v>45549</v>
      </c>
      <c r="J80" s="147"/>
      <c r="K80" s="138">
        <f t="shared" ref="K80" si="115">COUNTIF(C81:I81,"&lt;&gt;対象外")</f>
        <v>7</v>
      </c>
      <c r="L80" s="141">
        <f t="shared" ref="L80" si="116">COUNTIF(C81:I81,"*休工*")</f>
        <v>0</v>
      </c>
      <c r="M80" s="144"/>
      <c r="N80" s="147"/>
    </row>
    <row r="81" spans="2:14" s="8" customFormat="1" ht="26.25" customHeight="1">
      <c r="B81" s="19" t="s">
        <v>47</v>
      </c>
      <c r="C81" s="10"/>
      <c r="D81" s="10"/>
      <c r="E81" s="10"/>
      <c r="F81" s="10"/>
      <c r="G81" s="10"/>
      <c r="H81" s="10"/>
      <c r="I81" s="10"/>
      <c r="J81" s="148"/>
      <c r="K81" s="139"/>
      <c r="L81" s="142"/>
      <c r="M81" s="145"/>
      <c r="N81" s="148"/>
    </row>
    <row r="82" spans="2:14" s="8" customFormat="1" ht="26.25" customHeight="1" thickBot="1">
      <c r="B82" s="39" t="s">
        <v>9</v>
      </c>
      <c r="C82" s="41"/>
      <c r="D82" s="41"/>
      <c r="E82" s="41"/>
      <c r="F82" s="41"/>
      <c r="G82" s="41"/>
      <c r="H82" s="41"/>
      <c r="I82" s="41"/>
      <c r="J82" s="149"/>
      <c r="K82" s="140"/>
      <c r="L82" s="143"/>
      <c r="M82" s="146"/>
      <c r="N82" s="149"/>
    </row>
    <row r="83" spans="2:14" s="8" customFormat="1" ht="18.75" customHeight="1">
      <c r="B83" s="44" t="s">
        <v>42</v>
      </c>
      <c r="C83" s="36">
        <f>I80+1</f>
        <v>45550</v>
      </c>
      <c r="D83" s="36">
        <f>C83+1</f>
        <v>45551</v>
      </c>
      <c r="E83" s="36">
        <f t="shared" ref="E83" si="117">D83+1</f>
        <v>45552</v>
      </c>
      <c r="F83" s="36">
        <f t="shared" ref="F83" si="118">E83+1</f>
        <v>45553</v>
      </c>
      <c r="G83" s="36">
        <f t="shared" ref="G83" si="119">F83+1</f>
        <v>45554</v>
      </c>
      <c r="H83" s="36">
        <f t="shared" ref="H83" si="120">G83+1</f>
        <v>45555</v>
      </c>
      <c r="I83" s="36">
        <f t="shared" ref="I83" si="121">H83+1</f>
        <v>45556</v>
      </c>
      <c r="J83" s="147"/>
      <c r="K83" s="138">
        <f t="shared" ref="K83" si="122">COUNTIF(C84:I84,"&lt;&gt;対象外")</f>
        <v>7</v>
      </c>
      <c r="L83" s="141">
        <f t="shared" ref="L83" si="123">COUNTIF(C84:I84,"*休工*")</f>
        <v>0</v>
      </c>
      <c r="M83" s="144"/>
      <c r="N83" s="147"/>
    </row>
    <row r="84" spans="2:14" s="8" customFormat="1" ht="26.25" customHeight="1">
      <c r="B84" s="19" t="s">
        <v>47</v>
      </c>
      <c r="C84" s="10"/>
      <c r="D84" s="10"/>
      <c r="E84" s="10"/>
      <c r="F84" s="10"/>
      <c r="G84" s="10"/>
      <c r="H84" s="10"/>
      <c r="I84" s="10"/>
      <c r="J84" s="148"/>
      <c r="K84" s="139"/>
      <c r="L84" s="142"/>
      <c r="M84" s="145"/>
      <c r="N84" s="148"/>
    </row>
    <row r="85" spans="2:14" s="8" customFormat="1" ht="26.25" customHeight="1" thickBot="1">
      <c r="B85" s="39" t="s">
        <v>9</v>
      </c>
      <c r="C85" s="41"/>
      <c r="D85" s="41"/>
      <c r="E85" s="41"/>
      <c r="F85" s="41"/>
      <c r="G85" s="41"/>
      <c r="H85" s="41"/>
      <c r="I85" s="41"/>
      <c r="J85" s="149"/>
      <c r="K85" s="140"/>
      <c r="L85" s="143"/>
      <c r="M85" s="146"/>
      <c r="N85" s="149"/>
    </row>
    <row r="86" spans="2:14" s="8" customFormat="1" ht="18.75" customHeight="1">
      <c r="B86" s="24" t="s">
        <v>7</v>
      </c>
      <c r="C86" s="36">
        <f>I83+1</f>
        <v>45557</v>
      </c>
      <c r="D86" s="36">
        <f>C86+1</f>
        <v>45558</v>
      </c>
      <c r="E86" s="36">
        <f t="shared" ref="E86" si="124">D86+1</f>
        <v>45559</v>
      </c>
      <c r="F86" s="36">
        <f t="shared" ref="F86" si="125">E86+1</f>
        <v>45560</v>
      </c>
      <c r="G86" s="36">
        <f t="shared" ref="G86" si="126">F86+1</f>
        <v>45561</v>
      </c>
      <c r="H86" s="36">
        <f t="shared" ref="H86" si="127">G86+1</f>
        <v>45562</v>
      </c>
      <c r="I86" s="36">
        <f t="shared" ref="I86" si="128">H86+1</f>
        <v>45563</v>
      </c>
      <c r="J86" s="147"/>
      <c r="K86" s="138">
        <f t="shared" ref="K86" si="129">COUNTIF(C87:I87,"&lt;&gt;対象外")</f>
        <v>7</v>
      </c>
      <c r="L86" s="141">
        <f t="shared" ref="L86" si="130">COUNTIF(C87:I87,"*休工*")</f>
        <v>0</v>
      </c>
      <c r="M86" s="144"/>
      <c r="N86" s="147"/>
    </row>
    <row r="87" spans="2:14" s="8" customFormat="1" ht="26.25" customHeight="1">
      <c r="B87" s="19" t="s">
        <v>47</v>
      </c>
      <c r="C87" s="10"/>
      <c r="D87" s="10"/>
      <c r="E87" s="10"/>
      <c r="F87" s="10"/>
      <c r="G87" s="10"/>
      <c r="H87" s="10"/>
      <c r="I87" s="10"/>
      <c r="J87" s="148"/>
      <c r="K87" s="139"/>
      <c r="L87" s="142"/>
      <c r="M87" s="145"/>
      <c r="N87" s="148"/>
    </row>
    <row r="88" spans="2:14" s="8" customFormat="1" ht="26.25" customHeight="1" thickBot="1">
      <c r="B88" s="39" t="s">
        <v>9</v>
      </c>
      <c r="C88" s="41"/>
      <c r="D88" s="41"/>
      <c r="E88" s="41"/>
      <c r="F88" s="41"/>
      <c r="G88" s="41"/>
      <c r="H88" s="41"/>
      <c r="I88" s="41"/>
      <c r="J88" s="149"/>
      <c r="K88" s="140"/>
      <c r="L88" s="143"/>
      <c r="M88" s="146"/>
      <c r="N88" s="149"/>
    </row>
    <row r="89" spans="2:14" s="8" customFormat="1" ht="18.75" customHeight="1">
      <c r="B89" s="44" t="s">
        <v>7</v>
      </c>
      <c r="C89" s="36">
        <f>I86+1</f>
        <v>45564</v>
      </c>
      <c r="D89" s="36">
        <f>C89+1</f>
        <v>45565</v>
      </c>
      <c r="E89" s="36">
        <f t="shared" ref="E89" si="131">D89+1</f>
        <v>45566</v>
      </c>
      <c r="F89" s="36">
        <f t="shared" ref="F89" si="132">E89+1</f>
        <v>45567</v>
      </c>
      <c r="G89" s="36">
        <f t="shared" ref="G89" si="133">F89+1</f>
        <v>45568</v>
      </c>
      <c r="H89" s="36">
        <f t="shared" ref="H89" si="134">G89+1</f>
        <v>45569</v>
      </c>
      <c r="I89" s="36">
        <f t="shared" ref="I89" si="135">H89+1</f>
        <v>45570</v>
      </c>
      <c r="J89" s="147"/>
      <c r="K89" s="138">
        <f t="shared" ref="K89" si="136">COUNTIF(C90:I90,"&lt;&gt;対象外")</f>
        <v>7</v>
      </c>
      <c r="L89" s="141">
        <f t="shared" ref="L89" si="137">COUNTIF(C90:I90,"*休工*")</f>
        <v>0</v>
      </c>
      <c r="M89" s="144"/>
      <c r="N89" s="147"/>
    </row>
    <row r="90" spans="2:14" s="8" customFormat="1" ht="26.25" customHeight="1">
      <c r="B90" s="19" t="s">
        <v>47</v>
      </c>
      <c r="C90" s="10"/>
      <c r="D90" s="10"/>
      <c r="E90" s="10"/>
      <c r="F90" s="10"/>
      <c r="G90" s="10"/>
      <c r="H90" s="10"/>
      <c r="I90" s="10"/>
      <c r="J90" s="148"/>
      <c r="K90" s="139"/>
      <c r="L90" s="142"/>
      <c r="M90" s="145"/>
      <c r="N90" s="148"/>
    </row>
    <row r="91" spans="2:14" s="8" customFormat="1" ht="26.25" customHeight="1" thickBot="1">
      <c r="B91" s="39" t="s">
        <v>9</v>
      </c>
      <c r="C91" s="41"/>
      <c r="D91" s="41"/>
      <c r="E91" s="41"/>
      <c r="F91" s="41"/>
      <c r="G91" s="41"/>
      <c r="H91" s="41"/>
      <c r="I91" s="41"/>
      <c r="J91" s="149"/>
      <c r="K91" s="140"/>
      <c r="L91" s="143"/>
      <c r="M91" s="146"/>
      <c r="N91" s="149"/>
    </row>
    <row r="92" spans="2:14" s="8" customFormat="1" ht="18.75" customHeight="1">
      <c r="B92" s="24" t="s">
        <v>7</v>
      </c>
      <c r="C92" s="36">
        <f>I89+1</f>
        <v>45571</v>
      </c>
      <c r="D92" s="36">
        <f>C92+1</f>
        <v>45572</v>
      </c>
      <c r="E92" s="36">
        <f t="shared" ref="E92" si="138">D92+1</f>
        <v>45573</v>
      </c>
      <c r="F92" s="36">
        <f t="shared" ref="F92" si="139">E92+1</f>
        <v>45574</v>
      </c>
      <c r="G92" s="36">
        <f t="shared" ref="G92" si="140">F92+1</f>
        <v>45575</v>
      </c>
      <c r="H92" s="36">
        <f t="shared" ref="H92" si="141">G92+1</f>
        <v>45576</v>
      </c>
      <c r="I92" s="36">
        <f t="shared" ref="I92" si="142">H92+1</f>
        <v>45577</v>
      </c>
      <c r="J92" s="147"/>
      <c r="K92" s="138">
        <f t="shared" ref="K92" si="143">COUNTIF(C93:I93,"&lt;&gt;対象外")</f>
        <v>7</v>
      </c>
      <c r="L92" s="141">
        <f t="shared" ref="L92" si="144">COUNTIF(C93:I93,"*休工*")</f>
        <v>0</v>
      </c>
      <c r="M92" s="144"/>
      <c r="N92" s="147"/>
    </row>
    <row r="93" spans="2:14" s="8" customFormat="1" ht="26.25" customHeight="1">
      <c r="B93" s="19" t="s">
        <v>47</v>
      </c>
      <c r="C93" s="10"/>
      <c r="D93" s="10"/>
      <c r="E93" s="10"/>
      <c r="F93" s="10"/>
      <c r="G93" s="10"/>
      <c r="H93" s="10"/>
      <c r="I93" s="10"/>
      <c r="J93" s="148"/>
      <c r="K93" s="139"/>
      <c r="L93" s="142"/>
      <c r="M93" s="145"/>
      <c r="N93" s="148"/>
    </row>
    <row r="94" spans="2:14" s="8" customFormat="1" ht="26.25" customHeight="1" thickBot="1">
      <c r="B94" s="39" t="s">
        <v>9</v>
      </c>
      <c r="C94" s="41"/>
      <c r="D94" s="41"/>
      <c r="E94" s="41"/>
      <c r="F94" s="41"/>
      <c r="G94" s="41"/>
      <c r="H94" s="41"/>
      <c r="I94" s="41"/>
      <c r="J94" s="149"/>
      <c r="K94" s="140"/>
      <c r="L94" s="143"/>
      <c r="M94" s="146"/>
      <c r="N94" s="149"/>
    </row>
    <row r="95" spans="2:14" s="8" customFormat="1" ht="18.75" customHeight="1">
      <c r="B95" s="44" t="s">
        <v>42</v>
      </c>
      <c r="C95" s="36">
        <f>I92+1</f>
        <v>45578</v>
      </c>
      <c r="D95" s="36">
        <f>C95+1</f>
        <v>45579</v>
      </c>
      <c r="E95" s="36">
        <f t="shared" ref="E95" si="145">D95+1</f>
        <v>45580</v>
      </c>
      <c r="F95" s="36">
        <f t="shared" ref="F95" si="146">E95+1</f>
        <v>45581</v>
      </c>
      <c r="G95" s="36">
        <f t="shared" ref="G95" si="147">F95+1</f>
        <v>45582</v>
      </c>
      <c r="H95" s="36">
        <f t="shared" ref="H95" si="148">G95+1</f>
        <v>45583</v>
      </c>
      <c r="I95" s="36">
        <f t="shared" ref="I95" si="149">H95+1</f>
        <v>45584</v>
      </c>
      <c r="J95" s="150"/>
      <c r="K95" s="138">
        <f>COUNTIF(C96:I96,"&lt;&gt;対象外")</f>
        <v>7</v>
      </c>
      <c r="L95" s="141">
        <f>COUNTIF(C96:I96,"*休工*")</f>
        <v>0</v>
      </c>
      <c r="M95" s="144"/>
      <c r="N95" s="147"/>
    </row>
    <row r="96" spans="2:14" s="8" customFormat="1" ht="26.25" customHeight="1">
      <c r="B96" s="19" t="s">
        <v>47</v>
      </c>
      <c r="C96" s="10"/>
      <c r="D96" s="10"/>
      <c r="E96" s="10"/>
      <c r="F96" s="10"/>
      <c r="G96" s="10"/>
      <c r="H96" s="10"/>
      <c r="I96" s="10"/>
      <c r="J96" s="151"/>
      <c r="K96" s="139"/>
      <c r="L96" s="142"/>
      <c r="M96" s="145"/>
      <c r="N96" s="148"/>
    </row>
    <row r="97" spans="2:14" s="8" customFormat="1" ht="26.25" customHeight="1" thickBot="1">
      <c r="B97" s="39" t="s">
        <v>9</v>
      </c>
      <c r="C97" s="41"/>
      <c r="D97" s="41"/>
      <c r="E97" s="41"/>
      <c r="F97" s="41"/>
      <c r="G97" s="41"/>
      <c r="H97" s="41"/>
      <c r="I97" s="41"/>
      <c r="J97" s="152"/>
      <c r="K97" s="140"/>
      <c r="L97" s="143"/>
      <c r="M97" s="146"/>
      <c r="N97" s="149"/>
    </row>
    <row r="98" spans="2:14" s="8" customFormat="1" ht="18.75" customHeight="1">
      <c r="B98" s="24" t="s">
        <v>7</v>
      </c>
      <c r="C98" s="35">
        <f>I95+1</f>
        <v>45585</v>
      </c>
      <c r="D98" s="35">
        <f>C98+1</f>
        <v>45586</v>
      </c>
      <c r="E98" s="35">
        <f t="shared" ref="E98" si="150">D98+1</f>
        <v>45587</v>
      </c>
      <c r="F98" s="35">
        <f t="shared" ref="F98" si="151">E98+1</f>
        <v>45588</v>
      </c>
      <c r="G98" s="35">
        <f t="shared" ref="G98" si="152">F98+1</f>
        <v>45589</v>
      </c>
      <c r="H98" s="35">
        <f t="shared" ref="H98" si="153">G98+1</f>
        <v>45590</v>
      </c>
      <c r="I98" s="35">
        <f t="shared" ref="I98" si="154">H98+1</f>
        <v>45591</v>
      </c>
      <c r="J98" s="147"/>
      <c r="K98" s="138">
        <f t="shared" ref="K98" si="155">COUNTIF(C99:I99,"&lt;&gt;対象外")</f>
        <v>7</v>
      </c>
      <c r="L98" s="141">
        <f>COUNTIF(C99:I99,"*休工*")</f>
        <v>0</v>
      </c>
      <c r="M98" s="144"/>
      <c r="N98" s="147"/>
    </row>
    <row r="99" spans="2:14" s="8" customFormat="1" ht="26.25" customHeight="1">
      <c r="B99" s="19" t="s">
        <v>47</v>
      </c>
      <c r="C99" s="10"/>
      <c r="D99" s="10"/>
      <c r="E99" s="10"/>
      <c r="F99" s="10"/>
      <c r="G99" s="10"/>
      <c r="H99" s="10"/>
      <c r="I99" s="10"/>
      <c r="J99" s="148"/>
      <c r="K99" s="139"/>
      <c r="L99" s="142"/>
      <c r="M99" s="145"/>
      <c r="N99" s="148"/>
    </row>
    <row r="100" spans="2:14" s="8" customFormat="1" ht="26.25" customHeight="1" thickBot="1">
      <c r="B100" s="39" t="s">
        <v>9</v>
      </c>
      <c r="C100" s="41"/>
      <c r="D100" s="41"/>
      <c r="E100" s="41"/>
      <c r="F100" s="41"/>
      <c r="G100" s="41"/>
      <c r="H100" s="41"/>
      <c r="I100" s="41"/>
      <c r="J100" s="149"/>
      <c r="K100" s="140"/>
      <c r="L100" s="143"/>
      <c r="M100" s="146"/>
      <c r="N100" s="149"/>
    </row>
    <row r="101" spans="2:14" s="8" customFormat="1" ht="18.75" customHeight="1">
      <c r="B101" s="44" t="s">
        <v>7</v>
      </c>
      <c r="C101" s="36">
        <f>I98+1</f>
        <v>45592</v>
      </c>
      <c r="D101" s="36">
        <f>C101+1</f>
        <v>45593</v>
      </c>
      <c r="E101" s="36">
        <f t="shared" ref="E101" si="156">D101+1</f>
        <v>45594</v>
      </c>
      <c r="F101" s="36">
        <f t="shared" ref="F101" si="157">E101+1</f>
        <v>45595</v>
      </c>
      <c r="G101" s="36">
        <f t="shared" ref="G101" si="158">F101+1</f>
        <v>45596</v>
      </c>
      <c r="H101" s="36">
        <f t="shared" ref="H101" si="159">G101+1</f>
        <v>45597</v>
      </c>
      <c r="I101" s="36">
        <f t="shared" ref="I101" si="160">H101+1</f>
        <v>45598</v>
      </c>
      <c r="J101" s="147"/>
      <c r="K101" s="138">
        <f t="shared" ref="K101" si="161">COUNTIF(C102:I102,"&lt;&gt;対象外")</f>
        <v>7</v>
      </c>
      <c r="L101" s="141">
        <f t="shared" ref="L101" si="162">COUNTIF(C102:I102,"*休工*")</f>
        <v>0</v>
      </c>
      <c r="M101" s="144"/>
      <c r="N101" s="147"/>
    </row>
    <row r="102" spans="2:14" s="8" customFormat="1" ht="26.25" customHeight="1">
      <c r="B102" s="19" t="s">
        <v>47</v>
      </c>
      <c r="C102" s="10"/>
      <c r="D102" s="10"/>
      <c r="E102" s="10"/>
      <c r="F102" s="10"/>
      <c r="G102" s="10"/>
      <c r="H102" s="10"/>
      <c r="I102" s="10"/>
      <c r="J102" s="148"/>
      <c r="K102" s="139"/>
      <c r="L102" s="142"/>
      <c r="M102" s="145"/>
      <c r="N102" s="148"/>
    </row>
    <row r="103" spans="2:14" s="8" customFormat="1" ht="26.25" customHeight="1" thickBot="1">
      <c r="B103" s="39" t="s">
        <v>9</v>
      </c>
      <c r="C103" s="41"/>
      <c r="D103" s="41"/>
      <c r="E103" s="41"/>
      <c r="F103" s="41"/>
      <c r="G103" s="41"/>
      <c r="H103" s="41"/>
      <c r="I103" s="41"/>
      <c r="J103" s="149"/>
      <c r="K103" s="140"/>
      <c r="L103" s="143"/>
      <c r="M103" s="146"/>
      <c r="N103" s="149"/>
    </row>
    <row r="104" spans="2:14" s="8" customFormat="1" ht="18.75" customHeight="1">
      <c r="B104" s="24" t="s">
        <v>7</v>
      </c>
      <c r="C104" s="36">
        <f>I101+1</f>
        <v>45599</v>
      </c>
      <c r="D104" s="36">
        <f>C104+1</f>
        <v>45600</v>
      </c>
      <c r="E104" s="36">
        <f t="shared" ref="E104" si="163">D104+1</f>
        <v>45601</v>
      </c>
      <c r="F104" s="36">
        <f t="shared" ref="F104" si="164">E104+1</f>
        <v>45602</v>
      </c>
      <c r="G104" s="36">
        <f t="shared" ref="G104" si="165">F104+1</f>
        <v>45603</v>
      </c>
      <c r="H104" s="36">
        <f t="shared" ref="H104" si="166">G104+1</f>
        <v>45604</v>
      </c>
      <c r="I104" s="36">
        <f t="shared" ref="I104" si="167">H104+1</f>
        <v>45605</v>
      </c>
      <c r="J104" s="147"/>
      <c r="K104" s="138">
        <f t="shared" ref="K104" si="168">COUNTIF(C105:I105,"&lt;&gt;対象外")</f>
        <v>7</v>
      </c>
      <c r="L104" s="141">
        <f t="shared" ref="L104" si="169">COUNTIF(C105:I105,"*休工*")</f>
        <v>0</v>
      </c>
      <c r="M104" s="144"/>
      <c r="N104" s="147"/>
    </row>
    <row r="105" spans="2:14" s="8" customFormat="1" ht="26.25" customHeight="1">
      <c r="B105" s="19" t="s">
        <v>47</v>
      </c>
      <c r="C105" s="10"/>
      <c r="D105" s="10"/>
      <c r="E105" s="10"/>
      <c r="F105" s="10"/>
      <c r="G105" s="10"/>
      <c r="H105" s="10"/>
      <c r="I105" s="10"/>
      <c r="J105" s="148"/>
      <c r="K105" s="139"/>
      <c r="L105" s="142"/>
      <c r="M105" s="145"/>
      <c r="N105" s="148"/>
    </row>
    <row r="106" spans="2:14" s="8" customFormat="1" ht="26.25" customHeight="1" thickBot="1">
      <c r="B106" s="39" t="s">
        <v>9</v>
      </c>
      <c r="C106" s="41"/>
      <c r="D106" s="41"/>
      <c r="E106" s="41"/>
      <c r="F106" s="41"/>
      <c r="G106" s="41"/>
      <c r="H106" s="41"/>
      <c r="I106" s="41"/>
      <c r="J106" s="149"/>
      <c r="K106" s="140"/>
      <c r="L106" s="143"/>
      <c r="M106" s="146"/>
      <c r="N106" s="149"/>
    </row>
    <row r="107" spans="2:14" s="8" customFormat="1" ht="18.75" customHeight="1">
      <c r="B107" s="44" t="s">
        <v>7</v>
      </c>
      <c r="C107" s="36">
        <f>I104+1</f>
        <v>45606</v>
      </c>
      <c r="D107" s="36">
        <f>C107+1</f>
        <v>45607</v>
      </c>
      <c r="E107" s="36">
        <f t="shared" ref="E107" si="170">D107+1</f>
        <v>45608</v>
      </c>
      <c r="F107" s="36">
        <f t="shared" ref="F107" si="171">E107+1</f>
        <v>45609</v>
      </c>
      <c r="G107" s="36">
        <f t="shared" ref="G107" si="172">F107+1</f>
        <v>45610</v>
      </c>
      <c r="H107" s="36">
        <f t="shared" ref="H107" si="173">G107+1</f>
        <v>45611</v>
      </c>
      <c r="I107" s="36">
        <f t="shared" ref="I107" si="174">H107+1</f>
        <v>45612</v>
      </c>
      <c r="J107" s="147"/>
      <c r="K107" s="138">
        <f t="shared" ref="K107" si="175">COUNTIF(C108:I108,"&lt;&gt;対象外")</f>
        <v>7</v>
      </c>
      <c r="L107" s="141">
        <f t="shared" ref="L107" si="176">COUNTIF(C108:I108,"*休工*")</f>
        <v>0</v>
      </c>
      <c r="M107" s="144"/>
      <c r="N107" s="147"/>
    </row>
    <row r="108" spans="2:14" s="8" customFormat="1" ht="26.25" customHeight="1">
      <c r="B108" s="19" t="s">
        <v>47</v>
      </c>
      <c r="C108" s="10"/>
      <c r="D108" s="10"/>
      <c r="E108" s="10"/>
      <c r="F108" s="10"/>
      <c r="G108" s="10"/>
      <c r="H108" s="10"/>
      <c r="I108" s="10"/>
      <c r="J108" s="148"/>
      <c r="K108" s="139"/>
      <c r="L108" s="142"/>
      <c r="M108" s="145"/>
      <c r="N108" s="148"/>
    </row>
    <row r="109" spans="2:14" s="8" customFormat="1" ht="26.25" customHeight="1" thickBot="1">
      <c r="B109" s="39" t="s">
        <v>9</v>
      </c>
      <c r="C109" s="41"/>
      <c r="D109" s="41"/>
      <c r="E109" s="41"/>
      <c r="F109" s="41"/>
      <c r="G109" s="41"/>
      <c r="H109" s="41"/>
      <c r="I109" s="41"/>
      <c r="J109" s="149"/>
      <c r="K109" s="140"/>
      <c r="L109" s="143"/>
      <c r="M109" s="146"/>
      <c r="N109" s="149"/>
    </row>
    <row r="110" spans="2:14" s="8" customFormat="1" ht="18.75" customHeight="1">
      <c r="B110" s="44" t="s">
        <v>42</v>
      </c>
      <c r="C110" s="36">
        <f>I107+1</f>
        <v>45613</v>
      </c>
      <c r="D110" s="36">
        <f>C110+1</f>
        <v>45614</v>
      </c>
      <c r="E110" s="36">
        <f t="shared" ref="E110" si="177">D110+1</f>
        <v>45615</v>
      </c>
      <c r="F110" s="36">
        <f t="shared" ref="F110" si="178">E110+1</f>
        <v>45616</v>
      </c>
      <c r="G110" s="36">
        <f t="shared" ref="G110" si="179">F110+1</f>
        <v>45617</v>
      </c>
      <c r="H110" s="36">
        <f t="shared" ref="H110" si="180">G110+1</f>
        <v>45618</v>
      </c>
      <c r="I110" s="36">
        <f t="shared" ref="I110" si="181">H110+1</f>
        <v>45619</v>
      </c>
      <c r="J110" s="147"/>
      <c r="K110" s="138">
        <f t="shared" ref="K110" si="182">COUNTIF(C111:I111,"&lt;&gt;対象外")</f>
        <v>7</v>
      </c>
      <c r="L110" s="141">
        <f t="shared" ref="L110" si="183">COUNTIF(C111:I111,"*休工*")</f>
        <v>0</v>
      </c>
      <c r="M110" s="144"/>
      <c r="N110" s="147"/>
    </row>
    <row r="111" spans="2:14" s="8" customFormat="1" ht="26.25" customHeight="1">
      <c r="B111" s="19" t="s">
        <v>47</v>
      </c>
      <c r="C111" s="10"/>
      <c r="D111" s="10"/>
      <c r="E111" s="10"/>
      <c r="F111" s="10"/>
      <c r="G111" s="10"/>
      <c r="H111" s="10"/>
      <c r="I111" s="10"/>
      <c r="J111" s="148"/>
      <c r="K111" s="139"/>
      <c r="L111" s="142"/>
      <c r="M111" s="145"/>
      <c r="N111" s="148"/>
    </row>
    <row r="112" spans="2:14" s="8" customFormat="1" ht="26.25" customHeight="1" thickBot="1">
      <c r="B112" s="39" t="s">
        <v>9</v>
      </c>
      <c r="C112" s="41"/>
      <c r="D112" s="41"/>
      <c r="E112" s="41"/>
      <c r="F112" s="41"/>
      <c r="G112" s="41"/>
      <c r="H112" s="41"/>
      <c r="I112" s="41"/>
      <c r="J112" s="149"/>
      <c r="K112" s="140"/>
      <c r="L112" s="143"/>
      <c r="M112" s="146"/>
      <c r="N112" s="149"/>
    </row>
    <row r="113" spans="2:14" s="8" customFormat="1" ht="18.75" customHeight="1">
      <c r="B113" s="24" t="s">
        <v>7</v>
      </c>
      <c r="C113" s="36">
        <f>I110+1</f>
        <v>45620</v>
      </c>
      <c r="D113" s="36">
        <f>C113+1</f>
        <v>45621</v>
      </c>
      <c r="E113" s="36">
        <f t="shared" ref="E113" si="184">D113+1</f>
        <v>45622</v>
      </c>
      <c r="F113" s="36">
        <f t="shared" ref="F113" si="185">E113+1</f>
        <v>45623</v>
      </c>
      <c r="G113" s="36">
        <f t="shared" ref="G113" si="186">F113+1</f>
        <v>45624</v>
      </c>
      <c r="H113" s="36">
        <f t="shared" ref="H113" si="187">G113+1</f>
        <v>45625</v>
      </c>
      <c r="I113" s="36">
        <f t="shared" ref="I113" si="188">H113+1</f>
        <v>45626</v>
      </c>
      <c r="J113" s="147"/>
      <c r="K113" s="138">
        <f t="shared" ref="K113" si="189">COUNTIF(C114:I114,"&lt;&gt;対象外")</f>
        <v>7</v>
      </c>
      <c r="L113" s="141">
        <f t="shared" ref="L113" si="190">COUNTIF(C114:I114,"*休工*")</f>
        <v>0</v>
      </c>
      <c r="M113" s="144"/>
      <c r="N113" s="147"/>
    </row>
    <row r="114" spans="2:14" s="8" customFormat="1" ht="26.25" customHeight="1">
      <c r="B114" s="19" t="s">
        <v>47</v>
      </c>
      <c r="C114" s="10"/>
      <c r="D114" s="10"/>
      <c r="E114" s="10"/>
      <c r="F114" s="10"/>
      <c r="G114" s="10"/>
      <c r="H114" s="10"/>
      <c r="I114" s="10"/>
      <c r="J114" s="148"/>
      <c r="K114" s="139"/>
      <c r="L114" s="142"/>
      <c r="M114" s="145"/>
      <c r="N114" s="148"/>
    </row>
    <row r="115" spans="2:14" s="8" customFormat="1" ht="26.25" customHeight="1" thickBot="1">
      <c r="B115" s="39" t="s">
        <v>9</v>
      </c>
      <c r="C115" s="41"/>
      <c r="D115" s="41"/>
      <c r="E115" s="41"/>
      <c r="F115" s="41"/>
      <c r="G115" s="41"/>
      <c r="H115" s="41"/>
      <c r="I115" s="41"/>
      <c r="J115" s="149"/>
      <c r="K115" s="140"/>
      <c r="L115" s="143"/>
      <c r="M115" s="146"/>
      <c r="N115" s="149"/>
    </row>
    <row r="116" spans="2:14" s="8" customFormat="1" ht="18.75" customHeight="1">
      <c r="B116" s="44" t="s">
        <v>7</v>
      </c>
      <c r="C116" s="36">
        <f>I113+1</f>
        <v>45627</v>
      </c>
      <c r="D116" s="36">
        <f>C116+1</f>
        <v>45628</v>
      </c>
      <c r="E116" s="36">
        <f t="shared" ref="E116" si="191">D116+1</f>
        <v>45629</v>
      </c>
      <c r="F116" s="36">
        <f t="shared" ref="F116" si="192">E116+1</f>
        <v>45630</v>
      </c>
      <c r="G116" s="36">
        <f t="shared" ref="G116" si="193">F116+1</f>
        <v>45631</v>
      </c>
      <c r="H116" s="36">
        <f t="shared" ref="H116" si="194">G116+1</f>
        <v>45632</v>
      </c>
      <c r="I116" s="36">
        <f t="shared" ref="I116" si="195">H116+1</f>
        <v>45633</v>
      </c>
      <c r="J116" s="147"/>
      <c r="K116" s="138">
        <f t="shared" ref="K116" si="196">COUNTIF(C117:I117,"&lt;&gt;対象外")</f>
        <v>7</v>
      </c>
      <c r="L116" s="141">
        <f t="shared" ref="L116" si="197">COUNTIF(C117:I117,"*休工*")</f>
        <v>0</v>
      </c>
      <c r="M116" s="144"/>
      <c r="N116" s="147"/>
    </row>
    <row r="117" spans="2:14" s="8" customFormat="1" ht="26.25" customHeight="1">
      <c r="B117" s="19" t="s">
        <v>47</v>
      </c>
      <c r="C117" s="10"/>
      <c r="D117" s="10"/>
      <c r="E117" s="10"/>
      <c r="F117" s="10"/>
      <c r="G117" s="10"/>
      <c r="H117" s="10"/>
      <c r="I117" s="10"/>
      <c r="J117" s="148"/>
      <c r="K117" s="139"/>
      <c r="L117" s="142"/>
      <c r="M117" s="145"/>
      <c r="N117" s="148"/>
    </row>
    <row r="118" spans="2:14" s="8" customFormat="1" ht="26.25" customHeight="1" thickBot="1">
      <c r="B118" s="39" t="s">
        <v>9</v>
      </c>
      <c r="C118" s="41"/>
      <c r="D118" s="41"/>
      <c r="E118" s="41"/>
      <c r="F118" s="41"/>
      <c r="G118" s="41"/>
      <c r="H118" s="41"/>
      <c r="I118" s="41"/>
      <c r="J118" s="149"/>
      <c r="K118" s="140"/>
      <c r="L118" s="143"/>
      <c r="M118" s="146"/>
      <c r="N118" s="149"/>
    </row>
    <row r="119" spans="2:14" s="8" customFormat="1" ht="18.75" customHeight="1">
      <c r="B119" s="24" t="s">
        <v>7</v>
      </c>
      <c r="C119" s="36">
        <f>I116+1</f>
        <v>45634</v>
      </c>
      <c r="D119" s="36">
        <f>C119+1</f>
        <v>45635</v>
      </c>
      <c r="E119" s="36">
        <f t="shared" ref="E119" si="198">D119+1</f>
        <v>45636</v>
      </c>
      <c r="F119" s="36">
        <f t="shared" ref="F119" si="199">E119+1</f>
        <v>45637</v>
      </c>
      <c r="G119" s="36">
        <f t="shared" ref="G119" si="200">F119+1</f>
        <v>45638</v>
      </c>
      <c r="H119" s="36">
        <f t="shared" ref="H119" si="201">G119+1</f>
        <v>45639</v>
      </c>
      <c r="I119" s="36">
        <f t="shared" ref="I119" si="202">H119+1</f>
        <v>45640</v>
      </c>
      <c r="J119" s="147"/>
      <c r="K119" s="138">
        <f t="shared" ref="K119" si="203">COUNTIF(C120:I120,"&lt;&gt;対象外")</f>
        <v>7</v>
      </c>
      <c r="L119" s="141">
        <f t="shared" ref="L119" si="204">COUNTIF(C120:I120,"*休工*")</f>
        <v>0</v>
      </c>
      <c r="M119" s="144"/>
      <c r="N119" s="147"/>
    </row>
    <row r="120" spans="2:14" s="8" customFormat="1" ht="26.25" customHeight="1">
      <c r="B120" s="19" t="s">
        <v>47</v>
      </c>
      <c r="C120" s="10"/>
      <c r="D120" s="10"/>
      <c r="E120" s="10"/>
      <c r="F120" s="10"/>
      <c r="G120" s="10"/>
      <c r="H120" s="10"/>
      <c r="I120" s="10"/>
      <c r="J120" s="148"/>
      <c r="K120" s="139"/>
      <c r="L120" s="142"/>
      <c r="M120" s="145"/>
      <c r="N120" s="148"/>
    </row>
    <row r="121" spans="2:14" s="8" customFormat="1" ht="26.25" customHeight="1" thickBot="1">
      <c r="B121" s="39" t="s">
        <v>9</v>
      </c>
      <c r="C121" s="41"/>
      <c r="D121" s="41"/>
      <c r="E121" s="41"/>
      <c r="F121" s="41"/>
      <c r="G121" s="41"/>
      <c r="H121" s="41"/>
      <c r="I121" s="41"/>
      <c r="J121" s="149"/>
      <c r="K121" s="140"/>
      <c r="L121" s="143"/>
      <c r="M121" s="146"/>
      <c r="N121" s="149"/>
    </row>
    <row r="122" spans="2:14" s="8" customFormat="1" ht="18.75" customHeight="1">
      <c r="B122" s="44" t="s">
        <v>42</v>
      </c>
      <c r="C122" s="36">
        <f>I119+1</f>
        <v>45641</v>
      </c>
      <c r="D122" s="36">
        <f>C122+1</f>
        <v>45642</v>
      </c>
      <c r="E122" s="36">
        <f t="shared" ref="E122" si="205">D122+1</f>
        <v>45643</v>
      </c>
      <c r="F122" s="36">
        <f t="shared" ref="F122" si="206">E122+1</f>
        <v>45644</v>
      </c>
      <c r="G122" s="36">
        <f t="shared" ref="G122" si="207">F122+1</f>
        <v>45645</v>
      </c>
      <c r="H122" s="36">
        <f t="shared" ref="H122" si="208">G122+1</f>
        <v>45646</v>
      </c>
      <c r="I122" s="36">
        <f t="shared" ref="I122" si="209">H122+1</f>
        <v>45647</v>
      </c>
      <c r="J122" s="150"/>
      <c r="K122" s="138">
        <f>COUNTIF(C123:I123,"&lt;&gt;対象外")</f>
        <v>7</v>
      </c>
      <c r="L122" s="141">
        <f>COUNTIF(C123:I123,"*休工*")</f>
        <v>0</v>
      </c>
      <c r="M122" s="144"/>
      <c r="N122" s="147"/>
    </row>
    <row r="123" spans="2:14" s="8" customFormat="1" ht="26.25" customHeight="1">
      <c r="B123" s="19" t="s">
        <v>47</v>
      </c>
      <c r="C123" s="10"/>
      <c r="D123" s="10"/>
      <c r="E123" s="10"/>
      <c r="F123" s="10"/>
      <c r="G123" s="10"/>
      <c r="H123" s="10"/>
      <c r="I123" s="10"/>
      <c r="J123" s="151"/>
      <c r="K123" s="139"/>
      <c r="L123" s="142"/>
      <c r="M123" s="145"/>
      <c r="N123" s="148"/>
    </row>
    <row r="124" spans="2:14" s="8" customFormat="1" ht="26.25" customHeight="1" thickBot="1">
      <c r="B124" s="39" t="s">
        <v>9</v>
      </c>
      <c r="C124" s="41"/>
      <c r="D124" s="41"/>
      <c r="E124" s="41"/>
      <c r="F124" s="41"/>
      <c r="G124" s="41"/>
      <c r="H124" s="41"/>
      <c r="I124" s="41"/>
      <c r="J124" s="152"/>
      <c r="K124" s="140"/>
      <c r="L124" s="143"/>
      <c r="M124" s="146"/>
      <c r="N124" s="149"/>
    </row>
    <row r="125" spans="2:14" s="8" customFormat="1" ht="18.75" customHeight="1">
      <c r="B125" s="24" t="s">
        <v>7</v>
      </c>
      <c r="C125" s="35">
        <f>I122+1</f>
        <v>45648</v>
      </c>
      <c r="D125" s="35">
        <f>C125+1</f>
        <v>45649</v>
      </c>
      <c r="E125" s="35">
        <f t="shared" ref="E125" si="210">D125+1</f>
        <v>45650</v>
      </c>
      <c r="F125" s="35">
        <f t="shared" ref="F125" si="211">E125+1</f>
        <v>45651</v>
      </c>
      <c r="G125" s="35">
        <f t="shared" ref="G125" si="212">F125+1</f>
        <v>45652</v>
      </c>
      <c r="H125" s="35">
        <f t="shared" ref="H125" si="213">G125+1</f>
        <v>45653</v>
      </c>
      <c r="I125" s="35">
        <f t="shared" ref="I125" si="214">H125+1</f>
        <v>45654</v>
      </c>
      <c r="J125" s="147"/>
      <c r="K125" s="138">
        <f t="shared" ref="K125" si="215">COUNTIF(C126:I126,"&lt;&gt;対象外")</f>
        <v>7</v>
      </c>
      <c r="L125" s="141">
        <f>COUNTIF(C126:I126,"*休工*")</f>
        <v>0</v>
      </c>
      <c r="M125" s="144"/>
      <c r="N125" s="147"/>
    </row>
    <row r="126" spans="2:14" s="8" customFormat="1" ht="26.25" customHeight="1">
      <c r="B126" s="19" t="s">
        <v>47</v>
      </c>
      <c r="C126" s="10"/>
      <c r="D126" s="10"/>
      <c r="E126" s="10"/>
      <c r="F126" s="10"/>
      <c r="G126" s="10"/>
      <c r="H126" s="10"/>
      <c r="I126" s="10"/>
      <c r="J126" s="148"/>
      <c r="K126" s="139"/>
      <c r="L126" s="142"/>
      <c r="M126" s="145"/>
      <c r="N126" s="148"/>
    </row>
    <row r="127" spans="2:14" s="8" customFormat="1" ht="26.25" customHeight="1" thickBot="1">
      <c r="B127" s="39" t="s">
        <v>9</v>
      </c>
      <c r="C127" s="41"/>
      <c r="D127" s="41"/>
      <c r="E127" s="41"/>
      <c r="F127" s="41"/>
      <c r="G127" s="41"/>
      <c r="H127" s="41"/>
      <c r="I127" s="41"/>
      <c r="J127" s="149"/>
      <c r="K127" s="140"/>
      <c r="L127" s="143"/>
      <c r="M127" s="146"/>
      <c r="N127" s="149"/>
    </row>
    <row r="128" spans="2:14" s="8" customFormat="1" ht="18.75" customHeight="1">
      <c r="B128" s="44" t="s">
        <v>7</v>
      </c>
      <c r="C128" s="36">
        <f>I125+1</f>
        <v>45655</v>
      </c>
      <c r="D128" s="36">
        <f>C128+1</f>
        <v>45656</v>
      </c>
      <c r="E128" s="36">
        <f t="shared" ref="E128" si="216">D128+1</f>
        <v>45657</v>
      </c>
      <c r="F128" s="36">
        <f t="shared" ref="F128" si="217">E128+1</f>
        <v>45658</v>
      </c>
      <c r="G128" s="36">
        <f t="shared" ref="G128" si="218">F128+1</f>
        <v>45659</v>
      </c>
      <c r="H128" s="36">
        <f t="shared" ref="H128" si="219">G128+1</f>
        <v>45660</v>
      </c>
      <c r="I128" s="36">
        <f t="shared" ref="I128" si="220">H128+1</f>
        <v>45661</v>
      </c>
      <c r="J128" s="147"/>
      <c r="K128" s="138">
        <f t="shared" ref="K128" si="221">COUNTIF(C129:I129,"&lt;&gt;対象外")</f>
        <v>7</v>
      </c>
      <c r="L128" s="141">
        <f t="shared" ref="L128" si="222">COUNTIF(C129:I129,"*休工*")</f>
        <v>0</v>
      </c>
      <c r="M128" s="144"/>
      <c r="N128" s="147"/>
    </row>
    <row r="129" spans="2:14" s="8" customFormat="1" ht="26.25" customHeight="1">
      <c r="B129" s="19" t="s">
        <v>47</v>
      </c>
      <c r="C129" s="10"/>
      <c r="D129" s="10"/>
      <c r="E129" s="10"/>
      <c r="F129" s="10"/>
      <c r="G129" s="10"/>
      <c r="H129" s="10"/>
      <c r="I129" s="10"/>
      <c r="J129" s="148"/>
      <c r="K129" s="139"/>
      <c r="L129" s="142"/>
      <c r="M129" s="145"/>
      <c r="N129" s="148"/>
    </row>
    <row r="130" spans="2:14" s="8" customFormat="1" ht="26.25" customHeight="1" thickBot="1">
      <c r="B130" s="39" t="s">
        <v>9</v>
      </c>
      <c r="C130" s="41"/>
      <c r="D130" s="41"/>
      <c r="E130" s="41"/>
      <c r="F130" s="41"/>
      <c r="G130" s="41"/>
      <c r="H130" s="41"/>
      <c r="I130" s="41"/>
      <c r="J130" s="149"/>
      <c r="K130" s="140"/>
      <c r="L130" s="143"/>
      <c r="M130" s="146"/>
      <c r="N130" s="149"/>
    </row>
    <row r="131" spans="2:14" s="8" customFormat="1" ht="18.75" customHeight="1">
      <c r="B131" s="24" t="s">
        <v>7</v>
      </c>
      <c r="C131" s="36">
        <f>I128+1</f>
        <v>45662</v>
      </c>
      <c r="D131" s="36">
        <f>C131+1</f>
        <v>45663</v>
      </c>
      <c r="E131" s="36">
        <f t="shared" ref="E131" si="223">D131+1</f>
        <v>45664</v>
      </c>
      <c r="F131" s="36">
        <f t="shared" ref="F131" si="224">E131+1</f>
        <v>45665</v>
      </c>
      <c r="G131" s="36">
        <f t="shared" ref="G131" si="225">F131+1</f>
        <v>45666</v>
      </c>
      <c r="H131" s="36">
        <f t="shared" ref="H131" si="226">G131+1</f>
        <v>45667</v>
      </c>
      <c r="I131" s="36">
        <f t="shared" ref="I131" si="227">H131+1</f>
        <v>45668</v>
      </c>
      <c r="J131" s="147"/>
      <c r="K131" s="138">
        <f t="shared" ref="K131" si="228">COUNTIF(C132:I132,"&lt;&gt;対象外")</f>
        <v>7</v>
      </c>
      <c r="L131" s="141">
        <f t="shared" ref="L131" si="229">COUNTIF(C132:I132,"*休工*")</f>
        <v>0</v>
      </c>
      <c r="M131" s="144"/>
      <c r="N131" s="147"/>
    </row>
    <row r="132" spans="2:14" s="8" customFormat="1" ht="26.25" customHeight="1">
      <c r="B132" s="19" t="s">
        <v>47</v>
      </c>
      <c r="C132" s="10"/>
      <c r="D132" s="10"/>
      <c r="E132" s="10"/>
      <c r="F132" s="10"/>
      <c r="G132" s="10"/>
      <c r="H132" s="10"/>
      <c r="I132" s="10"/>
      <c r="J132" s="148"/>
      <c r="K132" s="139"/>
      <c r="L132" s="142"/>
      <c r="M132" s="145"/>
      <c r="N132" s="148"/>
    </row>
    <row r="133" spans="2:14" s="8" customFormat="1" ht="26.25" customHeight="1" thickBot="1">
      <c r="B133" s="39" t="s">
        <v>9</v>
      </c>
      <c r="C133" s="41"/>
      <c r="D133" s="41"/>
      <c r="E133" s="41"/>
      <c r="F133" s="41"/>
      <c r="G133" s="41"/>
      <c r="H133" s="41"/>
      <c r="I133" s="41"/>
      <c r="J133" s="149"/>
      <c r="K133" s="140"/>
      <c r="L133" s="143"/>
      <c r="M133" s="146"/>
      <c r="N133" s="149"/>
    </row>
    <row r="134" spans="2:14" s="8" customFormat="1" ht="18.75" customHeight="1">
      <c r="B134" s="44" t="s">
        <v>7</v>
      </c>
      <c r="C134" s="36">
        <f>I131+1</f>
        <v>45669</v>
      </c>
      <c r="D134" s="36">
        <f>C134+1</f>
        <v>45670</v>
      </c>
      <c r="E134" s="36">
        <f t="shared" ref="E134" si="230">D134+1</f>
        <v>45671</v>
      </c>
      <c r="F134" s="36">
        <f t="shared" ref="F134" si="231">E134+1</f>
        <v>45672</v>
      </c>
      <c r="G134" s="36">
        <f t="shared" ref="G134" si="232">F134+1</f>
        <v>45673</v>
      </c>
      <c r="H134" s="36">
        <f t="shared" ref="H134" si="233">G134+1</f>
        <v>45674</v>
      </c>
      <c r="I134" s="36">
        <f t="shared" ref="I134" si="234">H134+1</f>
        <v>45675</v>
      </c>
      <c r="J134" s="147"/>
      <c r="K134" s="138">
        <f t="shared" ref="K134" si="235">COUNTIF(C135:I135,"&lt;&gt;対象外")</f>
        <v>7</v>
      </c>
      <c r="L134" s="141">
        <f t="shared" ref="L134" si="236">COUNTIF(C135:I135,"*休工*")</f>
        <v>0</v>
      </c>
      <c r="M134" s="144"/>
      <c r="N134" s="147"/>
    </row>
    <row r="135" spans="2:14" s="8" customFormat="1" ht="26.25" customHeight="1">
      <c r="B135" s="19" t="s">
        <v>47</v>
      </c>
      <c r="C135" s="10"/>
      <c r="D135" s="10"/>
      <c r="E135" s="10"/>
      <c r="F135" s="10"/>
      <c r="G135" s="10"/>
      <c r="H135" s="10"/>
      <c r="I135" s="10"/>
      <c r="J135" s="148"/>
      <c r="K135" s="139"/>
      <c r="L135" s="142"/>
      <c r="M135" s="145"/>
      <c r="N135" s="148"/>
    </row>
    <row r="136" spans="2:14" s="8" customFormat="1" ht="26.25" customHeight="1" thickBot="1">
      <c r="B136" s="39" t="s">
        <v>9</v>
      </c>
      <c r="C136" s="41"/>
      <c r="D136" s="41"/>
      <c r="E136" s="41"/>
      <c r="F136" s="41"/>
      <c r="G136" s="41"/>
      <c r="H136" s="41"/>
      <c r="I136" s="41"/>
      <c r="J136" s="149"/>
      <c r="K136" s="140"/>
      <c r="L136" s="143"/>
      <c r="M136" s="146"/>
      <c r="N136" s="149"/>
    </row>
    <row r="137" spans="2:14" s="8" customFormat="1" ht="18.75" customHeight="1">
      <c r="B137" s="44" t="s">
        <v>42</v>
      </c>
      <c r="C137" s="36">
        <f>I134+1</f>
        <v>45676</v>
      </c>
      <c r="D137" s="36">
        <f>C137+1</f>
        <v>45677</v>
      </c>
      <c r="E137" s="36">
        <f t="shared" ref="E137" si="237">D137+1</f>
        <v>45678</v>
      </c>
      <c r="F137" s="36">
        <f t="shared" ref="F137" si="238">E137+1</f>
        <v>45679</v>
      </c>
      <c r="G137" s="36">
        <f t="shared" ref="G137" si="239">F137+1</f>
        <v>45680</v>
      </c>
      <c r="H137" s="36">
        <f t="shared" ref="H137" si="240">G137+1</f>
        <v>45681</v>
      </c>
      <c r="I137" s="36">
        <f t="shared" ref="I137" si="241">H137+1</f>
        <v>45682</v>
      </c>
      <c r="J137" s="147"/>
      <c r="K137" s="138">
        <f t="shared" ref="K137" si="242">COUNTIF(C138:I138,"&lt;&gt;対象外")</f>
        <v>7</v>
      </c>
      <c r="L137" s="141">
        <f t="shared" ref="L137" si="243">COUNTIF(C138:I138,"*休工*")</f>
        <v>0</v>
      </c>
      <c r="M137" s="144"/>
      <c r="N137" s="147"/>
    </row>
    <row r="138" spans="2:14" s="8" customFormat="1" ht="26.25" customHeight="1">
      <c r="B138" s="19" t="s">
        <v>47</v>
      </c>
      <c r="C138" s="10"/>
      <c r="D138" s="10"/>
      <c r="E138" s="10"/>
      <c r="F138" s="10"/>
      <c r="G138" s="10"/>
      <c r="H138" s="10"/>
      <c r="I138" s="10"/>
      <c r="J138" s="148"/>
      <c r="K138" s="139"/>
      <c r="L138" s="142"/>
      <c r="M138" s="145"/>
      <c r="N138" s="148"/>
    </row>
    <row r="139" spans="2:14" s="8" customFormat="1" ht="26.25" customHeight="1" thickBot="1">
      <c r="B139" s="39" t="s">
        <v>9</v>
      </c>
      <c r="C139" s="41"/>
      <c r="D139" s="41"/>
      <c r="E139" s="41"/>
      <c r="F139" s="41"/>
      <c r="G139" s="41"/>
      <c r="H139" s="41"/>
      <c r="I139" s="41"/>
      <c r="J139" s="149"/>
      <c r="K139" s="140"/>
      <c r="L139" s="143"/>
      <c r="M139" s="146"/>
      <c r="N139" s="149"/>
    </row>
    <row r="140" spans="2:14" s="8" customFormat="1" ht="18.75" customHeight="1">
      <c r="B140" s="24" t="s">
        <v>7</v>
      </c>
      <c r="C140" s="36">
        <f>I137+1</f>
        <v>45683</v>
      </c>
      <c r="D140" s="36">
        <f>C140+1</f>
        <v>45684</v>
      </c>
      <c r="E140" s="36">
        <f t="shared" ref="E140" si="244">D140+1</f>
        <v>45685</v>
      </c>
      <c r="F140" s="36">
        <f t="shared" ref="F140" si="245">E140+1</f>
        <v>45686</v>
      </c>
      <c r="G140" s="36">
        <f t="shared" ref="G140" si="246">F140+1</f>
        <v>45687</v>
      </c>
      <c r="H140" s="36">
        <f t="shared" ref="H140" si="247">G140+1</f>
        <v>45688</v>
      </c>
      <c r="I140" s="36">
        <f t="shared" ref="I140" si="248">H140+1</f>
        <v>45689</v>
      </c>
      <c r="J140" s="147"/>
      <c r="K140" s="138">
        <f t="shared" ref="K140" si="249">COUNTIF(C141:I141,"&lt;&gt;対象外")</f>
        <v>7</v>
      </c>
      <c r="L140" s="141">
        <f t="shared" ref="L140" si="250">COUNTIF(C141:I141,"*休工*")</f>
        <v>0</v>
      </c>
      <c r="M140" s="144"/>
      <c r="N140" s="147"/>
    </row>
    <row r="141" spans="2:14" s="8" customFormat="1" ht="26.25" customHeight="1">
      <c r="B141" s="19" t="s">
        <v>47</v>
      </c>
      <c r="C141" s="10"/>
      <c r="D141" s="10"/>
      <c r="E141" s="10"/>
      <c r="F141" s="10"/>
      <c r="G141" s="10"/>
      <c r="H141" s="10"/>
      <c r="I141" s="10"/>
      <c r="J141" s="148"/>
      <c r="K141" s="139"/>
      <c r="L141" s="142"/>
      <c r="M141" s="145"/>
      <c r="N141" s="148"/>
    </row>
    <row r="142" spans="2:14" s="8" customFormat="1" ht="26.25" customHeight="1" thickBot="1">
      <c r="B142" s="39" t="s">
        <v>9</v>
      </c>
      <c r="C142" s="41"/>
      <c r="D142" s="41"/>
      <c r="E142" s="41"/>
      <c r="F142" s="41"/>
      <c r="G142" s="41"/>
      <c r="H142" s="41"/>
      <c r="I142" s="41"/>
      <c r="J142" s="149"/>
      <c r="K142" s="140"/>
      <c r="L142" s="143"/>
      <c r="M142" s="146"/>
      <c r="N142" s="149"/>
    </row>
    <row r="143" spans="2:14" s="8" customFormat="1" ht="18.75" customHeight="1">
      <c r="B143" s="44" t="s">
        <v>7</v>
      </c>
      <c r="C143" s="36">
        <f>I140+1</f>
        <v>45690</v>
      </c>
      <c r="D143" s="36">
        <f>C143+1</f>
        <v>45691</v>
      </c>
      <c r="E143" s="36">
        <f t="shared" ref="E143" si="251">D143+1</f>
        <v>45692</v>
      </c>
      <c r="F143" s="36">
        <f t="shared" ref="F143" si="252">E143+1</f>
        <v>45693</v>
      </c>
      <c r="G143" s="36">
        <f t="shared" ref="G143" si="253">F143+1</f>
        <v>45694</v>
      </c>
      <c r="H143" s="36">
        <f t="shared" ref="H143" si="254">G143+1</f>
        <v>45695</v>
      </c>
      <c r="I143" s="36">
        <f t="shared" ref="I143" si="255">H143+1</f>
        <v>45696</v>
      </c>
      <c r="J143" s="147"/>
      <c r="K143" s="138">
        <f t="shared" ref="K143" si="256">COUNTIF(C144:I144,"&lt;&gt;対象外")</f>
        <v>7</v>
      </c>
      <c r="L143" s="141">
        <f t="shared" ref="L143" si="257">COUNTIF(C144:I144,"*休工*")</f>
        <v>0</v>
      </c>
      <c r="M143" s="144"/>
      <c r="N143" s="147"/>
    </row>
    <row r="144" spans="2:14" s="8" customFormat="1" ht="26.25" customHeight="1">
      <c r="B144" s="19" t="s">
        <v>47</v>
      </c>
      <c r="C144" s="10"/>
      <c r="D144" s="10"/>
      <c r="E144" s="10"/>
      <c r="F144" s="10"/>
      <c r="G144" s="10"/>
      <c r="H144" s="10"/>
      <c r="I144" s="10"/>
      <c r="J144" s="148"/>
      <c r="K144" s="139"/>
      <c r="L144" s="142"/>
      <c r="M144" s="145"/>
      <c r="N144" s="148"/>
    </row>
    <row r="145" spans="2:14" s="8" customFormat="1" ht="26.25" customHeight="1" thickBot="1">
      <c r="B145" s="39" t="s">
        <v>9</v>
      </c>
      <c r="C145" s="41"/>
      <c r="D145" s="41"/>
      <c r="E145" s="41"/>
      <c r="F145" s="41"/>
      <c r="G145" s="41"/>
      <c r="H145" s="41"/>
      <c r="I145" s="41"/>
      <c r="J145" s="149"/>
      <c r="K145" s="140"/>
      <c r="L145" s="143"/>
      <c r="M145" s="146"/>
      <c r="N145" s="149"/>
    </row>
    <row r="146" spans="2:14" s="8" customFormat="1" ht="18.75" customHeight="1">
      <c r="B146" s="24" t="s">
        <v>7</v>
      </c>
      <c r="C146" s="36">
        <f>I143+1</f>
        <v>45697</v>
      </c>
      <c r="D146" s="36">
        <f>C146+1</f>
        <v>45698</v>
      </c>
      <c r="E146" s="36">
        <f t="shared" ref="E146" si="258">D146+1</f>
        <v>45699</v>
      </c>
      <c r="F146" s="36">
        <f t="shared" ref="F146" si="259">E146+1</f>
        <v>45700</v>
      </c>
      <c r="G146" s="36">
        <f t="shared" ref="G146" si="260">F146+1</f>
        <v>45701</v>
      </c>
      <c r="H146" s="36">
        <f t="shared" ref="H146" si="261">G146+1</f>
        <v>45702</v>
      </c>
      <c r="I146" s="36">
        <f t="shared" ref="I146" si="262">H146+1</f>
        <v>45703</v>
      </c>
      <c r="J146" s="147"/>
      <c r="K146" s="138">
        <f t="shared" ref="K146" si="263">COUNTIF(C147:I147,"&lt;&gt;対象外")</f>
        <v>7</v>
      </c>
      <c r="L146" s="141">
        <f t="shared" ref="L146" si="264">COUNTIF(C147:I147,"*休工*")</f>
        <v>0</v>
      </c>
      <c r="M146" s="144"/>
      <c r="N146" s="147"/>
    </row>
    <row r="147" spans="2:14" s="8" customFormat="1" ht="26.25" customHeight="1">
      <c r="B147" s="19" t="s">
        <v>47</v>
      </c>
      <c r="C147" s="10"/>
      <c r="D147" s="10"/>
      <c r="E147" s="10"/>
      <c r="F147" s="10"/>
      <c r="G147" s="10"/>
      <c r="H147" s="10"/>
      <c r="I147" s="10"/>
      <c r="J147" s="148"/>
      <c r="K147" s="139"/>
      <c r="L147" s="142"/>
      <c r="M147" s="145"/>
      <c r="N147" s="148"/>
    </row>
    <row r="148" spans="2:14" s="8" customFormat="1" ht="26.25" customHeight="1" thickBot="1">
      <c r="B148" s="39" t="s">
        <v>9</v>
      </c>
      <c r="C148" s="41"/>
      <c r="D148" s="41"/>
      <c r="E148" s="41"/>
      <c r="F148" s="41"/>
      <c r="G148" s="41"/>
      <c r="H148" s="41"/>
      <c r="I148" s="41"/>
      <c r="J148" s="149"/>
      <c r="K148" s="140"/>
      <c r="L148" s="143"/>
      <c r="M148" s="146"/>
      <c r="N148" s="149"/>
    </row>
    <row r="149" spans="2:14" s="8" customFormat="1" ht="18.75" customHeight="1">
      <c r="B149" s="44" t="s">
        <v>42</v>
      </c>
      <c r="C149" s="36">
        <f>I146+1</f>
        <v>45704</v>
      </c>
      <c r="D149" s="36">
        <f>C149+1</f>
        <v>45705</v>
      </c>
      <c r="E149" s="36">
        <f t="shared" ref="E149" si="265">D149+1</f>
        <v>45706</v>
      </c>
      <c r="F149" s="36">
        <f t="shared" ref="F149" si="266">E149+1</f>
        <v>45707</v>
      </c>
      <c r="G149" s="36">
        <f t="shared" ref="G149" si="267">F149+1</f>
        <v>45708</v>
      </c>
      <c r="H149" s="36">
        <f t="shared" ref="H149" si="268">G149+1</f>
        <v>45709</v>
      </c>
      <c r="I149" s="36">
        <f t="shared" ref="I149" si="269">H149+1</f>
        <v>45710</v>
      </c>
      <c r="J149" s="150"/>
      <c r="K149" s="138">
        <f>COUNTIF(C150:I150,"&lt;&gt;対象外")</f>
        <v>7</v>
      </c>
      <c r="L149" s="141">
        <f>COUNTIF(C150:I150,"*休工*")</f>
        <v>0</v>
      </c>
      <c r="M149" s="144"/>
      <c r="N149" s="147"/>
    </row>
    <row r="150" spans="2:14" s="8" customFormat="1" ht="26.25" customHeight="1">
      <c r="B150" s="19" t="s">
        <v>47</v>
      </c>
      <c r="C150" s="10"/>
      <c r="D150" s="10"/>
      <c r="E150" s="10"/>
      <c r="F150" s="10"/>
      <c r="G150" s="10"/>
      <c r="H150" s="10"/>
      <c r="I150" s="10"/>
      <c r="J150" s="151"/>
      <c r="K150" s="139"/>
      <c r="L150" s="142"/>
      <c r="M150" s="145"/>
      <c r="N150" s="148"/>
    </row>
    <row r="151" spans="2:14" s="8" customFormat="1" ht="26.25" customHeight="1" thickBot="1">
      <c r="B151" s="39" t="s">
        <v>9</v>
      </c>
      <c r="C151" s="41"/>
      <c r="D151" s="41"/>
      <c r="E151" s="41"/>
      <c r="F151" s="41"/>
      <c r="G151" s="41"/>
      <c r="H151" s="41"/>
      <c r="I151" s="41"/>
      <c r="J151" s="152"/>
      <c r="K151" s="140"/>
      <c r="L151" s="143"/>
      <c r="M151" s="146"/>
      <c r="N151" s="149"/>
    </row>
    <row r="152" spans="2:14" s="8" customFormat="1" ht="18.75" customHeight="1">
      <c r="B152" s="24" t="s">
        <v>7</v>
      </c>
      <c r="C152" s="35">
        <f>I149+1</f>
        <v>45711</v>
      </c>
      <c r="D152" s="35">
        <f>C152+1</f>
        <v>45712</v>
      </c>
      <c r="E152" s="35">
        <f t="shared" ref="E152" si="270">D152+1</f>
        <v>45713</v>
      </c>
      <c r="F152" s="35">
        <f t="shared" ref="F152" si="271">E152+1</f>
        <v>45714</v>
      </c>
      <c r="G152" s="35">
        <f t="shared" ref="G152" si="272">F152+1</f>
        <v>45715</v>
      </c>
      <c r="H152" s="35">
        <f t="shared" ref="H152" si="273">G152+1</f>
        <v>45716</v>
      </c>
      <c r="I152" s="35">
        <f t="shared" ref="I152" si="274">H152+1</f>
        <v>45717</v>
      </c>
      <c r="J152" s="147"/>
      <c r="K152" s="138">
        <f t="shared" ref="K152" si="275">COUNTIF(C153:I153,"&lt;&gt;対象外")</f>
        <v>7</v>
      </c>
      <c r="L152" s="141">
        <f>COUNTIF(C153:I153,"*休工*")</f>
        <v>0</v>
      </c>
      <c r="M152" s="144"/>
      <c r="N152" s="147"/>
    </row>
    <row r="153" spans="2:14" s="8" customFormat="1" ht="26.25" customHeight="1">
      <c r="B153" s="19" t="s">
        <v>47</v>
      </c>
      <c r="C153" s="10"/>
      <c r="D153" s="10"/>
      <c r="E153" s="10"/>
      <c r="F153" s="10"/>
      <c r="G153" s="10"/>
      <c r="H153" s="10"/>
      <c r="I153" s="10"/>
      <c r="J153" s="148"/>
      <c r="K153" s="139"/>
      <c r="L153" s="142"/>
      <c r="M153" s="145"/>
      <c r="N153" s="148"/>
    </row>
    <row r="154" spans="2:14" s="8" customFormat="1" ht="26.25" customHeight="1" thickBot="1">
      <c r="B154" s="39" t="s">
        <v>9</v>
      </c>
      <c r="C154" s="41"/>
      <c r="D154" s="41"/>
      <c r="E154" s="41"/>
      <c r="F154" s="41"/>
      <c r="G154" s="41"/>
      <c r="H154" s="41"/>
      <c r="I154" s="41"/>
      <c r="J154" s="149"/>
      <c r="K154" s="140"/>
      <c r="L154" s="143"/>
      <c r="M154" s="146"/>
      <c r="N154" s="149"/>
    </row>
    <row r="155" spans="2:14" s="8" customFormat="1" ht="18.75" customHeight="1">
      <c r="B155" s="44" t="s">
        <v>7</v>
      </c>
      <c r="C155" s="36">
        <f>I152+1</f>
        <v>45718</v>
      </c>
      <c r="D155" s="36">
        <f>C155+1</f>
        <v>45719</v>
      </c>
      <c r="E155" s="36">
        <f t="shared" ref="E155" si="276">D155+1</f>
        <v>45720</v>
      </c>
      <c r="F155" s="36">
        <f t="shared" ref="F155" si="277">E155+1</f>
        <v>45721</v>
      </c>
      <c r="G155" s="36">
        <f t="shared" ref="G155" si="278">F155+1</f>
        <v>45722</v>
      </c>
      <c r="H155" s="36">
        <f t="shared" ref="H155" si="279">G155+1</f>
        <v>45723</v>
      </c>
      <c r="I155" s="36">
        <f t="shared" ref="I155" si="280">H155+1</f>
        <v>45724</v>
      </c>
      <c r="J155" s="147"/>
      <c r="K155" s="138">
        <f t="shared" ref="K155" si="281">COUNTIF(C156:I156,"&lt;&gt;対象外")</f>
        <v>7</v>
      </c>
      <c r="L155" s="141">
        <f t="shared" ref="L155" si="282">COUNTIF(C156:I156,"*休工*")</f>
        <v>0</v>
      </c>
      <c r="M155" s="144"/>
      <c r="N155" s="147"/>
    </row>
    <row r="156" spans="2:14" s="8" customFormat="1" ht="26.25" customHeight="1">
      <c r="B156" s="19" t="s">
        <v>47</v>
      </c>
      <c r="C156" s="10"/>
      <c r="D156" s="10"/>
      <c r="E156" s="10"/>
      <c r="F156" s="10"/>
      <c r="G156" s="10"/>
      <c r="H156" s="10"/>
      <c r="I156" s="10"/>
      <c r="J156" s="148"/>
      <c r="K156" s="139"/>
      <c r="L156" s="142"/>
      <c r="M156" s="145"/>
      <c r="N156" s="148"/>
    </row>
    <row r="157" spans="2:14" s="8" customFormat="1" ht="26.25" customHeight="1" thickBot="1">
      <c r="B157" s="39" t="s">
        <v>9</v>
      </c>
      <c r="C157" s="41"/>
      <c r="D157" s="41"/>
      <c r="E157" s="41"/>
      <c r="F157" s="41"/>
      <c r="G157" s="41"/>
      <c r="H157" s="41"/>
      <c r="I157" s="41"/>
      <c r="J157" s="149"/>
      <c r="K157" s="140"/>
      <c r="L157" s="143"/>
      <c r="M157" s="146"/>
      <c r="N157" s="149"/>
    </row>
    <row r="158" spans="2:14" s="8" customFormat="1" ht="18.75" customHeight="1">
      <c r="B158" s="24" t="s">
        <v>7</v>
      </c>
      <c r="C158" s="36">
        <f>I155+1</f>
        <v>45725</v>
      </c>
      <c r="D158" s="36">
        <f>C158+1</f>
        <v>45726</v>
      </c>
      <c r="E158" s="36">
        <f t="shared" ref="E158" si="283">D158+1</f>
        <v>45727</v>
      </c>
      <c r="F158" s="36">
        <f t="shared" ref="F158" si="284">E158+1</f>
        <v>45728</v>
      </c>
      <c r="G158" s="36">
        <f t="shared" ref="G158" si="285">F158+1</f>
        <v>45729</v>
      </c>
      <c r="H158" s="36">
        <f t="shared" ref="H158" si="286">G158+1</f>
        <v>45730</v>
      </c>
      <c r="I158" s="36">
        <f t="shared" ref="I158" si="287">H158+1</f>
        <v>45731</v>
      </c>
      <c r="J158" s="147"/>
      <c r="K158" s="138">
        <f t="shared" ref="K158" si="288">COUNTIF(C159:I159,"&lt;&gt;対象外")</f>
        <v>7</v>
      </c>
      <c r="L158" s="141">
        <f t="shared" ref="L158" si="289">COUNTIF(C159:I159,"*休工*")</f>
        <v>0</v>
      </c>
      <c r="M158" s="144"/>
      <c r="N158" s="147"/>
    </row>
    <row r="159" spans="2:14" s="8" customFormat="1" ht="26.25" customHeight="1">
      <c r="B159" s="19" t="s">
        <v>47</v>
      </c>
      <c r="C159" s="10"/>
      <c r="D159" s="10"/>
      <c r="E159" s="10"/>
      <c r="F159" s="10"/>
      <c r="G159" s="10"/>
      <c r="H159" s="10"/>
      <c r="I159" s="10"/>
      <c r="J159" s="148"/>
      <c r="K159" s="139"/>
      <c r="L159" s="142"/>
      <c r="M159" s="145"/>
      <c r="N159" s="148"/>
    </row>
    <row r="160" spans="2:14" s="8" customFormat="1" ht="26.25" customHeight="1" thickBot="1">
      <c r="B160" s="39" t="s">
        <v>9</v>
      </c>
      <c r="C160" s="41"/>
      <c r="D160" s="41"/>
      <c r="E160" s="41"/>
      <c r="F160" s="41"/>
      <c r="G160" s="41"/>
      <c r="H160" s="41"/>
      <c r="I160" s="41"/>
      <c r="J160" s="149"/>
      <c r="K160" s="140"/>
      <c r="L160" s="143"/>
      <c r="M160" s="146"/>
      <c r="N160" s="149"/>
    </row>
    <row r="161" spans="2:14" s="8" customFormat="1" ht="18.75" customHeight="1">
      <c r="B161" s="44" t="s">
        <v>7</v>
      </c>
      <c r="C161" s="36">
        <f>I158+1</f>
        <v>45732</v>
      </c>
      <c r="D161" s="36">
        <f>C161+1</f>
        <v>45733</v>
      </c>
      <c r="E161" s="36">
        <f t="shared" ref="E161" si="290">D161+1</f>
        <v>45734</v>
      </c>
      <c r="F161" s="36">
        <f t="shared" ref="F161" si="291">E161+1</f>
        <v>45735</v>
      </c>
      <c r="G161" s="36">
        <f t="shared" ref="G161" si="292">F161+1</f>
        <v>45736</v>
      </c>
      <c r="H161" s="36">
        <f t="shared" ref="H161" si="293">G161+1</f>
        <v>45737</v>
      </c>
      <c r="I161" s="36">
        <f t="shared" ref="I161" si="294">H161+1</f>
        <v>45738</v>
      </c>
      <c r="J161" s="147"/>
      <c r="K161" s="138">
        <f t="shared" ref="K161" si="295">COUNTIF(C162:I162,"&lt;&gt;対象外")</f>
        <v>7</v>
      </c>
      <c r="L161" s="141">
        <f t="shared" ref="L161" si="296">COUNTIF(C162:I162,"*休工*")</f>
        <v>0</v>
      </c>
      <c r="M161" s="144"/>
      <c r="N161" s="147"/>
    </row>
    <row r="162" spans="2:14" s="8" customFormat="1" ht="26.25" customHeight="1">
      <c r="B162" s="19" t="s">
        <v>47</v>
      </c>
      <c r="C162" s="10"/>
      <c r="D162" s="10"/>
      <c r="E162" s="10"/>
      <c r="F162" s="10"/>
      <c r="G162" s="10"/>
      <c r="H162" s="10"/>
      <c r="I162" s="10"/>
      <c r="J162" s="148"/>
      <c r="K162" s="139"/>
      <c r="L162" s="142"/>
      <c r="M162" s="145"/>
      <c r="N162" s="148"/>
    </row>
    <row r="163" spans="2:14" s="8" customFormat="1" ht="26.25" customHeight="1" thickBot="1">
      <c r="B163" s="39" t="s">
        <v>9</v>
      </c>
      <c r="C163" s="41"/>
      <c r="D163" s="41"/>
      <c r="E163" s="41"/>
      <c r="F163" s="41"/>
      <c r="G163" s="41"/>
      <c r="H163" s="41"/>
      <c r="I163" s="41"/>
      <c r="J163" s="149"/>
      <c r="K163" s="140"/>
      <c r="L163" s="143"/>
      <c r="M163" s="146"/>
      <c r="N163" s="149"/>
    </row>
    <row r="164" spans="2:14" s="8" customFormat="1" ht="18.75" customHeight="1">
      <c r="B164" s="44" t="s">
        <v>42</v>
      </c>
      <c r="C164" s="36">
        <f>I161+1</f>
        <v>45739</v>
      </c>
      <c r="D164" s="36">
        <f>C164+1</f>
        <v>45740</v>
      </c>
      <c r="E164" s="36">
        <f t="shared" ref="E164" si="297">D164+1</f>
        <v>45741</v>
      </c>
      <c r="F164" s="36">
        <f t="shared" ref="F164" si="298">E164+1</f>
        <v>45742</v>
      </c>
      <c r="G164" s="36">
        <f t="shared" ref="G164" si="299">F164+1</f>
        <v>45743</v>
      </c>
      <c r="H164" s="36">
        <f t="shared" ref="H164" si="300">G164+1</f>
        <v>45744</v>
      </c>
      <c r="I164" s="36">
        <f t="shared" ref="I164" si="301">H164+1</f>
        <v>45745</v>
      </c>
      <c r="J164" s="147"/>
      <c r="K164" s="138">
        <f t="shared" ref="K164" si="302">COUNTIF(C165:I165,"&lt;&gt;対象外")</f>
        <v>7</v>
      </c>
      <c r="L164" s="141">
        <f t="shared" ref="L164" si="303">COUNTIF(C165:I165,"*休工*")</f>
        <v>0</v>
      </c>
      <c r="M164" s="144"/>
      <c r="N164" s="147"/>
    </row>
    <row r="165" spans="2:14" s="8" customFormat="1" ht="26.25" customHeight="1">
      <c r="B165" s="19" t="s">
        <v>47</v>
      </c>
      <c r="C165" s="10"/>
      <c r="D165" s="10"/>
      <c r="E165" s="10"/>
      <c r="F165" s="10"/>
      <c r="G165" s="10"/>
      <c r="H165" s="10"/>
      <c r="I165" s="10"/>
      <c r="J165" s="148"/>
      <c r="K165" s="139"/>
      <c r="L165" s="142"/>
      <c r="M165" s="145"/>
      <c r="N165" s="148"/>
    </row>
    <row r="166" spans="2:14" s="8" customFormat="1" ht="26.25" customHeight="1" thickBot="1">
      <c r="B166" s="39" t="s">
        <v>9</v>
      </c>
      <c r="C166" s="41"/>
      <c r="D166" s="41"/>
      <c r="E166" s="41"/>
      <c r="F166" s="41"/>
      <c r="G166" s="41"/>
      <c r="H166" s="41"/>
      <c r="I166" s="41"/>
      <c r="J166" s="149"/>
      <c r="K166" s="140"/>
      <c r="L166" s="143"/>
      <c r="M166" s="146"/>
      <c r="N166" s="149"/>
    </row>
    <row r="167" spans="2:14" s="8" customFormat="1" ht="18.75" customHeight="1">
      <c r="B167" s="24" t="s">
        <v>7</v>
      </c>
      <c r="C167" s="36">
        <f>I164+1</f>
        <v>45746</v>
      </c>
      <c r="D167" s="36">
        <f>C167+1</f>
        <v>45747</v>
      </c>
      <c r="E167" s="36">
        <f t="shared" ref="E167" si="304">D167+1</f>
        <v>45748</v>
      </c>
      <c r="F167" s="36">
        <f t="shared" ref="F167" si="305">E167+1</f>
        <v>45749</v>
      </c>
      <c r="G167" s="36">
        <f t="shared" ref="G167" si="306">F167+1</f>
        <v>45750</v>
      </c>
      <c r="H167" s="36">
        <f t="shared" ref="H167" si="307">G167+1</f>
        <v>45751</v>
      </c>
      <c r="I167" s="36">
        <f t="shared" ref="I167" si="308">H167+1</f>
        <v>45752</v>
      </c>
      <c r="J167" s="147"/>
      <c r="K167" s="138">
        <f t="shared" ref="K167" si="309">COUNTIF(C168:I168,"&lt;&gt;対象外")</f>
        <v>7</v>
      </c>
      <c r="L167" s="141">
        <f t="shared" ref="L167" si="310">COUNTIF(C168:I168,"*休工*")</f>
        <v>0</v>
      </c>
      <c r="M167" s="144"/>
      <c r="N167" s="147"/>
    </row>
    <row r="168" spans="2:14" s="8" customFormat="1" ht="26.25" customHeight="1">
      <c r="B168" s="19" t="s">
        <v>47</v>
      </c>
      <c r="C168" s="10"/>
      <c r="D168" s="10"/>
      <c r="E168" s="10"/>
      <c r="F168" s="10"/>
      <c r="G168" s="10"/>
      <c r="H168" s="10"/>
      <c r="I168" s="10"/>
      <c r="J168" s="148"/>
      <c r="K168" s="139"/>
      <c r="L168" s="142"/>
      <c r="M168" s="145"/>
      <c r="N168" s="148"/>
    </row>
    <row r="169" spans="2:14" s="8" customFormat="1" ht="26.25" customHeight="1" thickBot="1">
      <c r="B169" s="39" t="s">
        <v>9</v>
      </c>
      <c r="C169" s="41"/>
      <c r="D169" s="41"/>
      <c r="E169" s="41"/>
      <c r="F169" s="41"/>
      <c r="G169" s="41"/>
      <c r="H169" s="41"/>
      <c r="I169" s="41"/>
      <c r="J169" s="149"/>
      <c r="K169" s="140"/>
      <c r="L169" s="143"/>
      <c r="M169" s="146"/>
      <c r="N169" s="149"/>
    </row>
    <row r="170" spans="2:14" s="8" customFormat="1" ht="46.5" customHeight="1" thickBot="1">
      <c r="B170" s="160" t="s">
        <v>22</v>
      </c>
      <c r="C170" s="146"/>
      <c r="D170" s="146"/>
      <c r="E170" s="146"/>
      <c r="F170" s="146"/>
      <c r="G170" s="146"/>
      <c r="H170" s="146"/>
      <c r="I170" s="146"/>
      <c r="J170" s="161"/>
      <c r="K170" s="25"/>
      <c r="L170" s="26"/>
      <c r="M170" s="26"/>
      <c r="N170" s="76">
        <f>(COUNTIF(D137:H169,"休日休工"))*0.5</f>
        <v>0</v>
      </c>
    </row>
    <row r="171" spans="2:14" ht="46.5" customHeight="1" thickBot="1">
      <c r="B171" s="153" t="s">
        <v>20</v>
      </c>
      <c r="C171" s="154"/>
      <c r="D171" s="154"/>
      <c r="E171" s="154"/>
      <c r="F171" s="154"/>
      <c r="G171" s="154"/>
      <c r="H171" s="154"/>
      <c r="I171" s="154"/>
      <c r="J171" s="155"/>
      <c r="K171" s="42">
        <f>SUM(K11:K170)</f>
        <v>371</v>
      </c>
      <c r="L171" s="43">
        <f>SUM(L11:L170)</f>
        <v>0</v>
      </c>
      <c r="M171" s="43">
        <f>SUM(M11:M170)</f>
        <v>0</v>
      </c>
      <c r="N171" s="77">
        <f>SUM(N137:N170)</f>
        <v>0</v>
      </c>
    </row>
    <row r="172" spans="2:14" s="6" customFormat="1" ht="14.25" customHeight="1">
      <c r="B172" s="12" t="s">
        <v>40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>
      <c r="B174" s="6" t="s">
        <v>38</v>
      </c>
    </row>
    <row r="175" spans="2:14" ht="24" customHeight="1" thickBot="1">
      <c r="B175" s="8">
        <f>L171</f>
        <v>0</v>
      </c>
      <c r="C175" s="8" t="s">
        <v>31</v>
      </c>
      <c r="D175" s="8">
        <f>K171</f>
        <v>371</v>
      </c>
      <c r="E175" s="8" t="s">
        <v>32</v>
      </c>
      <c r="F175" s="68">
        <f>ROUNDDOWN(B175/D175,3)</f>
        <v>0</v>
      </c>
      <c r="G175" s="59" t="s">
        <v>33</v>
      </c>
      <c r="H175" s="156" t="str">
        <f>IF(F175&gt;=28.5%,"4週8休以上",IF(F175&gt;=25%,"4週7休以上4週8休未満",IF(F175&gt;=21.4%,"4週6休以上4週7休未満","4週6休未満")))</f>
        <v>4週6休未満</v>
      </c>
      <c r="I175" s="157"/>
    </row>
    <row r="176" spans="2:14" ht="12" customHeight="1" thickBot="1">
      <c r="B176" s="6" t="s">
        <v>39</v>
      </c>
      <c r="C176" s="8"/>
      <c r="D176" s="8"/>
      <c r="E176" s="8"/>
      <c r="F176" s="68"/>
      <c r="G176" s="59"/>
      <c r="H176" s="65"/>
      <c r="I176" s="55"/>
    </row>
    <row r="177" spans="2:9" s="8" customFormat="1" ht="24" customHeight="1" thickBot="1">
      <c r="B177" s="8">
        <f>N171</f>
        <v>0</v>
      </c>
      <c r="C177" s="8" t="s">
        <v>31</v>
      </c>
      <c r="D177" s="8">
        <f>M171</f>
        <v>0</v>
      </c>
      <c r="E177" s="8" t="s">
        <v>32</v>
      </c>
      <c r="F177" s="68" t="e">
        <f>ROUNDDOWN(B177/D177,3)</f>
        <v>#DIV/0!</v>
      </c>
      <c r="G177" s="59" t="s">
        <v>33</v>
      </c>
      <c r="H177" s="158" t="e">
        <f>IF(AND(F177&gt;=70%,F175&gt;=28.5%),"評価対象","評価対象外")</f>
        <v>#DIV/0!</v>
      </c>
      <c r="I177" s="159"/>
    </row>
    <row r="178" spans="2:9" s="8" customFormat="1" ht="12" customHeight="1">
      <c r="B178" s="6" t="s">
        <v>100</v>
      </c>
      <c r="F178" s="13"/>
      <c r="H178" s="18"/>
      <c r="I178" s="18"/>
    </row>
    <row r="179" spans="2:9">
      <c r="B179" s="6"/>
    </row>
  </sheetData>
  <mergeCells count="287"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2199" priority="606">
      <formula>C12="休日休工"</formula>
    </cfRule>
    <cfRule type="expression" dxfId="2198" priority="607">
      <formula>C12="天候休工"</formula>
    </cfRule>
    <cfRule type="expression" dxfId="2197" priority="608">
      <formula>C12="振替休工"</formula>
    </cfRule>
    <cfRule type="expression" dxfId="2196" priority="609">
      <formula>C12="休工"</formula>
    </cfRule>
    <cfRule type="expression" dxfId="2195" priority="610">
      <formula>C12="対象外"</formula>
    </cfRule>
  </conditionalFormatting>
  <conditionalFormatting sqref="C29:I29 C32:I32 C35:I35 C38:I38">
    <cfRule type="expression" dxfId="2194" priority="601">
      <formula>C29="休日休工"</formula>
    </cfRule>
    <cfRule type="expression" dxfId="2193" priority="602">
      <formula>C29="天候休工"</formula>
    </cfRule>
    <cfRule type="expression" dxfId="2192" priority="603">
      <formula>C29="振替休工"</formula>
    </cfRule>
    <cfRule type="expression" dxfId="2191" priority="604">
      <formula>C29="休工"</formula>
    </cfRule>
    <cfRule type="expression" dxfId="2190" priority="605">
      <formula>C29="対象外"</formula>
    </cfRule>
  </conditionalFormatting>
  <conditionalFormatting sqref="C16:I16">
    <cfRule type="expression" dxfId="2189" priority="596">
      <formula>C16="休日休工"</formula>
    </cfRule>
    <cfRule type="expression" dxfId="2188" priority="597">
      <formula>C16="天候休工"</formula>
    </cfRule>
    <cfRule type="expression" dxfId="2187" priority="598">
      <formula>C16="振替休工"</formula>
    </cfRule>
    <cfRule type="expression" dxfId="2186" priority="599">
      <formula>C16="休工"</formula>
    </cfRule>
    <cfRule type="expression" dxfId="2185" priority="600">
      <formula>C16="対象外"</formula>
    </cfRule>
  </conditionalFormatting>
  <conditionalFormatting sqref="C19:I19">
    <cfRule type="expression" dxfId="2184" priority="591">
      <formula>C19="休日休工"</formula>
    </cfRule>
    <cfRule type="expression" dxfId="2183" priority="592">
      <formula>C19="天候休工"</formula>
    </cfRule>
    <cfRule type="expression" dxfId="2182" priority="593">
      <formula>C19="振替休工"</formula>
    </cfRule>
    <cfRule type="expression" dxfId="2181" priority="594">
      <formula>C19="休工"</formula>
    </cfRule>
    <cfRule type="expression" dxfId="2180" priority="595">
      <formula>C19="対象外"</formula>
    </cfRule>
  </conditionalFormatting>
  <conditionalFormatting sqref="C22:I22">
    <cfRule type="expression" dxfId="2179" priority="586">
      <formula>C22="休日休工"</formula>
    </cfRule>
    <cfRule type="expression" dxfId="2178" priority="587">
      <formula>C22="天候休工"</formula>
    </cfRule>
    <cfRule type="expression" dxfId="2177" priority="588">
      <formula>C22="振替休工"</formula>
    </cfRule>
    <cfRule type="expression" dxfId="2176" priority="589">
      <formula>C22="休工"</formula>
    </cfRule>
    <cfRule type="expression" dxfId="2175" priority="590">
      <formula>C22="対象外"</formula>
    </cfRule>
  </conditionalFormatting>
  <conditionalFormatting sqref="C25:I25">
    <cfRule type="expression" dxfId="2174" priority="581">
      <formula>C25="休日休工"</formula>
    </cfRule>
    <cfRule type="expression" dxfId="2173" priority="582">
      <formula>C25="天候休工"</formula>
    </cfRule>
    <cfRule type="expression" dxfId="2172" priority="583">
      <formula>C25="振替休工"</formula>
    </cfRule>
    <cfRule type="expression" dxfId="2171" priority="584">
      <formula>C25="休工"</formula>
    </cfRule>
    <cfRule type="expression" dxfId="2170" priority="585">
      <formula>C25="対象外"</formula>
    </cfRule>
  </conditionalFormatting>
  <conditionalFormatting sqref="C28:I28">
    <cfRule type="expression" dxfId="2169" priority="576">
      <formula>C28="休日休工"</formula>
    </cfRule>
    <cfRule type="expression" dxfId="2168" priority="577">
      <formula>C28="天候休工"</formula>
    </cfRule>
    <cfRule type="expression" dxfId="2167" priority="578">
      <formula>C28="振替休工"</formula>
    </cfRule>
    <cfRule type="expression" dxfId="2166" priority="579">
      <formula>C28="休工"</formula>
    </cfRule>
    <cfRule type="expression" dxfId="2165" priority="580">
      <formula>C28="対象外"</formula>
    </cfRule>
  </conditionalFormatting>
  <conditionalFormatting sqref="C31:I31">
    <cfRule type="expression" dxfId="2164" priority="571">
      <formula>C31="休日休工"</formula>
    </cfRule>
    <cfRule type="expression" dxfId="2163" priority="572">
      <formula>C31="天候休工"</formula>
    </cfRule>
    <cfRule type="expression" dxfId="2162" priority="573">
      <formula>C31="振替休工"</formula>
    </cfRule>
    <cfRule type="expression" dxfId="2161" priority="574">
      <formula>C31="休工"</formula>
    </cfRule>
    <cfRule type="expression" dxfId="2160" priority="575">
      <formula>C31="対象外"</formula>
    </cfRule>
  </conditionalFormatting>
  <conditionalFormatting sqref="C34:I34">
    <cfRule type="expression" dxfId="2159" priority="566">
      <formula>C34="休日休工"</formula>
    </cfRule>
    <cfRule type="expression" dxfId="2158" priority="567">
      <formula>C34="天候休工"</formula>
    </cfRule>
    <cfRule type="expression" dxfId="2157" priority="568">
      <formula>C34="振替休工"</formula>
    </cfRule>
    <cfRule type="expression" dxfId="2156" priority="569">
      <formula>C34="休工"</formula>
    </cfRule>
    <cfRule type="expression" dxfId="2155" priority="570">
      <formula>C34="対象外"</formula>
    </cfRule>
  </conditionalFormatting>
  <conditionalFormatting sqref="C37:I37">
    <cfRule type="expression" dxfId="2154" priority="561">
      <formula>C37="休日休工"</formula>
    </cfRule>
    <cfRule type="expression" dxfId="2153" priority="562">
      <formula>C37="天候休工"</formula>
    </cfRule>
    <cfRule type="expression" dxfId="2152" priority="563">
      <formula>C37="振替休工"</formula>
    </cfRule>
    <cfRule type="expression" dxfId="2151" priority="564">
      <formula>C37="休工"</formula>
    </cfRule>
    <cfRule type="expression" dxfId="2150" priority="565">
      <formula>C37="対象外"</formula>
    </cfRule>
  </conditionalFormatting>
  <conditionalFormatting sqref="C40:I40">
    <cfRule type="expression" dxfId="2149" priority="556">
      <formula>C40="休日休工"</formula>
    </cfRule>
    <cfRule type="expression" dxfId="2148" priority="557">
      <formula>C40="天候休工"</formula>
    </cfRule>
    <cfRule type="expression" dxfId="2147" priority="558">
      <formula>C40="振替休工"</formula>
    </cfRule>
    <cfRule type="expression" dxfId="2146" priority="559">
      <formula>C40="休工"</formula>
    </cfRule>
    <cfRule type="expression" dxfId="2145" priority="560">
      <formula>C40="対象外"</formula>
    </cfRule>
  </conditionalFormatting>
  <conditionalFormatting sqref="C15:I15">
    <cfRule type="expression" dxfId="2144" priority="546">
      <formula>C15="休日休工"</formula>
    </cfRule>
    <cfRule type="expression" dxfId="2143" priority="547">
      <formula>C15="天候休工"</formula>
    </cfRule>
    <cfRule type="expression" dxfId="2142" priority="548">
      <formula>C15="振替休工"</formula>
    </cfRule>
    <cfRule type="expression" dxfId="2141" priority="549">
      <formula>C15="休工"</formula>
    </cfRule>
    <cfRule type="expression" dxfId="2140" priority="550">
      <formula>C15="対象外"</formula>
    </cfRule>
  </conditionalFormatting>
  <conditionalFormatting sqref="C18:I18">
    <cfRule type="expression" dxfId="2139" priority="541">
      <formula>C18="休日休工"</formula>
    </cfRule>
    <cfRule type="expression" dxfId="2138" priority="542">
      <formula>C18="天候休工"</formula>
    </cfRule>
    <cfRule type="expression" dxfId="2137" priority="543">
      <formula>C18="振替休工"</formula>
    </cfRule>
    <cfRule type="expression" dxfId="2136" priority="544">
      <formula>C18="休工"</formula>
    </cfRule>
    <cfRule type="expression" dxfId="2135" priority="545">
      <formula>C18="対象外"</formula>
    </cfRule>
  </conditionalFormatting>
  <conditionalFormatting sqref="C21:I21">
    <cfRule type="expression" dxfId="2134" priority="536">
      <formula>C21="休日休工"</formula>
    </cfRule>
    <cfRule type="expression" dxfId="2133" priority="537">
      <formula>C21="天候休工"</formula>
    </cfRule>
    <cfRule type="expression" dxfId="2132" priority="538">
      <formula>C21="振替休工"</formula>
    </cfRule>
    <cfRule type="expression" dxfId="2131" priority="539">
      <formula>C21="休工"</formula>
    </cfRule>
    <cfRule type="expression" dxfId="2130" priority="540">
      <formula>C21="対象外"</formula>
    </cfRule>
  </conditionalFormatting>
  <conditionalFormatting sqref="C24:I24">
    <cfRule type="expression" dxfId="2129" priority="531">
      <formula>C24="休日休工"</formula>
    </cfRule>
    <cfRule type="expression" dxfId="2128" priority="532">
      <formula>C24="天候休工"</formula>
    </cfRule>
    <cfRule type="expression" dxfId="2127" priority="533">
      <formula>C24="振替休工"</formula>
    </cfRule>
    <cfRule type="expression" dxfId="2126" priority="534">
      <formula>C24="休工"</formula>
    </cfRule>
    <cfRule type="expression" dxfId="2125" priority="535">
      <formula>C24="対象外"</formula>
    </cfRule>
  </conditionalFormatting>
  <conditionalFormatting sqref="C27:I27">
    <cfRule type="expression" dxfId="2124" priority="526">
      <formula>C27="休日休工"</formula>
    </cfRule>
    <cfRule type="expression" dxfId="2123" priority="527">
      <formula>C27="天候休工"</formula>
    </cfRule>
    <cfRule type="expression" dxfId="2122" priority="528">
      <formula>C27="振替休工"</formula>
    </cfRule>
    <cfRule type="expression" dxfId="2121" priority="529">
      <formula>C27="休工"</formula>
    </cfRule>
    <cfRule type="expression" dxfId="2120" priority="530">
      <formula>C27="対象外"</formula>
    </cfRule>
  </conditionalFormatting>
  <conditionalFormatting sqref="C30:I30">
    <cfRule type="expression" dxfId="2119" priority="521">
      <formula>C30="休日休工"</formula>
    </cfRule>
    <cfRule type="expression" dxfId="2118" priority="522">
      <formula>C30="天候休工"</formula>
    </cfRule>
    <cfRule type="expression" dxfId="2117" priority="523">
      <formula>C30="振替休工"</formula>
    </cfRule>
    <cfRule type="expression" dxfId="2116" priority="524">
      <formula>C30="休工"</formula>
    </cfRule>
    <cfRule type="expression" dxfId="2115" priority="525">
      <formula>C30="対象外"</formula>
    </cfRule>
  </conditionalFormatting>
  <conditionalFormatting sqref="C33:I33">
    <cfRule type="expression" dxfId="2114" priority="516">
      <formula>C33="休日休工"</formula>
    </cfRule>
    <cfRule type="expression" dxfId="2113" priority="517">
      <formula>C33="天候休工"</formula>
    </cfRule>
    <cfRule type="expression" dxfId="2112" priority="518">
      <formula>C33="振替休工"</formula>
    </cfRule>
    <cfRule type="expression" dxfId="2111" priority="519">
      <formula>C33="休工"</formula>
    </cfRule>
    <cfRule type="expression" dxfId="2110" priority="520">
      <formula>C33="対象外"</formula>
    </cfRule>
  </conditionalFormatting>
  <conditionalFormatting sqref="C36:I36">
    <cfRule type="expression" dxfId="2109" priority="511">
      <formula>C36="休日休工"</formula>
    </cfRule>
    <cfRule type="expression" dxfId="2108" priority="512">
      <formula>C36="天候休工"</formula>
    </cfRule>
    <cfRule type="expression" dxfId="2107" priority="513">
      <formula>C36="振替休工"</formula>
    </cfRule>
    <cfRule type="expression" dxfId="2106" priority="514">
      <formula>C36="休工"</formula>
    </cfRule>
    <cfRule type="expression" dxfId="2105" priority="515">
      <formula>C36="対象外"</formula>
    </cfRule>
  </conditionalFormatting>
  <conditionalFormatting sqref="C39:I39">
    <cfRule type="expression" dxfId="2104" priority="506">
      <formula>C39="休日休工"</formula>
    </cfRule>
    <cfRule type="expression" dxfId="2103" priority="507">
      <formula>C39="天候休工"</formula>
    </cfRule>
    <cfRule type="expression" dxfId="2102" priority="508">
      <formula>C39="振替休工"</formula>
    </cfRule>
    <cfRule type="expression" dxfId="2101" priority="509">
      <formula>C39="休工"</formula>
    </cfRule>
    <cfRule type="expression" dxfId="2100" priority="510">
      <formula>C39="対象外"</formula>
    </cfRule>
  </conditionalFormatting>
  <conditionalFormatting sqref="C44:I44 C47:I47 C50:I50 C53:I53 C41:I41">
    <cfRule type="expression" dxfId="2099" priority="496">
      <formula>C41="休日休工"</formula>
    </cfRule>
    <cfRule type="expression" dxfId="2098" priority="497">
      <formula>C41="天候休工"</formula>
    </cfRule>
    <cfRule type="expression" dxfId="2097" priority="498">
      <formula>C41="振替休工"</formula>
    </cfRule>
    <cfRule type="expression" dxfId="2096" priority="499">
      <formula>C41="休工"</formula>
    </cfRule>
    <cfRule type="expression" dxfId="2095" priority="500">
      <formula>C41="対象外"</formula>
    </cfRule>
  </conditionalFormatting>
  <conditionalFormatting sqref="C56:I56 C59:I59 C62:I62 C65:I65">
    <cfRule type="expression" dxfId="2094" priority="491">
      <formula>C56="休日休工"</formula>
    </cfRule>
    <cfRule type="expression" dxfId="2093" priority="492">
      <formula>C56="天候休工"</formula>
    </cfRule>
    <cfRule type="expression" dxfId="2092" priority="493">
      <formula>C56="振替休工"</formula>
    </cfRule>
    <cfRule type="expression" dxfId="2091" priority="494">
      <formula>C56="休工"</formula>
    </cfRule>
    <cfRule type="expression" dxfId="2090" priority="495">
      <formula>C56="対象外"</formula>
    </cfRule>
  </conditionalFormatting>
  <conditionalFormatting sqref="C43:I43">
    <cfRule type="expression" dxfId="2089" priority="486">
      <formula>C43="休日休工"</formula>
    </cfRule>
    <cfRule type="expression" dxfId="2088" priority="487">
      <formula>C43="天候休工"</formula>
    </cfRule>
    <cfRule type="expression" dxfId="2087" priority="488">
      <formula>C43="振替休工"</formula>
    </cfRule>
    <cfRule type="expression" dxfId="2086" priority="489">
      <formula>C43="休工"</formula>
    </cfRule>
    <cfRule type="expression" dxfId="2085" priority="490">
      <formula>C43="対象外"</formula>
    </cfRule>
  </conditionalFormatting>
  <conditionalFormatting sqref="C46:I46">
    <cfRule type="expression" dxfId="2084" priority="481">
      <formula>C46="休日休工"</formula>
    </cfRule>
    <cfRule type="expression" dxfId="2083" priority="482">
      <formula>C46="天候休工"</formula>
    </cfRule>
    <cfRule type="expression" dxfId="2082" priority="483">
      <formula>C46="振替休工"</formula>
    </cfRule>
    <cfRule type="expression" dxfId="2081" priority="484">
      <formula>C46="休工"</formula>
    </cfRule>
    <cfRule type="expression" dxfId="2080" priority="485">
      <formula>C46="対象外"</formula>
    </cfRule>
  </conditionalFormatting>
  <conditionalFormatting sqref="C49:I49">
    <cfRule type="expression" dxfId="2079" priority="476">
      <formula>C49="休日休工"</formula>
    </cfRule>
    <cfRule type="expression" dxfId="2078" priority="477">
      <formula>C49="天候休工"</formula>
    </cfRule>
    <cfRule type="expression" dxfId="2077" priority="478">
      <formula>C49="振替休工"</formula>
    </cfRule>
    <cfRule type="expression" dxfId="2076" priority="479">
      <formula>C49="休工"</formula>
    </cfRule>
    <cfRule type="expression" dxfId="2075" priority="480">
      <formula>C49="対象外"</formula>
    </cfRule>
  </conditionalFormatting>
  <conditionalFormatting sqref="C52:I52">
    <cfRule type="expression" dxfId="2074" priority="471">
      <formula>C52="休日休工"</formula>
    </cfRule>
    <cfRule type="expression" dxfId="2073" priority="472">
      <formula>C52="天候休工"</formula>
    </cfRule>
    <cfRule type="expression" dxfId="2072" priority="473">
      <formula>C52="振替休工"</formula>
    </cfRule>
    <cfRule type="expression" dxfId="2071" priority="474">
      <formula>C52="休工"</formula>
    </cfRule>
    <cfRule type="expression" dxfId="2070" priority="475">
      <formula>C52="対象外"</formula>
    </cfRule>
  </conditionalFormatting>
  <conditionalFormatting sqref="C55:I55">
    <cfRule type="expression" dxfId="2069" priority="466">
      <formula>C55="休日休工"</formula>
    </cfRule>
    <cfRule type="expression" dxfId="2068" priority="467">
      <formula>C55="天候休工"</formula>
    </cfRule>
    <cfRule type="expression" dxfId="2067" priority="468">
      <formula>C55="振替休工"</formula>
    </cfRule>
    <cfRule type="expression" dxfId="2066" priority="469">
      <formula>C55="休工"</formula>
    </cfRule>
    <cfRule type="expression" dxfId="2065" priority="470">
      <formula>C55="対象外"</formula>
    </cfRule>
  </conditionalFormatting>
  <conditionalFormatting sqref="C58:I58">
    <cfRule type="expression" dxfId="2064" priority="461">
      <formula>C58="休日休工"</formula>
    </cfRule>
    <cfRule type="expression" dxfId="2063" priority="462">
      <formula>C58="天候休工"</formula>
    </cfRule>
    <cfRule type="expression" dxfId="2062" priority="463">
      <formula>C58="振替休工"</formula>
    </cfRule>
    <cfRule type="expression" dxfId="2061" priority="464">
      <formula>C58="休工"</formula>
    </cfRule>
    <cfRule type="expression" dxfId="2060" priority="465">
      <formula>C58="対象外"</formula>
    </cfRule>
  </conditionalFormatting>
  <conditionalFormatting sqref="C61:I61">
    <cfRule type="expression" dxfId="2059" priority="456">
      <formula>C61="休日休工"</formula>
    </cfRule>
    <cfRule type="expression" dxfId="2058" priority="457">
      <formula>C61="天候休工"</formula>
    </cfRule>
    <cfRule type="expression" dxfId="2057" priority="458">
      <formula>C61="振替休工"</formula>
    </cfRule>
    <cfRule type="expression" dxfId="2056" priority="459">
      <formula>C61="休工"</formula>
    </cfRule>
    <cfRule type="expression" dxfId="2055" priority="460">
      <formula>C61="対象外"</formula>
    </cfRule>
  </conditionalFormatting>
  <conditionalFormatting sqref="C64:I64">
    <cfRule type="expression" dxfId="2054" priority="451">
      <formula>C64="休日休工"</formula>
    </cfRule>
    <cfRule type="expression" dxfId="2053" priority="452">
      <formula>C64="天候休工"</formula>
    </cfRule>
    <cfRule type="expression" dxfId="2052" priority="453">
      <formula>C64="振替休工"</formula>
    </cfRule>
    <cfRule type="expression" dxfId="2051" priority="454">
      <formula>C64="休工"</formula>
    </cfRule>
    <cfRule type="expression" dxfId="2050" priority="455">
      <formula>C64="対象外"</formula>
    </cfRule>
  </conditionalFormatting>
  <conditionalFormatting sqref="C67:I67">
    <cfRule type="expression" dxfId="2049" priority="446">
      <formula>C67="休日休工"</formula>
    </cfRule>
    <cfRule type="expression" dxfId="2048" priority="447">
      <formula>C67="天候休工"</formula>
    </cfRule>
    <cfRule type="expression" dxfId="2047" priority="448">
      <formula>C67="振替休工"</formula>
    </cfRule>
    <cfRule type="expression" dxfId="2046" priority="449">
      <formula>C67="休工"</formula>
    </cfRule>
    <cfRule type="expression" dxfId="2045" priority="450">
      <formula>C67="対象外"</formula>
    </cfRule>
  </conditionalFormatting>
  <conditionalFormatting sqref="C42:I42">
    <cfRule type="expression" dxfId="2044" priority="441">
      <formula>C42="休日休工"</formula>
    </cfRule>
    <cfRule type="expression" dxfId="2043" priority="442">
      <formula>C42="天候休工"</formula>
    </cfRule>
    <cfRule type="expression" dxfId="2042" priority="443">
      <formula>C42="振替休工"</formula>
    </cfRule>
    <cfRule type="expression" dxfId="2041" priority="444">
      <formula>C42="休工"</formula>
    </cfRule>
    <cfRule type="expression" dxfId="2040" priority="445">
      <formula>C42="対象外"</formula>
    </cfRule>
  </conditionalFormatting>
  <conditionalFormatting sqref="C45:I45">
    <cfRule type="expression" dxfId="2039" priority="436">
      <formula>C45="休日休工"</formula>
    </cfRule>
    <cfRule type="expression" dxfId="2038" priority="437">
      <formula>C45="天候休工"</formula>
    </cfRule>
    <cfRule type="expression" dxfId="2037" priority="438">
      <formula>C45="振替休工"</formula>
    </cfRule>
    <cfRule type="expression" dxfId="2036" priority="439">
      <formula>C45="休工"</formula>
    </cfRule>
    <cfRule type="expression" dxfId="2035" priority="440">
      <formula>C45="対象外"</formula>
    </cfRule>
  </conditionalFormatting>
  <conditionalFormatting sqref="C48:I48">
    <cfRule type="expression" dxfId="2034" priority="431">
      <formula>C48="休日休工"</formula>
    </cfRule>
    <cfRule type="expression" dxfId="2033" priority="432">
      <formula>C48="天候休工"</formula>
    </cfRule>
    <cfRule type="expression" dxfId="2032" priority="433">
      <formula>C48="振替休工"</formula>
    </cfRule>
    <cfRule type="expression" dxfId="2031" priority="434">
      <formula>C48="休工"</formula>
    </cfRule>
    <cfRule type="expression" dxfId="2030" priority="435">
      <formula>C48="対象外"</formula>
    </cfRule>
  </conditionalFormatting>
  <conditionalFormatting sqref="C51:I51">
    <cfRule type="expression" dxfId="2029" priority="426">
      <formula>C51="休日休工"</formula>
    </cfRule>
    <cfRule type="expression" dxfId="2028" priority="427">
      <formula>C51="天候休工"</formula>
    </cfRule>
    <cfRule type="expression" dxfId="2027" priority="428">
      <formula>C51="振替休工"</formula>
    </cfRule>
    <cfRule type="expression" dxfId="2026" priority="429">
      <formula>C51="休工"</formula>
    </cfRule>
    <cfRule type="expression" dxfId="2025" priority="430">
      <formula>C51="対象外"</formula>
    </cfRule>
  </conditionalFormatting>
  <conditionalFormatting sqref="C54:I54">
    <cfRule type="expression" dxfId="2024" priority="421">
      <formula>C54="休日休工"</formula>
    </cfRule>
    <cfRule type="expression" dxfId="2023" priority="422">
      <formula>C54="天候休工"</formula>
    </cfRule>
    <cfRule type="expression" dxfId="2022" priority="423">
      <formula>C54="振替休工"</formula>
    </cfRule>
    <cfRule type="expression" dxfId="2021" priority="424">
      <formula>C54="休工"</formula>
    </cfRule>
    <cfRule type="expression" dxfId="2020" priority="425">
      <formula>C54="対象外"</formula>
    </cfRule>
  </conditionalFormatting>
  <conditionalFormatting sqref="C57:I57">
    <cfRule type="expression" dxfId="2019" priority="416">
      <formula>C57="休日休工"</formula>
    </cfRule>
    <cfRule type="expression" dxfId="2018" priority="417">
      <formula>C57="天候休工"</formula>
    </cfRule>
    <cfRule type="expression" dxfId="2017" priority="418">
      <formula>C57="振替休工"</formula>
    </cfRule>
    <cfRule type="expression" dxfId="2016" priority="419">
      <formula>C57="休工"</formula>
    </cfRule>
    <cfRule type="expression" dxfId="2015" priority="420">
      <formula>C57="対象外"</formula>
    </cfRule>
  </conditionalFormatting>
  <conditionalFormatting sqref="C60:I60">
    <cfRule type="expression" dxfId="2014" priority="411">
      <formula>C60="休日休工"</formula>
    </cfRule>
    <cfRule type="expression" dxfId="2013" priority="412">
      <formula>C60="天候休工"</formula>
    </cfRule>
    <cfRule type="expression" dxfId="2012" priority="413">
      <formula>C60="振替休工"</formula>
    </cfRule>
    <cfRule type="expression" dxfId="2011" priority="414">
      <formula>C60="休工"</formula>
    </cfRule>
    <cfRule type="expression" dxfId="2010" priority="415">
      <formula>C60="対象外"</formula>
    </cfRule>
  </conditionalFormatting>
  <conditionalFormatting sqref="C63:I63">
    <cfRule type="expression" dxfId="2009" priority="406">
      <formula>C63="休日休工"</formula>
    </cfRule>
    <cfRule type="expression" dxfId="2008" priority="407">
      <formula>C63="天候休工"</formula>
    </cfRule>
    <cfRule type="expression" dxfId="2007" priority="408">
      <formula>C63="振替休工"</formula>
    </cfRule>
    <cfRule type="expression" dxfId="2006" priority="409">
      <formula>C63="休工"</formula>
    </cfRule>
    <cfRule type="expression" dxfId="2005" priority="410">
      <formula>C63="対象外"</formula>
    </cfRule>
  </conditionalFormatting>
  <conditionalFormatting sqref="C66:I66">
    <cfRule type="expression" dxfId="2004" priority="401">
      <formula>C66="休日休工"</formula>
    </cfRule>
    <cfRule type="expression" dxfId="2003" priority="402">
      <formula>C66="天候休工"</formula>
    </cfRule>
    <cfRule type="expression" dxfId="2002" priority="403">
      <formula>C66="振替休工"</formula>
    </cfRule>
    <cfRule type="expression" dxfId="2001" priority="404">
      <formula>C66="休工"</formula>
    </cfRule>
    <cfRule type="expression" dxfId="2000" priority="405">
      <formula>C66="対象外"</formula>
    </cfRule>
  </conditionalFormatting>
  <conditionalFormatting sqref="C71:I71 C74:I74 C77:I77 C80:I80 C68:I68">
    <cfRule type="expression" dxfId="1999" priority="396">
      <formula>C68="休日休工"</formula>
    </cfRule>
    <cfRule type="expression" dxfId="1998" priority="397">
      <formula>C68="天候休工"</formula>
    </cfRule>
    <cfRule type="expression" dxfId="1997" priority="398">
      <formula>C68="振替休工"</formula>
    </cfRule>
    <cfRule type="expression" dxfId="1996" priority="399">
      <formula>C68="休工"</formula>
    </cfRule>
    <cfRule type="expression" dxfId="1995" priority="400">
      <formula>C68="対象外"</formula>
    </cfRule>
  </conditionalFormatting>
  <conditionalFormatting sqref="C83:I83 C86:I86 C89:I89 C92:I92">
    <cfRule type="expression" dxfId="1994" priority="391">
      <formula>C83="休日休工"</formula>
    </cfRule>
    <cfRule type="expression" dxfId="1993" priority="392">
      <formula>C83="天候休工"</formula>
    </cfRule>
    <cfRule type="expression" dxfId="1992" priority="393">
      <formula>C83="振替休工"</formula>
    </cfRule>
    <cfRule type="expression" dxfId="1991" priority="394">
      <formula>C83="休工"</formula>
    </cfRule>
    <cfRule type="expression" dxfId="1990" priority="395">
      <formula>C83="対象外"</formula>
    </cfRule>
  </conditionalFormatting>
  <conditionalFormatting sqref="C70:I70">
    <cfRule type="expression" dxfId="1989" priority="386">
      <formula>C70="休日休工"</formula>
    </cfRule>
    <cfRule type="expression" dxfId="1988" priority="387">
      <formula>C70="天候休工"</formula>
    </cfRule>
    <cfRule type="expression" dxfId="1987" priority="388">
      <formula>C70="振替休工"</formula>
    </cfRule>
    <cfRule type="expression" dxfId="1986" priority="389">
      <formula>C70="休工"</formula>
    </cfRule>
    <cfRule type="expression" dxfId="1985" priority="390">
      <formula>C70="対象外"</formula>
    </cfRule>
  </conditionalFormatting>
  <conditionalFormatting sqref="C73:I73">
    <cfRule type="expression" dxfId="1984" priority="381">
      <formula>C73="休日休工"</formula>
    </cfRule>
    <cfRule type="expression" dxfId="1983" priority="382">
      <formula>C73="天候休工"</formula>
    </cfRule>
    <cfRule type="expression" dxfId="1982" priority="383">
      <formula>C73="振替休工"</formula>
    </cfRule>
    <cfRule type="expression" dxfId="1981" priority="384">
      <formula>C73="休工"</formula>
    </cfRule>
    <cfRule type="expression" dxfId="1980" priority="385">
      <formula>C73="対象外"</formula>
    </cfRule>
  </conditionalFormatting>
  <conditionalFormatting sqref="C76:I76">
    <cfRule type="expression" dxfId="1979" priority="376">
      <formula>C76="休日休工"</formula>
    </cfRule>
    <cfRule type="expression" dxfId="1978" priority="377">
      <formula>C76="天候休工"</formula>
    </cfRule>
    <cfRule type="expression" dxfId="1977" priority="378">
      <formula>C76="振替休工"</formula>
    </cfRule>
    <cfRule type="expression" dxfId="1976" priority="379">
      <formula>C76="休工"</formula>
    </cfRule>
    <cfRule type="expression" dxfId="1975" priority="380">
      <formula>C76="対象外"</formula>
    </cfRule>
  </conditionalFormatting>
  <conditionalFormatting sqref="C79:I79">
    <cfRule type="expression" dxfId="1974" priority="371">
      <formula>C79="休日休工"</formula>
    </cfRule>
    <cfRule type="expression" dxfId="1973" priority="372">
      <formula>C79="天候休工"</formula>
    </cfRule>
    <cfRule type="expression" dxfId="1972" priority="373">
      <formula>C79="振替休工"</formula>
    </cfRule>
    <cfRule type="expression" dxfId="1971" priority="374">
      <formula>C79="休工"</formula>
    </cfRule>
    <cfRule type="expression" dxfId="1970" priority="375">
      <formula>C79="対象外"</formula>
    </cfRule>
  </conditionalFormatting>
  <conditionalFormatting sqref="C82:I82">
    <cfRule type="expression" dxfId="1969" priority="366">
      <formula>C82="休日休工"</formula>
    </cfRule>
    <cfRule type="expression" dxfId="1968" priority="367">
      <formula>C82="天候休工"</formula>
    </cfRule>
    <cfRule type="expression" dxfId="1967" priority="368">
      <formula>C82="振替休工"</formula>
    </cfRule>
    <cfRule type="expression" dxfId="1966" priority="369">
      <formula>C82="休工"</formula>
    </cfRule>
    <cfRule type="expression" dxfId="1965" priority="370">
      <formula>C82="対象外"</formula>
    </cfRule>
  </conditionalFormatting>
  <conditionalFormatting sqref="C85:I85">
    <cfRule type="expression" dxfId="1964" priority="361">
      <formula>C85="休日休工"</formula>
    </cfRule>
    <cfRule type="expression" dxfId="1963" priority="362">
      <formula>C85="天候休工"</formula>
    </cfRule>
    <cfRule type="expression" dxfId="1962" priority="363">
      <formula>C85="振替休工"</formula>
    </cfRule>
    <cfRule type="expression" dxfId="1961" priority="364">
      <formula>C85="休工"</formula>
    </cfRule>
    <cfRule type="expression" dxfId="1960" priority="365">
      <formula>C85="対象外"</formula>
    </cfRule>
  </conditionalFormatting>
  <conditionalFormatting sqref="C88:I88">
    <cfRule type="expression" dxfId="1959" priority="356">
      <formula>C88="休日休工"</formula>
    </cfRule>
    <cfRule type="expression" dxfId="1958" priority="357">
      <formula>C88="天候休工"</formula>
    </cfRule>
    <cfRule type="expression" dxfId="1957" priority="358">
      <formula>C88="振替休工"</formula>
    </cfRule>
    <cfRule type="expression" dxfId="1956" priority="359">
      <formula>C88="休工"</formula>
    </cfRule>
    <cfRule type="expression" dxfId="1955" priority="360">
      <formula>C88="対象外"</formula>
    </cfRule>
  </conditionalFormatting>
  <conditionalFormatting sqref="C91:I91">
    <cfRule type="expression" dxfId="1954" priority="351">
      <formula>C91="休日休工"</formula>
    </cfRule>
    <cfRule type="expression" dxfId="1953" priority="352">
      <formula>C91="天候休工"</formula>
    </cfRule>
    <cfRule type="expression" dxfId="1952" priority="353">
      <formula>C91="振替休工"</formula>
    </cfRule>
    <cfRule type="expression" dxfId="1951" priority="354">
      <formula>C91="休工"</formula>
    </cfRule>
    <cfRule type="expression" dxfId="1950" priority="355">
      <formula>C91="対象外"</formula>
    </cfRule>
  </conditionalFormatting>
  <conditionalFormatting sqref="C94:I94">
    <cfRule type="expression" dxfId="1949" priority="346">
      <formula>C94="休日休工"</formula>
    </cfRule>
    <cfRule type="expression" dxfId="1948" priority="347">
      <formula>C94="天候休工"</formula>
    </cfRule>
    <cfRule type="expression" dxfId="1947" priority="348">
      <formula>C94="振替休工"</formula>
    </cfRule>
    <cfRule type="expression" dxfId="1946" priority="349">
      <formula>C94="休工"</formula>
    </cfRule>
    <cfRule type="expression" dxfId="1945" priority="350">
      <formula>C94="対象外"</formula>
    </cfRule>
  </conditionalFormatting>
  <conditionalFormatting sqref="C69:I69">
    <cfRule type="expression" dxfId="1944" priority="341">
      <formula>C69="休日休工"</formula>
    </cfRule>
    <cfRule type="expression" dxfId="1943" priority="342">
      <formula>C69="天候休工"</formula>
    </cfRule>
    <cfRule type="expression" dxfId="1942" priority="343">
      <formula>C69="振替休工"</formula>
    </cfRule>
    <cfRule type="expression" dxfId="1941" priority="344">
      <formula>C69="休工"</formula>
    </cfRule>
    <cfRule type="expression" dxfId="1940" priority="345">
      <formula>C69="対象外"</formula>
    </cfRule>
  </conditionalFormatting>
  <conditionalFormatting sqref="C72:I72">
    <cfRule type="expression" dxfId="1939" priority="336">
      <formula>C72="休日休工"</formula>
    </cfRule>
    <cfRule type="expression" dxfId="1938" priority="337">
      <formula>C72="天候休工"</formula>
    </cfRule>
    <cfRule type="expression" dxfId="1937" priority="338">
      <formula>C72="振替休工"</formula>
    </cfRule>
    <cfRule type="expression" dxfId="1936" priority="339">
      <formula>C72="休工"</formula>
    </cfRule>
    <cfRule type="expression" dxfId="1935" priority="340">
      <formula>C72="対象外"</formula>
    </cfRule>
  </conditionalFormatting>
  <conditionalFormatting sqref="C75:I75">
    <cfRule type="expression" dxfId="1934" priority="331">
      <formula>C75="休日休工"</formula>
    </cfRule>
    <cfRule type="expression" dxfId="1933" priority="332">
      <formula>C75="天候休工"</formula>
    </cfRule>
    <cfRule type="expression" dxfId="1932" priority="333">
      <formula>C75="振替休工"</formula>
    </cfRule>
    <cfRule type="expression" dxfId="1931" priority="334">
      <formula>C75="休工"</formula>
    </cfRule>
    <cfRule type="expression" dxfId="1930" priority="335">
      <formula>C75="対象外"</formula>
    </cfRule>
  </conditionalFormatting>
  <conditionalFormatting sqref="C78:I78">
    <cfRule type="expression" dxfId="1929" priority="326">
      <formula>C78="休日休工"</formula>
    </cfRule>
    <cfRule type="expression" dxfId="1928" priority="327">
      <formula>C78="天候休工"</formula>
    </cfRule>
    <cfRule type="expression" dxfId="1927" priority="328">
      <formula>C78="振替休工"</formula>
    </cfRule>
    <cfRule type="expression" dxfId="1926" priority="329">
      <formula>C78="休工"</formula>
    </cfRule>
    <cfRule type="expression" dxfId="1925" priority="330">
      <formula>C78="対象外"</formula>
    </cfRule>
  </conditionalFormatting>
  <conditionalFormatting sqref="C81:I81">
    <cfRule type="expression" dxfId="1924" priority="321">
      <formula>C81="休日休工"</formula>
    </cfRule>
    <cfRule type="expression" dxfId="1923" priority="322">
      <formula>C81="天候休工"</formula>
    </cfRule>
    <cfRule type="expression" dxfId="1922" priority="323">
      <formula>C81="振替休工"</formula>
    </cfRule>
    <cfRule type="expression" dxfId="1921" priority="324">
      <formula>C81="休工"</formula>
    </cfRule>
    <cfRule type="expression" dxfId="1920" priority="325">
      <formula>C81="対象外"</formula>
    </cfRule>
  </conditionalFormatting>
  <conditionalFormatting sqref="C84:I84">
    <cfRule type="expression" dxfId="1919" priority="316">
      <formula>C84="休日休工"</formula>
    </cfRule>
    <cfRule type="expression" dxfId="1918" priority="317">
      <formula>C84="天候休工"</formula>
    </cfRule>
    <cfRule type="expression" dxfId="1917" priority="318">
      <formula>C84="振替休工"</formula>
    </cfRule>
    <cfRule type="expression" dxfId="1916" priority="319">
      <formula>C84="休工"</formula>
    </cfRule>
    <cfRule type="expression" dxfId="1915" priority="320">
      <formula>C84="対象外"</formula>
    </cfRule>
  </conditionalFormatting>
  <conditionalFormatting sqref="C87:I87">
    <cfRule type="expression" dxfId="1914" priority="311">
      <formula>C87="休日休工"</formula>
    </cfRule>
    <cfRule type="expression" dxfId="1913" priority="312">
      <formula>C87="天候休工"</formula>
    </cfRule>
    <cfRule type="expression" dxfId="1912" priority="313">
      <formula>C87="振替休工"</formula>
    </cfRule>
    <cfRule type="expression" dxfId="1911" priority="314">
      <formula>C87="休工"</formula>
    </cfRule>
    <cfRule type="expression" dxfId="1910" priority="315">
      <formula>C87="対象外"</formula>
    </cfRule>
  </conditionalFormatting>
  <conditionalFormatting sqref="C90:I90">
    <cfRule type="expression" dxfId="1909" priority="306">
      <formula>C90="休日休工"</formula>
    </cfRule>
    <cfRule type="expression" dxfId="1908" priority="307">
      <formula>C90="天候休工"</formula>
    </cfRule>
    <cfRule type="expression" dxfId="1907" priority="308">
      <formula>C90="振替休工"</formula>
    </cfRule>
    <cfRule type="expression" dxfId="1906" priority="309">
      <formula>C90="休工"</formula>
    </cfRule>
    <cfRule type="expression" dxfId="1905" priority="310">
      <formula>C90="対象外"</formula>
    </cfRule>
  </conditionalFormatting>
  <conditionalFormatting sqref="C93:I93">
    <cfRule type="expression" dxfId="1904" priority="301">
      <formula>C93="休日休工"</formula>
    </cfRule>
    <cfRule type="expression" dxfId="1903" priority="302">
      <formula>C93="天候休工"</formula>
    </cfRule>
    <cfRule type="expression" dxfId="1902" priority="303">
      <formula>C93="振替休工"</formula>
    </cfRule>
    <cfRule type="expression" dxfId="1901" priority="304">
      <formula>C93="休工"</formula>
    </cfRule>
    <cfRule type="expression" dxfId="1900" priority="305">
      <formula>C93="対象外"</formula>
    </cfRule>
  </conditionalFormatting>
  <conditionalFormatting sqref="C98:I98 C101:I101 C104:I104 C107:I107 C95:I95">
    <cfRule type="expression" dxfId="1899" priority="296">
      <formula>C95="休日休工"</formula>
    </cfRule>
    <cfRule type="expression" dxfId="1898" priority="297">
      <formula>C95="天候休工"</formula>
    </cfRule>
    <cfRule type="expression" dxfId="1897" priority="298">
      <formula>C95="振替休工"</formula>
    </cfRule>
    <cfRule type="expression" dxfId="1896" priority="299">
      <formula>C95="休工"</formula>
    </cfRule>
    <cfRule type="expression" dxfId="1895" priority="300">
      <formula>C95="対象外"</formula>
    </cfRule>
  </conditionalFormatting>
  <conditionalFormatting sqref="C110:I110 C113:I113 C116:I116 C119:I119">
    <cfRule type="expression" dxfId="1894" priority="291">
      <formula>C110="休日休工"</formula>
    </cfRule>
    <cfRule type="expression" dxfId="1893" priority="292">
      <formula>C110="天候休工"</formula>
    </cfRule>
    <cfRule type="expression" dxfId="1892" priority="293">
      <formula>C110="振替休工"</formula>
    </cfRule>
    <cfRule type="expression" dxfId="1891" priority="294">
      <formula>C110="休工"</formula>
    </cfRule>
    <cfRule type="expression" dxfId="1890" priority="295">
      <formula>C110="対象外"</formula>
    </cfRule>
  </conditionalFormatting>
  <conditionalFormatting sqref="C97:I97">
    <cfRule type="expression" dxfId="1889" priority="286">
      <formula>C97="休日休工"</formula>
    </cfRule>
    <cfRule type="expression" dxfId="1888" priority="287">
      <formula>C97="天候休工"</formula>
    </cfRule>
    <cfRule type="expression" dxfId="1887" priority="288">
      <formula>C97="振替休工"</formula>
    </cfRule>
    <cfRule type="expression" dxfId="1886" priority="289">
      <formula>C97="休工"</formula>
    </cfRule>
    <cfRule type="expression" dxfId="1885" priority="290">
      <formula>C97="対象外"</formula>
    </cfRule>
  </conditionalFormatting>
  <conditionalFormatting sqref="C100:I100">
    <cfRule type="expression" dxfId="1884" priority="281">
      <formula>C100="休日休工"</formula>
    </cfRule>
    <cfRule type="expression" dxfId="1883" priority="282">
      <formula>C100="天候休工"</formula>
    </cfRule>
    <cfRule type="expression" dxfId="1882" priority="283">
      <formula>C100="振替休工"</formula>
    </cfRule>
    <cfRule type="expression" dxfId="1881" priority="284">
      <formula>C100="休工"</formula>
    </cfRule>
    <cfRule type="expression" dxfId="1880" priority="285">
      <formula>C100="対象外"</formula>
    </cfRule>
  </conditionalFormatting>
  <conditionalFormatting sqref="C103:I103">
    <cfRule type="expression" dxfId="1879" priority="276">
      <formula>C103="休日休工"</formula>
    </cfRule>
    <cfRule type="expression" dxfId="1878" priority="277">
      <formula>C103="天候休工"</formula>
    </cfRule>
    <cfRule type="expression" dxfId="1877" priority="278">
      <formula>C103="振替休工"</formula>
    </cfRule>
    <cfRule type="expression" dxfId="1876" priority="279">
      <formula>C103="休工"</formula>
    </cfRule>
    <cfRule type="expression" dxfId="1875" priority="280">
      <formula>C103="対象外"</formula>
    </cfRule>
  </conditionalFormatting>
  <conditionalFormatting sqref="C106:I106">
    <cfRule type="expression" dxfId="1874" priority="271">
      <formula>C106="休日休工"</formula>
    </cfRule>
    <cfRule type="expression" dxfId="1873" priority="272">
      <formula>C106="天候休工"</formula>
    </cfRule>
    <cfRule type="expression" dxfId="1872" priority="273">
      <formula>C106="振替休工"</formula>
    </cfRule>
    <cfRule type="expression" dxfId="1871" priority="274">
      <formula>C106="休工"</formula>
    </cfRule>
    <cfRule type="expression" dxfId="1870" priority="275">
      <formula>C106="対象外"</formula>
    </cfRule>
  </conditionalFormatting>
  <conditionalFormatting sqref="C109:I109">
    <cfRule type="expression" dxfId="1869" priority="266">
      <formula>C109="休日休工"</formula>
    </cfRule>
    <cfRule type="expression" dxfId="1868" priority="267">
      <formula>C109="天候休工"</formula>
    </cfRule>
    <cfRule type="expression" dxfId="1867" priority="268">
      <formula>C109="振替休工"</formula>
    </cfRule>
    <cfRule type="expression" dxfId="1866" priority="269">
      <formula>C109="休工"</formula>
    </cfRule>
    <cfRule type="expression" dxfId="1865" priority="270">
      <formula>C109="対象外"</formula>
    </cfRule>
  </conditionalFormatting>
  <conditionalFormatting sqref="C112:I112">
    <cfRule type="expression" dxfId="1864" priority="261">
      <formula>C112="休日休工"</formula>
    </cfRule>
    <cfRule type="expression" dxfId="1863" priority="262">
      <formula>C112="天候休工"</formula>
    </cfRule>
    <cfRule type="expression" dxfId="1862" priority="263">
      <formula>C112="振替休工"</formula>
    </cfRule>
    <cfRule type="expression" dxfId="1861" priority="264">
      <formula>C112="休工"</formula>
    </cfRule>
    <cfRule type="expression" dxfId="1860" priority="265">
      <formula>C112="対象外"</formula>
    </cfRule>
  </conditionalFormatting>
  <conditionalFormatting sqref="C115:I115">
    <cfRule type="expression" dxfId="1859" priority="256">
      <formula>C115="休日休工"</formula>
    </cfRule>
    <cfRule type="expression" dxfId="1858" priority="257">
      <formula>C115="天候休工"</formula>
    </cfRule>
    <cfRule type="expression" dxfId="1857" priority="258">
      <formula>C115="振替休工"</formula>
    </cfRule>
    <cfRule type="expression" dxfId="1856" priority="259">
      <formula>C115="休工"</formula>
    </cfRule>
    <cfRule type="expression" dxfId="1855" priority="260">
      <formula>C115="対象外"</formula>
    </cfRule>
  </conditionalFormatting>
  <conditionalFormatting sqref="C118:I118">
    <cfRule type="expression" dxfId="1854" priority="251">
      <formula>C118="休日休工"</formula>
    </cfRule>
    <cfRule type="expression" dxfId="1853" priority="252">
      <formula>C118="天候休工"</formula>
    </cfRule>
    <cfRule type="expression" dxfId="1852" priority="253">
      <formula>C118="振替休工"</formula>
    </cfRule>
    <cfRule type="expression" dxfId="1851" priority="254">
      <formula>C118="休工"</formula>
    </cfRule>
    <cfRule type="expression" dxfId="1850" priority="255">
      <formula>C118="対象外"</formula>
    </cfRule>
  </conditionalFormatting>
  <conditionalFormatting sqref="C121:I121">
    <cfRule type="expression" dxfId="1849" priority="246">
      <formula>C121="休日休工"</formula>
    </cfRule>
    <cfRule type="expression" dxfId="1848" priority="247">
      <formula>C121="天候休工"</formula>
    </cfRule>
    <cfRule type="expression" dxfId="1847" priority="248">
      <formula>C121="振替休工"</formula>
    </cfRule>
    <cfRule type="expression" dxfId="1846" priority="249">
      <formula>C121="休工"</formula>
    </cfRule>
    <cfRule type="expression" dxfId="1845" priority="250">
      <formula>C121="対象外"</formula>
    </cfRule>
  </conditionalFormatting>
  <conditionalFormatting sqref="C96:I96">
    <cfRule type="expression" dxfId="1844" priority="241">
      <formula>C96="休日休工"</formula>
    </cfRule>
    <cfRule type="expression" dxfId="1843" priority="242">
      <formula>C96="天候休工"</formula>
    </cfRule>
    <cfRule type="expression" dxfId="1842" priority="243">
      <formula>C96="振替休工"</formula>
    </cfRule>
    <cfRule type="expression" dxfId="1841" priority="244">
      <formula>C96="休工"</formula>
    </cfRule>
    <cfRule type="expression" dxfId="1840" priority="245">
      <formula>C96="対象外"</formula>
    </cfRule>
  </conditionalFormatting>
  <conditionalFormatting sqref="C99:I99">
    <cfRule type="expression" dxfId="1839" priority="236">
      <formula>C99="休日休工"</formula>
    </cfRule>
    <cfRule type="expression" dxfId="1838" priority="237">
      <formula>C99="天候休工"</formula>
    </cfRule>
    <cfRule type="expression" dxfId="1837" priority="238">
      <formula>C99="振替休工"</formula>
    </cfRule>
    <cfRule type="expression" dxfId="1836" priority="239">
      <formula>C99="休工"</formula>
    </cfRule>
    <cfRule type="expression" dxfId="1835" priority="240">
      <formula>C99="対象外"</formula>
    </cfRule>
  </conditionalFormatting>
  <conditionalFormatting sqref="C102:I102">
    <cfRule type="expression" dxfId="1834" priority="231">
      <formula>C102="休日休工"</formula>
    </cfRule>
    <cfRule type="expression" dxfId="1833" priority="232">
      <formula>C102="天候休工"</formula>
    </cfRule>
    <cfRule type="expression" dxfId="1832" priority="233">
      <formula>C102="振替休工"</formula>
    </cfRule>
    <cfRule type="expression" dxfId="1831" priority="234">
      <formula>C102="休工"</formula>
    </cfRule>
    <cfRule type="expression" dxfId="1830" priority="235">
      <formula>C102="対象外"</formula>
    </cfRule>
  </conditionalFormatting>
  <conditionalFormatting sqref="C105:I105">
    <cfRule type="expression" dxfId="1829" priority="226">
      <formula>C105="休日休工"</formula>
    </cfRule>
    <cfRule type="expression" dxfId="1828" priority="227">
      <formula>C105="天候休工"</formula>
    </cfRule>
    <cfRule type="expression" dxfId="1827" priority="228">
      <formula>C105="振替休工"</formula>
    </cfRule>
    <cfRule type="expression" dxfId="1826" priority="229">
      <formula>C105="休工"</formula>
    </cfRule>
    <cfRule type="expression" dxfId="1825" priority="230">
      <formula>C105="対象外"</formula>
    </cfRule>
  </conditionalFormatting>
  <conditionalFormatting sqref="C108:I108">
    <cfRule type="expression" dxfId="1824" priority="221">
      <formula>C108="休日休工"</formula>
    </cfRule>
    <cfRule type="expression" dxfId="1823" priority="222">
      <formula>C108="天候休工"</formula>
    </cfRule>
    <cfRule type="expression" dxfId="1822" priority="223">
      <formula>C108="振替休工"</formula>
    </cfRule>
    <cfRule type="expression" dxfId="1821" priority="224">
      <formula>C108="休工"</formula>
    </cfRule>
    <cfRule type="expression" dxfId="1820" priority="225">
      <formula>C108="対象外"</formula>
    </cfRule>
  </conditionalFormatting>
  <conditionalFormatting sqref="C111:I111">
    <cfRule type="expression" dxfId="1819" priority="216">
      <formula>C111="休日休工"</formula>
    </cfRule>
    <cfRule type="expression" dxfId="1818" priority="217">
      <formula>C111="天候休工"</formula>
    </cfRule>
    <cfRule type="expression" dxfId="1817" priority="218">
      <formula>C111="振替休工"</formula>
    </cfRule>
    <cfRule type="expression" dxfId="1816" priority="219">
      <formula>C111="休工"</formula>
    </cfRule>
    <cfRule type="expression" dxfId="1815" priority="220">
      <formula>C111="対象外"</formula>
    </cfRule>
  </conditionalFormatting>
  <conditionalFormatting sqref="C114:I114">
    <cfRule type="expression" dxfId="1814" priority="211">
      <formula>C114="休日休工"</formula>
    </cfRule>
    <cfRule type="expression" dxfId="1813" priority="212">
      <formula>C114="天候休工"</formula>
    </cfRule>
    <cfRule type="expression" dxfId="1812" priority="213">
      <formula>C114="振替休工"</formula>
    </cfRule>
    <cfRule type="expression" dxfId="1811" priority="214">
      <formula>C114="休工"</formula>
    </cfRule>
    <cfRule type="expression" dxfId="1810" priority="215">
      <formula>C114="対象外"</formula>
    </cfRule>
  </conditionalFormatting>
  <conditionalFormatting sqref="C117:I117">
    <cfRule type="expression" dxfId="1809" priority="206">
      <formula>C117="休日休工"</formula>
    </cfRule>
    <cfRule type="expression" dxfId="1808" priority="207">
      <formula>C117="天候休工"</formula>
    </cfRule>
    <cfRule type="expression" dxfId="1807" priority="208">
      <formula>C117="振替休工"</formula>
    </cfRule>
    <cfRule type="expression" dxfId="1806" priority="209">
      <formula>C117="休工"</formula>
    </cfRule>
    <cfRule type="expression" dxfId="1805" priority="210">
      <formula>C117="対象外"</formula>
    </cfRule>
  </conditionalFormatting>
  <conditionalFormatting sqref="C120:I120">
    <cfRule type="expression" dxfId="1804" priority="201">
      <formula>C120="休日休工"</formula>
    </cfRule>
    <cfRule type="expression" dxfId="1803" priority="202">
      <formula>C120="天候休工"</formula>
    </cfRule>
    <cfRule type="expression" dxfId="1802" priority="203">
      <formula>C120="振替休工"</formula>
    </cfRule>
    <cfRule type="expression" dxfId="1801" priority="204">
      <formula>C120="休工"</formula>
    </cfRule>
    <cfRule type="expression" dxfId="1800" priority="205">
      <formula>C120="対象外"</formula>
    </cfRule>
  </conditionalFormatting>
  <conditionalFormatting sqref="C125:I125 C128:I128 C131:I131 C134:I134 C122:I122">
    <cfRule type="expression" dxfId="1799" priority="196">
      <formula>C122="休日休工"</formula>
    </cfRule>
    <cfRule type="expression" dxfId="1798" priority="197">
      <formula>C122="天候休工"</formula>
    </cfRule>
    <cfRule type="expression" dxfId="1797" priority="198">
      <formula>C122="振替休工"</formula>
    </cfRule>
    <cfRule type="expression" dxfId="1796" priority="199">
      <formula>C122="休工"</formula>
    </cfRule>
    <cfRule type="expression" dxfId="1795" priority="200">
      <formula>C122="対象外"</formula>
    </cfRule>
  </conditionalFormatting>
  <conditionalFormatting sqref="C137:I137 C140:I140 C143:I143 C146:I146">
    <cfRule type="expression" dxfId="1794" priority="191">
      <formula>C137="休日休工"</formula>
    </cfRule>
    <cfRule type="expression" dxfId="1793" priority="192">
      <formula>C137="天候休工"</formula>
    </cfRule>
    <cfRule type="expression" dxfId="1792" priority="193">
      <formula>C137="振替休工"</formula>
    </cfRule>
    <cfRule type="expression" dxfId="1791" priority="194">
      <formula>C137="休工"</formula>
    </cfRule>
    <cfRule type="expression" dxfId="1790" priority="195">
      <formula>C137="対象外"</formula>
    </cfRule>
  </conditionalFormatting>
  <conditionalFormatting sqref="C124:I124">
    <cfRule type="expression" dxfId="1789" priority="186">
      <formula>C124="休日休工"</formula>
    </cfRule>
    <cfRule type="expression" dxfId="1788" priority="187">
      <formula>C124="天候休工"</formula>
    </cfRule>
    <cfRule type="expression" dxfId="1787" priority="188">
      <formula>C124="振替休工"</formula>
    </cfRule>
    <cfRule type="expression" dxfId="1786" priority="189">
      <formula>C124="休工"</formula>
    </cfRule>
    <cfRule type="expression" dxfId="1785" priority="190">
      <formula>C124="対象外"</formula>
    </cfRule>
  </conditionalFormatting>
  <conditionalFormatting sqref="C127:I127">
    <cfRule type="expression" dxfId="1784" priority="181">
      <formula>C127="休日休工"</formula>
    </cfRule>
    <cfRule type="expression" dxfId="1783" priority="182">
      <formula>C127="天候休工"</formula>
    </cfRule>
    <cfRule type="expression" dxfId="1782" priority="183">
      <formula>C127="振替休工"</formula>
    </cfRule>
    <cfRule type="expression" dxfId="1781" priority="184">
      <formula>C127="休工"</formula>
    </cfRule>
    <cfRule type="expression" dxfId="1780" priority="185">
      <formula>C127="対象外"</formula>
    </cfRule>
  </conditionalFormatting>
  <conditionalFormatting sqref="C130:I130">
    <cfRule type="expression" dxfId="1779" priority="176">
      <formula>C130="休日休工"</formula>
    </cfRule>
    <cfRule type="expression" dxfId="1778" priority="177">
      <formula>C130="天候休工"</formula>
    </cfRule>
    <cfRule type="expression" dxfId="1777" priority="178">
      <formula>C130="振替休工"</formula>
    </cfRule>
    <cfRule type="expression" dxfId="1776" priority="179">
      <formula>C130="休工"</formula>
    </cfRule>
    <cfRule type="expression" dxfId="1775" priority="180">
      <formula>C130="対象外"</formula>
    </cfRule>
  </conditionalFormatting>
  <conditionalFormatting sqref="C133:I133">
    <cfRule type="expression" dxfId="1774" priority="171">
      <formula>C133="休日休工"</formula>
    </cfRule>
    <cfRule type="expression" dxfId="1773" priority="172">
      <formula>C133="天候休工"</formula>
    </cfRule>
    <cfRule type="expression" dxfId="1772" priority="173">
      <formula>C133="振替休工"</formula>
    </cfRule>
    <cfRule type="expression" dxfId="1771" priority="174">
      <formula>C133="休工"</formula>
    </cfRule>
    <cfRule type="expression" dxfId="1770" priority="175">
      <formula>C133="対象外"</formula>
    </cfRule>
  </conditionalFormatting>
  <conditionalFormatting sqref="C136:I136">
    <cfRule type="expression" dxfId="1769" priority="166">
      <formula>C136="休日休工"</formula>
    </cfRule>
    <cfRule type="expression" dxfId="1768" priority="167">
      <formula>C136="天候休工"</formula>
    </cfRule>
    <cfRule type="expression" dxfId="1767" priority="168">
      <formula>C136="振替休工"</formula>
    </cfRule>
    <cfRule type="expression" dxfId="1766" priority="169">
      <formula>C136="休工"</formula>
    </cfRule>
    <cfRule type="expression" dxfId="1765" priority="170">
      <formula>C136="対象外"</formula>
    </cfRule>
  </conditionalFormatting>
  <conditionalFormatting sqref="C139:I139">
    <cfRule type="expression" dxfId="1764" priority="161">
      <formula>C139="休日休工"</formula>
    </cfRule>
    <cfRule type="expression" dxfId="1763" priority="162">
      <formula>C139="天候休工"</formula>
    </cfRule>
    <cfRule type="expression" dxfId="1762" priority="163">
      <formula>C139="振替休工"</formula>
    </cfRule>
    <cfRule type="expression" dxfId="1761" priority="164">
      <formula>C139="休工"</formula>
    </cfRule>
    <cfRule type="expression" dxfId="1760" priority="165">
      <formula>C139="対象外"</formula>
    </cfRule>
  </conditionalFormatting>
  <conditionalFormatting sqref="C142:I142">
    <cfRule type="expression" dxfId="1759" priority="156">
      <formula>C142="休日休工"</formula>
    </cfRule>
    <cfRule type="expression" dxfId="1758" priority="157">
      <formula>C142="天候休工"</formula>
    </cfRule>
    <cfRule type="expression" dxfId="1757" priority="158">
      <formula>C142="振替休工"</formula>
    </cfRule>
    <cfRule type="expression" dxfId="1756" priority="159">
      <formula>C142="休工"</formula>
    </cfRule>
    <cfRule type="expression" dxfId="1755" priority="160">
      <formula>C142="対象外"</formula>
    </cfRule>
  </conditionalFormatting>
  <conditionalFormatting sqref="C145:I145">
    <cfRule type="expression" dxfId="1754" priority="151">
      <formula>C145="休日休工"</formula>
    </cfRule>
    <cfRule type="expression" dxfId="1753" priority="152">
      <formula>C145="天候休工"</formula>
    </cfRule>
    <cfRule type="expression" dxfId="1752" priority="153">
      <formula>C145="振替休工"</formula>
    </cfRule>
    <cfRule type="expression" dxfId="1751" priority="154">
      <formula>C145="休工"</formula>
    </cfRule>
    <cfRule type="expression" dxfId="1750" priority="155">
      <formula>C145="対象外"</formula>
    </cfRule>
  </conditionalFormatting>
  <conditionalFormatting sqref="C148:I148">
    <cfRule type="expression" dxfId="1749" priority="146">
      <formula>C148="休日休工"</formula>
    </cfRule>
    <cfRule type="expression" dxfId="1748" priority="147">
      <formula>C148="天候休工"</formula>
    </cfRule>
    <cfRule type="expression" dxfId="1747" priority="148">
      <formula>C148="振替休工"</formula>
    </cfRule>
    <cfRule type="expression" dxfId="1746" priority="149">
      <formula>C148="休工"</formula>
    </cfRule>
    <cfRule type="expression" dxfId="1745" priority="150">
      <formula>C148="対象外"</formula>
    </cfRule>
  </conditionalFormatting>
  <conditionalFormatting sqref="C123:I123">
    <cfRule type="expression" dxfId="1744" priority="141">
      <formula>C123="休日休工"</formula>
    </cfRule>
    <cfRule type="expression" dxfId="1743" priority="142">
      <formula>C123="天候休工"</formula>
    </cfRule>
    <cfRule type="expression" dxfId="1742" priority="143">
      <formula>C123="振替休工"</formula>
    </cfRule>
    <cfRule type="expression" dxfId="1741" priority="144">
      <formula>C123="休工"</formula>
    </cfRule>
    <cfRule type="expression" dxfId="1740" priority="145">
      <formula>C123="対象外"</formula>
    </cfRule>
  </conditionalFormatting>
  <conditionalFormatting sqref="C126:I126">
    <cfRule type="expression" dxfId="1739" priority="136">
      <formula>C126="休日休工"</formula>
    </cfRule>
    <cfRule type="expression" dxfId="1738" priority="137">
      <formula>C126="天候休工"</formula>
    </cfRule>
    <cfRule type="expression" dxfId="1737" priority="138">
      <formula>C126="振替休工"</formula>
    </cfRule>
    <cfRule type="expression" dxfId="1736" priority="139">
      <formula>C126="休工"</formula>
    </cfRule>
    <cfRule type="expression" dxfId="1735" priority="140">
      <formula>C126="対象外"</formula>
    </cfRule>
  </conditionalFormatting>
  <conditionalFormatting sqref="C129:I129">
    <cfRule type="expression" dxfId="1734" priority="131">
      <formula>C129="休日休工"</formula>
    </cfRule>
    <cfRule type="expression" dxfId="1733" priority="132">
      <formula>C129="天候休工"</formula>
    </cfRule>
    <cfRule type="expression" dxfId="1732" priority="133">
      <formula>C129="振替休工"</formula>
    </cfRule>
    <cfRule type="expression" dxfId="1731" priority="134">
      <formula>C129="休工"</formula>
    </cfRule>
    <cfRule type="expression" dxfId="1730" priority="135">
      <formula>C129="対象外"</formula>
    </cfRule>
  </conditionalFormatting>
  <conditionalFormatting sqref="C132:I132">
    <cfRule type="expression" dxfId="1729" priority="126">
      <formula>C132="休日休工"</formula>
    </cfRule>
    <cfRule type="expression" dxfId="1728" priority="127">
      <formula>C132="天候休工"</formula>
    </cfRule>
    <cfRule type="expression" dxfId="1727" priority="128">
      <formula>C132="振替休工"</formula>
    </cfRule>
    <cfRule type="expression" dxfId="1726" priority="129">
      <formula>C132="休工"</formula>
    </cfRule>
    <cfRule type="expression" dxfId="1725" priority="130">
      <formula>C132="対象外"</formula>
    </cfRule>
  </conditionalFormatting>
  <conditionalFormatting sqref="C135:I135">
    <cfRule type="expression" dxfId="1724" priority="121">
      <formula>C135="休日休工"</formula>
    </cfRule>
    <cfRule type="expression" dxfId="1723" priority="122">
      <formula>C135="天候休工"</formula>
    </cfRule>
    <cfRule type="expression" dxfId="1722" priority="123">
      <formula>C135="振替休工"</formula>
    </cfRule>
    <cfRule type="expression" dxfId="1721" priority="124">
      <formula>C135="休工"</formula>
    </cfRule>
    <cfRule type="expression" dxfId="1720" priority="125">
      <formula>C135="対象外"</formula>
    </cfRule>
  </conditionalFormatting>
  <conditionalFormatting sqref="C138:I138">
    <cfRule type="expression" dxfId="1719" priority="116">
      <formula>C138="休日休工"</formula>
    </cfRule>
    <cfRule type="expression" dxfId="1718" priority="117">
      <formula>C138="天候休工"</formula>
    </cfRule>
    <cfRule type="expression" dxfId="1717" priority="118">
      <formula>C138="振替休工"</formula>
    </cfRule>
    <cfRule type="expression" dxfId="1716" priority="119">
      <formula>C138="休工"</formula>
    </cfRule>
    <cfRule type="expression" dxfId="1715" priority="120">
      <formula>C138="対象外"</formula>
    </cfRule>
  </conditionalFormatting>
  <conditionalFormatting sqref="C141:I141">
    <cfRule type="expression" dxfId="1714" priority="111">
      <formula>C141="休日休工"</formula>
    </cfRule>
    <cfRule type="expression" dxfId="1713" priority="112">
      <formula>C141="天候休工"</formula>
    </cfRule>
    <cfRule type="expression" dxfId="1712" priority="113">
      <formula>C141="振替休工"</formula>
    </cfRule>
    <cfRule type="expression" dxfId="1711" priority="114">
      <formula>C141="休工"</formula>
    </cfRule>
    <cfRule type="expression" dxfId="1710" priority="115">
      <formula>C141="対象外"</formula>
    </cfRule>
  </conditionalFormatting>
  <conditionalFormatting sqref="C144:I144">
    <cfRule type="expression" dxfId="1709" priority="106">
      <formula>C144="休日休工"</formula>
    </cfRule>
    <cfRule type="expression" dxfId="1708" priority="107">
      <formula>C144="天候休工"</formula>
    </cfRule>
    <cfRule type="expression" dxfId="1707" priority="108">
      <formula>C144="振替休工"</formula>
    </cfRule>
    <cfRule type="expression" dxfId="1706" priority="109">
      <formula>C144="休工"</formula>
    </cfRule>
    <cfRule type="expression" dxfId="1705" priority="110">
      <formula>C144="対象外"</formula>
    </cfRule>
  </conditionalFormatting>
  <conditionalFormatting sqref="C147:I147">
    <cfRule type="expression" dxfId="1704" priority="101">
      <formula>C147="休日休工"</formula>
    </cfRule>
    <cfRule type="expression" dxfId="1703" priority="102">
      <formula>C147="天候休工"</formula>
    </cfRule>
    <cfRule type="expression" dxfId="1702" priority="103">
      <formula>C147="振替休工"</formula>
    </cfRule>
    <cfRule type="expression" dxfId="1701" priority="104">
      <formula>C147="休工"</formula>
    </cfRule>
    <cfRule type="expression" dxfId="1700" priority="105">
      <formula>C147="対象外"</formula>
    </cfRule>
  </conditionalFormatting>
  <conditionalFormatting sqref="C152:I152 C155:I155 C158:I158 C161:I161 C149:I149">
    <cfRule type="expression" dxfId="1699" priority="96">
      <formula>C149="休日休工"</formula>
    </cfRule>
    <cfRule type="expression" dxfId="1698" priority="97">
      <formula>C149="天候休工"</formula>
    </cfRule>
    <cfRule type="expression" dxfId="1697" priority="98">
      <formula>C149="振替休工"</formula>
    </cfRule>
    <cfRule type="expression" dxfId="1696" priority="99">
      <formula>C149="休工"</formula>
    </cfRule>
    <cfRule type="expression" dxfId="1695" priority="100">
      <formula>C149="対象外"</formula>
    </cfRule>
  </conditionalFormatting>
  <conditionalFormatting sqref="C164:I164 C167:I167">
    <cfRule type="expression" dxfId="1694" priority="91">
      <formula>C164="休日休工"</formula>
    </cfRule>
    <cfRule type="expression" dxfId="1693" priority="92">
      <formula>C164="天候休工"</formula>
    </cfRule>
    <cfRule type="expression" dxfId="1692" priority="93">
      <formula>C164="振替休工"</formula>
    </cfRule>
    <cfRule type="expression" dxfId="1691" priority="94">
      <formula>C164="休工"</formula>
    </cfRule>
    <cfRule type="expression" dxfId="1690" priority="95">
      <formula>C164="対象外"</formula>
    </cfRule>
  </conditionalFormatting>
  <conditionalFormatting sqref="C151:I151">
    <cfRule type="expression" dxfId="1689" priority="86">
      <formula>C151="休日休工"</formula>
    </cfRule>
    <cfRule type="expression" dxfId="1688" priority="87">
      <formula>C151="天候休工"</formula>
    </cfRule>
    <cfRule type="expression" dxfId="1687" priority="88">
      <formula>C151="振替休工"</formula>
    </cfRule>
    <cfRule type="expression" dxfId="1686" priority="89">
      <formula>C151="休工"</formula>
    </cfRule>
    <cfRule type="expression" dxfId="1685" priority="90">
      <formula>C151="対象外"</formula>
    </cfRule>
  </conditionalFormatting>
  <conditionalFormatting sqref="C154:I154">
    <cfRule type="expression" dxfId="1684" priority="81">
      <formula>C154="休日休工"</formula>
    </cfRule>
    <cfRule type="expression" dxfId="1683" priority="82">
      <formula>C154="天候休工"</formula>
    </cfRule>
    <cfRule type="expression" dxfId="1682" priority="83">
      <formula>C154="振替休工"</formula>
    </cfRule>
    <cfRule type="expression" dxfId="1681" priority="84">
      <formula>C154="休工"</formula>
    </cfRule>
    <cfRule type="expression" dxfId="1680" priority="85">
      <formula>C154="対象外"</formula>
    </cfRule>
  </conditionalFormatting>
  <conditionalFormatting sqref="C157:I157">
    <cfRule type="expression" dxfId="1679" priority="76">
      <formula>C157="休日休工"</formula>
    </cfRule>
    <cfRule type="expression" dxfId="1678" priority="77">
      <formula>C157="天候休工"</formula>
    </cfRule>
    <cfRule type="expression" dxfId="1677" priority="78">
      <formula>C157="振替休工"</formula>
    </cfRule>
    <cfRule type="expression" dxfId="1676" priority="79">
      <formula>C157="休工"</formula>
    </cfRule>
    <cfRule type="expression" dxfId="1675" priority="80">
      <formula>C157="対象外"</formula>
    </cfRule>
  </conditionalFormatting>
  <conditionalFormatting sqref="C160:I160">
    <cfRule type="expression" dxfId="1674" priority="71">
      <formula>C160="休日休工"</formula>
    </cfRule>
    <cfRule type="expression" dxfId="1673" priority="72">
      <formula>C160="天候休工"</formula>
    </cfRule>
    <cfRule type="expression" dxfId="1672" priority="73">
      <formula>C160="振替休工"</formula>
    </cfRule>
    <cfRule type="expression" dxfId="1671" priority="74">
      <formula>C160="休工"</formula>
    </cfRule>
    <cfRule type="expression" dxfId="1670" priority="75">
      <formula>C160="対象外"</formula>
    </cfRule>
  </conditionalFormatting>
  <conditionalFormatting sqref="C163:I163">
    <cfRule type="expression" dxfId="1669" priority="66">
      <formula>C163="休日休工"</formula>
    </cfRule>
    <cfRule type="expression" dxfId="1668" priority="67">
      <formula>C163="天候休工"</formula>
    </cfRule>
    <cfRule type="expression" dxfId="1667" priority="68">
      <formula>C163="振替休工"</formula>
    </cfRule>
    <cfRule type="expression" dxfId="1666" priority="69">
      <formula>C163="休工"</formula>
    </cfRule>
    <cfRule type="expression" dxfId="1665" priority="70">
      <formula>C163="対象外"</formula>
    </cfRule>
  </conditionalFormatting>
  <conditionalFormatting sqref="C166:I166">
    <cfRule type="expression" dxfId="1664" priority="61">
      <formula>C166="休日休工"</formula>
    </cfRule>
    <cfRule type="expression" dxfId="1663" priority="62">
      <formula>C166="天候休工"</formula>
    </cfRule>
    <cfRule type="expression" dxfId="1662" priority="63">
      <formula>C166="振替休工"</formula>
    </cfRule>
    <cfRule type="expression" dxfId="1661" priority="64">
      <formula>C166="休工"</formula>
    </cfRule>
    <cfRule type="expression" dxfId="1660" priority="65">
      <formula>C166="対象外"</formula>
    </cfRule>
  </conditionalFormatting>
  <conditionalFormatting sqref="C169:I169">
    <cfRule type="expression" dxfId="1659" priority="56">
      <formula>C169="休日休工"</formula>
    </cfRule>
    <cfRule type="expression" dxfId="1658" priority="57">
      <formula>C169="天候休工"</formula>
    </cfRule>
    <cfRule type="expression" dxfId="1657" priority="58">
      <formula>C169="振替休工"</formula>
    </cfRule>
    <cfRule type="expression" dxfId="1656" priority="59">
      <formula>C169="休工"</formula>
    </cfRule>
    <cfRule type="expression" dxfId="1655" priority="60">
      <formula>C169="対象外"</formula>
    </cfRule>
  </conditionalFormatting>
  <conditionalFormatting sqref="C150:I150">
    <cfRule type="expression" dxfId="1654" priority="41">
      <formula>C150="休日休工"</formula>
    </cfRule>
    <cfRule type="expression" dxfId="1653" priority="42">
      <formula>C150="天候休工"</formula>
    </cfRule>
    <cfRule type="expression" dxfId="1652" priority="43">
      <formula>C150="振替休工"</formula>
    </cfRule>
    <cfRule type="expression" dxfId="1651" priority="44">
      <formula>C150="休工"</formula>
    </cfRule>
    <cfRule type="expression" dxfId="1650" priority="45">
      <formula>C150="対象外"</formula>
    </cfRule>
  </conditionalFormatting>
  <conditionalFormatting sqref="C153:I153">
    <cfRule type="expression" dxfId="1649" priority="36">
      <formula>C153="休日休工"</formula>
    </cfRule>
    <cfRule type="expression" dxfId="1648" priority="37">
      <formula>C153="天候休工"</formula>
    </cfRule>
    <cfRule type="expression" dxfId="1647" priority="38">
      <formula>C153="振替休工"</formula>
    </cfRule>
    <cfRule type="expression" dxfId="1646" priority="39">
      <formula>C153="休工"</formula>
    </cfRule>
    <cfRule type="expression" dxfId="1645" priority="40">
      <formula>C153="対象外"</formula>
    </cfRule>
  </conditionalFormatting>
  <conditionalFormatting sqref="C156:I156">
    <cfRule type="expression" dxfId="1644" priority="31">
      <formula>C156="休日休工"</formula>
    </cfRule>
    <cfRule type="expression" dxfId="1643" priority="32">
      <formula>C156="天候休工"</formula>
    </cfRule>
    <cfRule type="expression" dxfId="1642" priority="33">
      <formula>C156="振替休工"</formula>
    </cfRule>
    <cfRule type="expression" dxfId="1641" priority="34">
      <formula>C156="休工"</formula>
    </cfRule>
    <cfRule type="expression" dxfId="1640" priority="35">
      <formula>C156="対象外"</formula>
    </cfRule>
  </conditionalFormatting>
  <conditionalFormatting sqref="C159:I159">
    <cfRule type="expression" dxfId="1639" priority="26">
      <formula>C159="休日休工"</formula>
    </cfRule>
    <cfRule type="expression" dxfId="1638" priority="27">
      <formula>C159="天候休工"</formula>
    </cfRule>
    <cfRule type="expression" dxfId="1637" priority="28">
      <formula>C159="振替休工"</formula>
    </cfRule>
    <cfRule type="expression" dxfId="1636" priority="29">
      <formula>C159="休工"</formula>
    </cfRule>
    <cfRule type="expression" dxfId="1635" priority="30">
      <formula>C159="対象外"</formula>
    </cfRule>
  </conditionalFormatting>
  <conditionalFormatting sqref="C162:I162">
    <cfRule type="expression" dxfId="1634" priority="21">
      <formula>C162="休日休工"</formula>
    </cfRule>
    <cfRule type="expression" dxfId="1633" priority="22">
      <formula>C162="天候休工"</formula>
    </cfRule>
    <cfRule type="expression" dxfId="1632" priority="23">
      <formula>C162="振替休工"</formula>
    </cfRule>
    <cfRule type="expression" dxfId="1631" priority="24">
      <formula>C162="休工"</formula>
    </cfRule>
    <cfRule type="expression" dxfId="1630" priority="25">
      <formula>C162="対象外"</formula>
    </cfRule>
  </conditionalFormatting>
  <conditionalFormatting sqref="C165:I165">
    <cfRule type="expression" dxfId="1629" priority="16">
      <formula>C165="休日休工"</formula>
    </cfRule>
    <cfRule type="expression" dxfId="1628" priority="17">
      <formula>C165="天候休工"</formula>
    </cfRule>
    <cfRule type="expression" dxfId="1627" priority="18">
      <formula>C165="振替休工"</formula>
    </cfRule>
    <cfRule type="expression" dxfId="1626" priority="19">
      <formula>C165="休工"</formula>
    </cfRule>
    <cfRule type="expression" dxfId="1625" priority="20">
      <formula>C165="対象外"</formula>
    </cfRule>
  </conditionalFormatting>
  <conditionalFormatting sqref="C168:I168">
    <cfRule type="expression" dxfId="1624" priority="11">
      <formula>C168="休日休工"</formula>
    </cfRule>
    <cfRule type="expression" dxfId="1623" priority="12">
      <formula>C168="天候休工"</formula>
    </cfRule>
    <cfRule type="expression" dxfId="1622" priority="13">
      <formula>C168="振替休工"</formula>
    </cfRule>
    <cfRule type="expression" dxfId="1621" priority="14">
      <formula>C168="休工"</formula>
    </cfRule>
    <cfRule type="expression" dxfId="1620" priority="15">
      <formula>C168="対象外"</formula>
    </cfRule>
  </conditionalFormatting>
  <pageMargins left="0.7" right="0.7" top="0.75" bottom="0.75" header="0.3" footer="0.3"/>
  <pageSetup paperSize="9" scale="57" fitToHeight="0" orientation="portrait" r:id="rId1"/>
  <rowBreaks count="3" manualBreakCount="3">
    <brk id="58" max="14" man="1"/>
    <brk id="112" max="14" man="1"/>
    <brk id="166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O178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B178" sqref="B178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5" ht="26.25" customHeight="1">
      <c r="B1" s="112" t="s">
        <v>101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69"/>
      <c r="N1" s="47"/>
      <c r="O1" s="47"/>
    </row>
    <row r="2" spans="2:15" ht="14.25" customHeight="1">
      <c r="B2" s="9"/>
      <c r="M2" s="55"/>
    </row>
    <row r="3" spans="2:15" ht="14.25" customHeight="1">
      <c r="B3" s="16" t="s">
        <v>23</v>
      </c>
      <c r="C3" s="134" t="s">
        <v>30</v>
      </c>
      <c r="D3" s="134"/>
      <c r="E3" s="134"/>
      <c r="F3" s="134"/>
      <c r="G3" s="134"/>
      <c r="H3" s="16" t="s">
        <v>37</v>
      </c>
      <c r="I3" s="134" t="s">
        <v>27</v>
      </c>
      <c r="J3" s="134"/>
      <c r="K3" s="134"/>
      <c r="M3" s="55"/>
    </row>
    <row r="4" spans="2:15" ht="14.25" customHeight="1">
      <c r="B4" s="16" t="s">
        <v>36</v>
      </c>
      <c r="C4" s="135" t="s">
        <v>41</v>
      </c>
      <c r="D4" s="135"/>
      <c r="E4" s="135"/>
      <c r="F4" s="135"/>
      <c r="G4" s="135"/>
      <c r="H4" s="17"/>
      <c r="M4" s="55"/>
    </row>
    <row r="5" spans="2:15" ht="14.25" customHeight="1">
      <c r="B5" s="16" t="s">
        <v>24</v>
      </c>
      <c r="C5" s="134" t="s">
        <v>29</v>
      </c>
      <c r="D5" s="134"/>
      <c r="E5" s="134"/>
      <c r="F5" s="134"/>
      <c r="G5" s="134"/>
      <c r="H5" s="16" t="s">
        <v>25</v>
      </c>
      <c r="I5" s="134" t="s">
        <v>28</v>
      </c>
      <c r="J5" s="134"/>
      <c r="K5" s="134"/>
      <c r="M5" s="55"/>
    </row>
    <row r="6" spans="2:15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  <c r="M6" s="55"/>
    </row>
    <row r="7" spans="2:15" ht="14.25" customHeight="1" thickBot="1">
      <c r="E7" s="34"/>
      <c r="F7" s="12"/>
      <c r="G7" s="12"/>
      <c r="H7" s="16"/>
      <c r="I7" s="12"/>
      <c r="J7" s="12"/>
      <c r="K7" s="16" t="s">
        <v>46</v>
      </c>
      <c r="L7" s="45">
        <v>45383</v>
      </c>
      <c r="M7" s="70"/>
      <c r="N7" s="37">
        <f>WEEKDAY($L$7)</f>
        <v>2</v>
      </c>
    </row>
    <row r="8" spans="2:15" ht="11.25" customHeight="1">
      <c r="B8" s="113"/>
      <c r="C8" s="116" t="s">
        <v>0</v>
      </c>
      <c r="D8" s="119" t="s">
        <v>1</v>
      </c>
      <c r="E8" s="119" t="s">
        <v>2</v>
      </c>
      <c r="F8" s="119" t="s">
        <v>3</v>
      </c>
      <c r="G8" s="119" t="s">
        <v>4</v>
      </c>
      <c r="H8" s="119" t="s">
        <v>5</v>
      </c>
      <c r="I8" s="122" t="s">
        <v>6</v>
      </c>
      <c r="J8" s="125" t="s">
        <v>9</v>
      </c>
      <c r="K8" s="128" t="s">
        <v>99</v>
      </c>
      <c r="L8" s="130"/>
      <c r="M8" s="165" t="s">
        <v>50</v>
      </c>
    </row>
    <row r="9" spans="2:15" ht="11.25" customHeight="1">
      <c r="B9" s="114"/>
      <c r="C9" s="117"/>
      <c r="D9" s="120"/>
      <c r="E9" s="120"/>
      <c r="F9" s="120"/>
      <c r="G9" s="120"/>
      <c r="H9" s="120"/>
      <c r="I9" s="123"/>
      <c r="J9" s="126"/>
      <c r="K9" s="131" t="s">
        <v>15</v>
      </c>
      <c r="L9" s="133"/>
      <c r="M9" s="166"/>
    </row>
    <row r="10" spans="2:15" s="8" customFormat="1" ht="26.25" customHeight="1" thickBot="1">
      <c r="B10" s="115"/>
      <c r="C10" s="118"/>
      <c r="D10" s="121"/>
      <c r="E10" s="121"/>
      <c r="F10" s="121"/>
      <c r="G10" s="121"/>
      <c r="H10" s="121"/>
      <c r="I10" s="124"/>
      <c r="J10" s="127"/>
      <c r="K10" s="21" t="s">
        <v>11</v>
      </c>
      <c r="L10" s="46" t="s">
        <v>12</v>
      </c>
      <c r="M10" s="167"/>
    </row>
    <row r="11" spans="2:15" s="8" customFormat="1" ht="18.75" customHeight="1">
      <c r="B11" s="24" t="s">
        <v>7</v>
      </c>
      <c r="C11" s="35">
        <f>$L$7-($N$7-1)</f>
        <v>45382</v>
      </c>
      <c r="D11" s="35">
        <f>C11+1</f>
        <v>45383</v>
      </c>
      <c r="E11" s="35">
        <f t="shared" ref="E11:I11" si="0">D11+1</f>
        <v>45384</v>
      </c>
      <c r="F11" s="35">
        <f t="shared" si="0"/>
        <v>45385</v>
      </c>
      <c r="G11" s="35">
        <f t="shared" si="0"/>
        <v>45386</v>
      </c>
      <c r="H11" s="35">
        <f t="shared" si="0"/>
        <v>45387</v>
      </c>
      <c r="I11" s="35">
        <f t="shared" si="0"/>
        <v>45388</v>
      </c>
      <c r="J11" s="136"/>
      <c r="K11" s="138">
        <f>COUNTIF(C12:I12,"&lt;&gt;対象外")</f>
        <v>7</v>
      </c>
      <c r="L11" s="162">
        <f>COUNTIF(C12:I12,"*休工*")</f>
        <v>0</v>
      </c>
      <c r="M11" s="162"/>
    </row>
    <row r="12" spans="2:15" s="8" customFormat="1" ht="26.25" customHeight="1">
      <c r="B12" s="19" t="s">
        <v>47</v>
      </c>
      <c r="C12" s="10"/>
      <c r="D12" s="10"/>
      <c r="E12" s="10"/>
      <c r="F12" s="10"/>
      <c r="G12" s="10"/>
      <c r="H12" s="10"/>
      <c r="I12" s="10"/>
      <c r="J12" s="137"/>
      <c r="K12" s="139"/>
      <c r="L12" s="163"/>
      <c r="M12" s="163"/>
    </row>
    <row r="13" spans="2:15" s="8" customFormat="1" ht="26.25" customHeight="1" thickBot="1">
      <c r="B13" s="38" t="s">
        <v>9</v>
      </c>
      <c r="C13" s="40"/>
      <c r="D13" s="40"/>
      <c r="E13" s="40"/>
      <c r="F13" s="40"/>
      <c r="G13" s="40"/>
      <c r="H13" s="40"/>
      <c r="I13" s="40"/>
      <c r="J13" s="137"/>
      <c r="K13" s="140"/>
      <c r="L13" s="164"/>
      <c r="M13" s="164"/>
    </row>
    <row r="14" spans="2:15" s="8" customFormat="1" ht="18.75" customHeight="1">
      <c r="B14" s="44" t="s">
        <v>42</v>
      </c>
      <c r="C14" s="36">
        <f>I11+1</f>
        <v>45389</v>
      </c>
      <c r="D14" s="36">
        <f>C14+1</f>
        <v>45390</v>
      </c>
      <c r="E14" s="36">
        <f t="shared" ref="E14:I14" si="1">D14+1</f>
        <v>45391</v>
      </c>
      <c r="F14" s="36">
        <f t="shared" si="1"/>
        <v>45392</v>
      </c>
      <c r="G14" s="36">
        <f t="shared" si="1"/>
        <v>45393</v>
      </c>
      <c r="H14" s="36">
        <f t="shared" si="1"/>
        <v>45394</v>
      </c>
      <c r="I14" s="36">
        <f t="shared" si="1"/>
        <v>45395</v>
      </c>
      <c r="J14" s="150"/>
      <c r="K14" s="138">
        <f>COUNTIF(C15:I15,"&lt;&gt;対象外")</f>
        <v>7</v>
      </c>
      <c r="L14" s="162">
        <f>COUNTIF(C15:I15,"*休工*")</f>
        <v>0</v>
      </c>
      <c r="M14" s="162"/>
    </row>
    <row r="15" spans="2:15" s="8" customFormat="1" ht="26.25" customHeight="1">
      <c r="B15" s="19" t="s">
        <v>47</v>
      </c>
      <c r="C15" s="10"/>
      <c r="D15" s="10"/>
      <c r="E15" s="10"/>
      <c r="F15" s="10"/>
      <c r="G15" s="10"/>
      <c r="H15" s="10"/>
      <c r="I15" s="10"/>
      <c r="J15" s="151"/>
      <c r="K15" s="139"/>
      <c r="L15" s="163"/>
      <c r="M15" s="163"/>
    </row>
    <row r="16" spans="2:15" s="8" customFormat="1" ht="26.25" customHeight="1" thickBot="1">
      <c r="B16" s="39" t="s">
        <v>9</v>
      </c>
      <c r="C16" s="41"/>
      <c r="D16" s="41"/>
      <c r="E16" s="41"/>
      <c r="F16" s="41"/>
      <c r="G16" s="41"/>
      <c r="H16" s="41"/>
      <c r="I16" s="41"/>
      <c r="J16" s="152"/>
      <c r="K16" s="140"/>
      <c r="L16" s="164"/>
      <c r="M16" s="164"/>
    </row>
    <row r="17" spans="2:13" s="8" customFormat="1" ht="18.75" customHeight="1">
      <c r="B17" s="24" t="s">
        <v>7</v>
      </c>
      <c r="C17" s="35">
        <f>I14+1</f>
        <v>45396</v>
      </c>
      <c r="D17" s="35">
        <f>C17+1</f>
        <v>45397</v>
      </c>
      <c r="E17" s="35">
        <f t="shared" ref="E17:I17" si="2">D17+1</f>
        <v>45398</v>
      </c>
      <c r="F17" s="35">
        <f t="shared" si="2"/>
        <v>45399</v>
      </c>
      <c r="G17" s="35">
        <f t="shared" si="2"/>
        <v>45400</v>
      </c>
      <c r="H17" s="35">
        <f t="shared" si="2"/>
        <v>45401</v>
      </c>
      <c r="I17" s="35">
        <f t="shared" si="2"/>
        <v>45402</v>
      </c>
      <c r="J17" s="147"/>
      <c r="K17" s="138">
        <f t="shared" ref="K17" si="3">COUNTIF(C18:I18,"&lt;&gt;対象外")</f>
        <v>7</v>
      </c>
      <c r="L17" s="162">
        <f>COUNTIF(C18:I18,"*休工*")</f>
        <v>0</v>
      </c>
      <c r="M17" s="162"/>
    </row>
    <row r="18" spans="2:13" s="8" customFormat="1" ht="26.25" customHeight="1">
      <c r="B18" s="19" t="s">
        <v>47</v>
      </c>
      <c r="C18" s="10"/>
      <c r="D18" s="10"/>
      <c r="E18" s="10"/>
      <c r="F18" s="10"/>
      <c r="G18" s="10"/>
      <c r="H18" s="10"/>
      <c r="I18" s="10"/>
      <c r="J18" s="148"/>
      <c r="K18" s="139"/>
      <c r="L18" s="163"/>
      <c r="M18" s="163"/>
    </row>
    <row r="19" spans="2:13" s="8" customFormat="1" ht="26.25" customHeight="1" thickBot="1">
      <c r="B19" s="39" t="s">
        <v>9</v>
      </c>
      <c r="C19" s="41"/>
      <c r="D19" s="41"/>
      <c r="E19" s="41"/>
      <c r="F19" s="41"/>
      <c r="G19" s="41"/>
      <c r="H19" s="41"/>
      <c r="I19" s="41"/>
      <c r="J19" s="149"/>
      <c r="K19" s="140"/>
      <c r="L19" s="164"/>
      <c r="M19" s="164"/>
    </row>
    <row r="20" spans="2:13" s="8" customFormat="1" ht="18.75" customHeight="1">
      <c r="B20" s="44" t="s">
        <v>7</v>
      </c>
      <c r="C20" s="36">
        <f>I17+1</f>
        <v>45403</v>
      </c>
      <c r="D20" s="36">
        <f>C20+1</f>
        <v>45404</v>
      </c>
      <c r="E20" s="36">
        <f t="shared" ref="E20:I20" si="4">D20+1</f>
        <v>45405</v>
      </c>
      <c r="F20" s="36">
        <f t="shared" si="4"/>
        <v>45406</v>
      </c>
      <c r="G20" s="36">
        <f t="shared" si="4"/>
        <v>45407</v>
      </c>
      <c r="H20" s="36">
        <f t="shared" si="4"/>
        <v>45408</v>
      </c>
      <c r="I20" s="36">
        <f t="shared" si="4"/>
        <v>45409</v>
      </c>
      <c r="J20" s="147"/>
      <c r="K20" s="138">
        <f t="shared" ref="K20" si="5">COUNTIF(C21:I21,"&lt;&gt;対象外")</f>
        <v>7</v>
      </c>
      <c r="L20" s="162">
        <f t="shared" ref="L20" si="6">COUNTIF(C21:I21,"*休工*")</f>
        <v>0</v>
      </c>
      <c r="M20" s="162"/>
    </row>
    <row r="21" spans="2:13" s="8" customFormat="1" ht="26.25" customHeight="1">
      <c r="B21" s="19" t="s">
        <v>47</v>
      </c>
      <c r="C21" s="10"/>
      <c r="D21" s="10"/>
      <c r="E21" s="10"/>
      <c r="F21" s="10"/>
      <c r="G21" s="10"/>
      <c r="H21" s="10"/>
      <c r="I21" s="10"/>
      <c r="J21" s="148"/>
      <c r="K21" s="139"/>
      <c r="L21" s="163"/>
      <c r="M21" s="163"/>
    </row>
    <row r="22" spans="2:13" s="8" customFormat="1" ht="26.25" customHeight="1" thickBot="1">
      <c r="B22" s="39" t="s">
        <v>9</v>
      </c>
      <c r="C22" s="41"/>
      <c r="D22" s="41"/>
      <c r="E22" s="41"/>
      <c r="F22" s="41"/>
      <c r="G22" s="41"/>
      <c r="H22" s="41"/>
      <c r="I22" s="41"/>
      <c r="J22" s="149"/>
      <c r="K22" s="140"/>
      <c r="L22" s="164"/>
      <c r="M22" s="164"/>
    </row>
    <row r="23" spans="2:13" s="8" customFormat="1" ht="18.75" customHeight="1">
      <c r="B23" s="24" t="s">
        <v>7</v>
      </c>
      <c r="C23" s="36">
        <f>I20+1</f>
        <v>45410</v>
      </c>
      <c r="D23" s="36">
        <f>C23+1</f>
        <v>45411</v>
      </c>
      <c r="E23" s="36">
        <f t="shared" ref="E23:I23" si="7">D23+1</f>
        <v>45412</v>
      </c>
      <c r="F23" s="36">
        <f t="shared" si="7"/>
        <v>45413</v>
      </c>
      <c r="G23" s="36">
        <f t="shared" si="7"/>
        <v>45414</v>
      </c>
      <c r="H23" s="36">
        <f t="shared" si="7"/>
        <v>45415</v>
      </c>
      <c r="I23" s="36">
        <f t="shared" si="7"/>
        <v>45416</v>
      </c>
      <c r="J23" s="147"/>
      <c r="K23" s="138">
        <f t="shared" ref="K23" si="8">COUNTIF(C24:I24,"&lt;&gt;対象外")</f>
        <v>7</v>
      </c>
      <c r="L23" s="162">
        <f t="shared" ref="L23" si="9">COUNTIF(C24:I24,"*休工*")</f>
        <v>0</v>
      </c>
      <c r="M23" s="162"/>
    </row>
    <row r="24" spans="2:13" s="8" customFormat="1" ht="26.25" customHeight="1">
      <c r="B24" s="19" t="s">
        <v>47</v>
      </c>
      <c r="C24" s="10"/>
      <c r="D24" s="10"/>
      <c r="E24" s="10"/>
      <c r="F24" s="10"/>
      <c r="G24" s="10"/>
      <c r="H24" s="10"/>
      <c r="I24" s="10"/>
      <c r="J24" s="148"/>
      <c r="K24" s="139"/>
      <c r="L24" s="163"/>
      <c r="M24" s="163"/>
    </row>
    <row r="25" spans="2:13" s="8" customFormat="1" ht="26.25" customHeight="1" thickBot="1">
      <c r="B25" s="39" t="s">
        <v>9</v>
      </c>
      <c r="C25" s="41"/>
      <c r="D25" s="41"/>
      <c r="E25" s="41"/>
      <c r="F25" s="41"/>
      <c r="G25" s="41"/>
      <c r="H25" s="41"/>
      <c r="I25" s="41"/>
      <c r="J25" s="149"/>
      <c r="K25" s="140"/>
      <c r="L25" s="164"/>
      <c r="M25" s="164"/>
    </row>
    <row r="26" spans="2:13" s="8" customFormat="1" ht="18.75" customHeight="1">
      <c r="B26" s="44" t="s">
        <v>7</v>
      </c>
      <c r="C26" s="36">
        <f>I23+1</f>
        <v>45417</v>
      </c>
      <c r="D26" s="36">
        <f>C26+1</f>
        <v>45418</v>
      </c>
      <c r="E26" s="36">
        <f t="shared" ref="E26:I26" si="10">D26+1</f>
        <v>45419</v>
      </c>
      <c r="F26" s="36">
        <f t="shared" si="10"/>
        <v>45420</v>
      </c>
      <c r="G26" s="36">
        <f t="shared" si="10"/>
        <v>45421</v>
      </c>
      <c r="H26" s="36">
        <f t="shared" si="10"/>
        <v>45422</v>
      </c>
      <c r="I26" s="36">
        <f t="shared" si="10"/>
        <v>45423</v>
      </c>
      <c r="J26" s="147"/>
      <c r="K26" s="138">
        <f t="shared" ref="K26" si="11">COUNTIF(C27:I27,"&lt;&gt;対象外")</f>
        <v>7</v>
      </c>
      <c r="L26" s="162">
        <f t="shared" ref="L26" si="12">COUNTIF(C27:I27,"*休工*")</f>
        <v>0</v>
      </c>
      <c r="M26" s="162"/>
    </row>
    <row r="27" spans="2:13" s="8" customFormat="1" ht="26.25" customHeight="1">
      <c r="B27" s="19" t="s">
        <v>47</v>
      </c>
      <c r="C27" s="10"/>
      <c r="D27" s="10"/>
      <c r="E27" s="10"/>
      <c r="F27" s="10"/>
      <c r="G27" s="10"/>
      <c r="H27" s="10"/>
      <c r="I27" s="10"/>
      <c r="J27" s="148"/>
      <c r="K27" s="139"/>
      <c r="L27" s="163"/>
      <c r="M27" s="163"/>
    </row>
    <row r="28" spans="2:13" s="8" customFormat="1" ht="26.25" customHeight="1" thickBot="1">
      <c r="B28" s="39" t="s">
        <v>9</v>
      </c>
      <c r="C28" s="41"/>
      <c r="D28" s="41"/>
      <c r="E28" s="41"/>
      <c r="F28" s="41"/>
      <c r="G28" s="41"/>
      <c r="H28" s="41"/>
      <c r="I28" s="41"/>
      <c r="J28" s="149"/>
      <c r="K28" s="140"/>
      <c r="L28" s="164"/>
      <c r="M28" s="164"/>
    </row>
    <row r="29" spans="2:13" s="8" customFormat="1" ht="18.75" customHeight="1">
      <c r="B29" s="44" t="s">
        <v>42</v>
      </c>
      <c r="C29" s="36">
        <f>I26+1</f>
        <v>45424</v>
      </c>
      <c r="D29" s="36">
        <f>C29+1</f>
        <v>45425</v>
      </c>
      <c r="E29" s="36">
        <f t="shared" ref="E29:I29" si="13">D29+1</f>
        <v>45426</v>
      </c>
      <c r="F29" s="36">
        <f t="shared" si="13"/>
        <v>45427</v>
      </c>
      <c r="G29" s="36">
        <f t="shared" si="13"/>
        <v>45428</v>
      </c>
      <c r="H29" s="36">
        <f t="shared" si="13"/>
        <v>45429</v>
      </c>
      <c r="I29" s="36">
        <f t="shared" si="13"/>
        <v>45430</v>
      </c>
      <c r="J29" s="147"/>
      <c r="K29" s="138">
        <f t="shared" ref="K29" si="14">COUNTIF(C30:I30,"&lt;&gt;対象外")</f>
        <v>7</v>
      </c>
      <c r="L29" s="162">
        <f t="shared" ref="L29" si="15">COUNTIF(C30:I30,"*休工*")</f>
        <v>0</v>
      </c>
      <c r="M29" s="162"/>
    </row>
    <row r="30" spans="2:13" s="8" customFormat="1" ht="26.25" customHeight="1">
      <c r="B30" s="19" t="s">
        <v>47</v>
      </c>
      <c r="C30" s="10"/>
      <c r="D30" s="10"/>
      <c r="E30" s="10"/>
      <c r="F30" s="10"/>
      <c r="G30" s="10"/>
      <c r="H30" s="10"/>
      <c r="I30" s="10"/>
      <c r="J30" s="148"/>
      <c r="K30" s="139"/>
      <c r="L30" s="163"/>
      <c r="M30" s="163"/>
    </row>
    <row r="31" spans="2:13" s="8" customFormat="1" ht="26.25" customHeight="1" thickBot="1">
      <c r="B31" s="39" t="s">
        <v>9</v>
      </c>
      <c r="C31" s="41"/>
      <c r="D31" s="41"/>
      <c r="E31" s="41"/>
      <c r="F31" s="41"/>
      <c r="G31" s="41"/>
      <c r="H31" s="41"/>
      <c r="I31" s="41"/>
      <c r="J31" s="149"/>
      <c r="K31" s="140"/>
      <c r="L31" s="164"/>
      <c r="M31" s="164"/>
    </row>
    <row r="32" spans="2:13" s="8" customFormat="1" ht="18.75" customHeight="1">
      <c r="B32" s="24" t="s">
        <v>7</v>
      </c>
      <c r="C32" s="36">
        <f>I29+1</f>
        <v>45431</v>
      </c>
      <c r="D32" s="36">
        <f>C32+1</f>
        <v>45432</v>
      </c>
      <c r="E32" s="36">
        <f t="shared" ref="E32:I32" si="16">D32+1</f>
        <v>45433</v>
      </c>
      <c r="F32" s="36">
        <f t="shared" si="16"/>
        <v>45434</v>
      </c>
      <c r="G32" s="36">
        <f t="shared" si="16"/>
        <v>45435</v>
      </c>
      <c r="H32" s="36">
        <f t="shared" si="16"/>
        <v>45436</v>
      </c>
      <c r="I32" s="36">
        <f t="shared" si="16"/>
        <v>45437</v>
      </c>
      <c r="J32" s="147"/>
      <c r="K32" s="138">
        <f t="shared" ref="K32" si="17">COUNTIF(C33:I33,"&lt;&gt;対象外")</f>
        <v>7</v>
      </c>
      <c r="L32" s="162">
        <f t="shared" ref="L32" si="18">COUNTIF(C33:I33,"*休工*")</f>
        <v>0</v>
      </c>
      <c r="M32" s="162"/>
    </row>
    <row r="33" spans="2:13" s="8" customFormat="1" ht="26.25" customHeight="1">
      <c r="B33" s="19" t="s">
        <v>47</v>
      </c>
      <c r="C33" s="10"/>
      <c r="D33" s="10"/>
      <c r="E33" s="10"/>
      <c r="F33" s="10"/>
      <c r="G33" s="10"/>
      <c r="H33" s="10"/>
      <c r="I33" s="10"/>
      <c r="J33" s="148"/>
      <c r="K33" s="139"/>
      <c r="L33" s="163"/>
      <c r="M33" s="163"/>
    </row>
    <row r="34" spans="2:13" s="8" customFormat="1" ht="26.25" customHeight="1" thickBot="1">
      <c r="B34" s="39" t="s">
        <v>9</v>
      </c>
      <c r="C34" s="41"/>
      <c r="D34" s="41"/>
      <c r="E34" s="41"/>
      <c r="F34" s="41"/>
      <c r="G34" s="41"/>
      <c r="H34" s="41"/>
      <c r="I34" s="41"/>
      <c r="J34" s="149"/>
      <c r="K34" s="140"/>
      <c r="L34" s="164"/>
      <c r="M34" s="164"/>
    </row>
    <row r="35" spans="2:13" s="8" customFormat="1" ht="18.75" customHeight="1">
      <c r="B35" s="44" t="s">
        <v>7</v>
      </c>
      <c r="C35" s="36">
        <f>I32+1</f>
        <v>45438</v>
      </c>
      <c r="D35" s="36">
        <f>C35+1</f>
        <v>45439</v>
      </c>
      <c r="E35" s="36">
        <f t="shared" ref="E35:I35" si="19">D35+1</f>
        <v>45440</v>
      </c>
      <c r="F35" s="36">
        <f t="shared" si="19"/>
        <v>45441</v>
      </c>
      <c r="G35" s="36">
        <f t="shared" si="19"/>
        <v>45442</v>
      </c>
      <c r="H35" s="36">
        <f t="shared" si="19"/>
        <v>45443</v>
      </c>
      <c r="I35" s="36">
        <f t="shared" si="19"/>
        <v>45444</v>
      </c>
      <c r="J35" s="147"/>
      <c r="K35" s="138">
        <f t="shared" ref="K35" si="20">COUNTIF(C36:I36,"&lt;&gt;対象外")</f>
        <v>7</v>
      </c>
      <c r="L35" s="162">
        <f t="shared" ref="L35" si="21">COUNTIF(C36:I36,"*休工*")</f>
        <v>0</v>
      </c>
      <c r="M35" s="162"/>
    </row>
    <row r="36" spans="2:13" s="8" customFormat="1" ht="26.25" customHeight="1">
      <c r="B36" s="19" t="s">
        <v>47</v>
      </c>
      <c r="C36" s="10"/>
      <c r="D36" s="10"/>
      <c r="E36" s="10"/>
      <c r="F36" s="10"/>
      <c r="G36" s="10"/>
      <c r="H36" s="10"/>
      <c r="I36" s="10"/>
      <c r="J36" s="148"/>
      <c r="K36" s="139"/>
      <c r="L36" s="163"/>
      <c r="M36" s="163"/>
    </row>
    <row r="37" spans="2:13" s="8" customFormat="1" ht="26.25" customHeight="1" thickBot="1">
      <c r="B37" s="39" t="s">
        <v>9</v>
      </c>
      <c r="C37" s="41"/>
      <c r="D37" s="41"/>
      <c r="E37" s="41"/>
      <c r="F37" s="41"/>
      <c r="G37" s="41"/>
      <c r="H37" s="41"/>
      <c r="I37" s="41"/>
      <c r="J37" s="149"/>
      <c r="K37" s="140"/>
      <c r="L37" s="164"/>
      <c r="M37" s="164"/>
    </row>
    <row r="38" spans="2:13" s="8" customFormat="1" ht="18.75" customHeight="1">
      <c r="B38" s="24" t="s">
        <v>7</v>
      </c>
      <c r="C38" s="36">
        <f>I35+1</f>
        <v>45445</v>
      </c>
      <c r="D38" s="36">
        <f>C38+1</f>
        <v>45446</v>
      </c>
      <c r="E38" s="36">
        <f t="shared" ref="E38:I38" si="22">D38+1</f>
        <v>45447</v>
      </c>
      <c r="F38" s="36">
        <f t="shared" si="22"/>
        <v>45448</v>
      </c>
      <c r="G38" s="36">
        <f t="shared" si="22"/>
        <v>45449</v>
      </c>
      <c r="H38" s="36">
        <f t="shared" si="22"/>
        <v>45450</v>
      </c>
      <c r="I38" s="36">
        <f t="shared" si="22"/>
        <v>45451</v>
      </c>
      <c r="J38" s="147"/>
      <c r="K38" s="138">
        <f t="shared" ref="K38" si="23">COUNTIF(C39:I39,"&lt;&gt;対象外")</f>
        <v>7</v>
      </c>
      <c r="L38" s="162">
        <f t="shared" ref="L38" si="24">COUNTIF(C39:I39,"*休工*")</f>
        <v>0</v>
      </c>
      <c r="M38" s="162"/>
    </row>
    <row r="39" spans="2:13" s="8" customFormat="1" ht="26.25" customHeight="1">
      <c r="B39" s="19" t="s">
        <v>47</v>
      </c>
      <c r="C39" s="10"/>
      <c r="D39" s="10"/>
      <c r="E39" s="10"/>
      <c r="F39" s="10"/>
      <c r="G39" s="10"/>
      <c r="H39" s="10"/>
      <c r="I39" s="10"/>
      <c r="J39" s="148"/>
      <c r="K39" s="139"/>
      <c r="L39" s="163"/>
      <c r="M39" s="163"/>
    </row>
    <row r="40" spans="2:13" s="8" customFormat="1" ht="26.25" customHeight="1" thickBot="1">
      <c r="B40" s="39" t="s">
        <v>9</v>
      </c>
      <c r="C40" s="41"/>
      <c r="D40" s="41"/>
      <c r="E40" s="41"/>
      <c r="F40" s="41"/>
      <c r="G40" s="41"/>
      <c r="H40" s="41"/>
      <c r="I40" s="41"/>
      <c r="J40" s="149"/>
      <c r="K40" s="140"/>
      <c r="L40" s="164"/>
      <c r="M40" s="164"/>
    </row>
    <row r="41" spans="2:13" s="8" customFormat="1" ht="18.75" customHeight="1">
      <c r="B41" s="44" t="s">
        <v>42</v>
      </c>
      <c r="C41" s="36">
        <f>I38+1</f>
        <v>45452</v>
      </c>
      <c r="D41" s="36">
        <f>C41+1</f>
        <v>45453</v>
      </c>
      <c r="E41" s="36">
        <f t="shared" ref="E41:I41" si="25">D41+1</f>
        <v>45454</v>
      </c>
      <c r="F41" s="36">
        <f t="shared" si="25"/>
        <v>45455</v>
      </c>
      <c r="G41" s="36">
        <f t="shared" si="25"/>
        <v>45456</v>
      </c>
      <c r="H41" s="36">
        <f t="shared" si="25"/>
        <v>45457</v>
      </c>
      <c r="I41" s="36">
        <f t="shared" si="25"/>
        <v>45458</v>
      </c>
      <c r="J41" s="150"/>
      <c r="K41" s="138">
        <f>COUNTIF(C42:I42,"&lt;&gt;対象外")</f>
        <v>7</v>
      </c>
      <c r="L41" s="162">
        <f>COUNTIF(C42:I42,"*休工*")</f>
        <v>0</v>
      </c>
      <c r="M41" s="162"/>
    </row>
    <row r="42" spans="2:13" s="8" customFormat="1" ht="26.25" customHeight="1">
      <c r="B42" s="19" t="s">
        <v>47</v>
      </c>
      <c r="C42" s="10"/>
      <c r="D42" s="10"/>
      <c r="E42" s="10"/>
      <c r="F42" s="10"/>
      <c r="G42" s="10"/>
      <c r="H42" s="10"/>
      <c r="I42" s="10"/>
      <c r="J42" s="151"/>
      <c r="K42" s="139"/>
      <c r="L42" s="163"/>
      <c r="M42" s="163"/>
    </row>
    <row r="43" spans="2:13" s="8" customFormat="1" ht="26.25" customHeight="1" thickBot="1">
      <c r="B43" s="39" t="s">
        <v>9</v>
      </c>
      <c r="C43" s="41"/>
      <c r="D43" s="41"/>
      <c r="E43" s="41"/>
      <c r="F43" s="41"/>
      <c r="G43" s="41"/>
      <c r="H43" s="41"/>
      <c r="I43" s="41"/>
      <c r="J43" s="152"/>
      <c r="K43" s="140"/>
      <c r="L43" s="164"/>
      <c r="M43" s="164"/>
    </row>
    <row r="44" spans="2:13" s="8" customFormat="1" ht="18.75" customHeight="1">
      <c r="B44" s="24" t="s">
        <v>7</v>
      </c>
      <c r="C44" s="35">
        <f>I41+1</f>
        <v>45459</v>
      </c>
      <c r="D44" s="35">
        <f>C44+1</f>
        <v>45460</v>
      </c>
      <c r="E44" s="35">
        <f t="shared" ref="E44:I44" si="26">D44+1</f>
        <v>45461</v>
      </c>
      <c r="F44" s="35">
        <f t="shared" si="26"/>
        <v>45462</v>
      </c>
      <c r="G44" s="35">
        <f t="shared" si="26"/>
        <v>45463</v>
      </c>
      <c r="H44" s="35">
        <f t="shared" si="26"/>
        <v>45464</v>
      </c>
      <c r="I44" s="35">
        <f t="shared" si="26"/>
        <v>45465</v>
      </c>
      <c r="J44" s="147"/>
      <c r="K44" s="138">
        <f t="shared" ref="K44" si="27">COUNTIF(C45:I45,"&lt;&gt;対象外")</f>
        <v>7</v>
      </c>
      <c r="L44" s="162">
        <f>COUNTIF(C45:I45,"*休工*")</f>
        <v>0</v>
      </c>
      <c r="M44" s="162"/>
    </row>
    <row r="45" spans="2:13" s="8" customFormat="1" ht="26.25" customHeight="1">
      <c r="B45" s="19" t="s">
        <v>47</v>
      </c>
      <c r="C45" s="10"/>
      <c r="D45" s="10"/>
      <c r="E45" s="10"/>
      <c r="F45" s="10"/>
      <c r="G45" s="10"/>
      <c r="H45" s="10"/>
      <c r="I45" s="10"/>
      <c r="J45" s="148"/>
      <c r="K45" s="139"/>
      <c r="L45" s="163"/>
      <c r="M45" s="163"/>
    </row>
    <row r="46" spans="2:13" s="8" customFormat="1" ht="26.25" customHeight="1" thickBot="1">
      <c r="B46" s="39" t="s">
        <v>9</v>
      </c>
      <c r="C46" s="41"/>
      <c r="D46" s="41"/>
      <c r="E46" s="41"/>
      <c r="F46" s="41"/>
      <c r="G46" s="41"/>
      <c r="H46" s="41"/>
      <c r="I46" s="41"/>
      <c r="J46" s="149"/>
      <c r="K46" s="140"/>
      <c r="L46" s="164"/>
      <c r="M46" s="164"/>
    </row>
    <row r="47" spans="2:13" s="8" customFormat="1" ht="18.75" customHeight="1">
      <c r="B47" s="44" t="s">
        <v>7</v>
      </c>
      <c r="C47" s="36">
        <f>I44+1</f>
        <v>45466</v>
      </c>
      <c r="D47" s="36">
        <f>C47+1</f>
        <v>45467</v>
      </c>
      <c r="E47" s="36">
        <f t="shared" ref="E47:I47" si="28">D47+1</f>
        <v>45468</v>
      </c>
      <c r="F47" s="36">
        <f t="shared" si="28"/>
        <v>45469</v>
      </c>
      <c r="G47" s="36">
        <f t="shared" si="28"/>
        <v>45470</v>
      </c>
      <c r="H47" s="36">
        <f t="shared" si="28"/>
        <v>45471</v>
      </c>
      <c r="I47" s="36">
        <f t="shared" si="28"/>
        <v>45472</v>
      </c>
      <c r="J47" s="147"/>
      <c r="K47" s="138">
        <f t="shared" ref="K47" si="29">COUNTIF(C48:I48,"&lt;&gt;対象外")</f>
        <v>7</v>
      </c>
      <c r="L47" s="162">
        <f t="shared" ref="L47" si="30">COUNTIF(C48:I48,"*休工*")</f>
        <v>0</v>
      </c>
      <c r="M47" s="162"/>
    </row>
    <row r="48" spans="2:13" s="8" customFormat="1" ht="26.25" customHeight="1">
      <c r="B48" s="19" t="s">
        <v>47</v>
      </c>
      <c r="C48" s="10"/>
      <c r="D48" s="10"/>
      <c r="E48" s="10"/>
      <c r="F48" s="10"/>
      <c r="G48" s="10"/>
      <c r="H48" s="10"/>
      <c r="I48" s="10"/>
      <c r="J48" s="148"/>
      <c r="K48" s="139"/>
      <c r="L48" s="163"/>
      <c r="M48" s="163"/>
    </row>
    <row r="49" spans="2:13" s="8" customFormat="1" ht="26.25" customHeight="1" thickBot="1">
      <c r="B49" s="39" t="s">
        <v>9</v>
      </c>
      <c r="C49" s="41"/>
      <c r="D49" s="41"/>
      <c r="E49" s="41"/>
      <c r="F49" s="41"/>
      <c r="G49" s="41"/>
      <c r="H49" s="41"/>
      <c r="I49" s="41"/>
      <c r="J49" s="149"/>
      <c r="K49" s="140"/>
      <c r="L49" s="164"/>
      <c r="M49" s="164"/>
    </row>
    <row r="50" spans="2:13" s="8" customFormat="1" ht="18.75" customHeight="1">
      <c r="B50" s="24" t="s">
        <v>7</v>
      </c>
      <c r="C50" s="36">
        <f>I47+1</f>
        <v>45473</v>
      </c>
      <c r="D50" s="36">
        <f>C50+1</f>
        <v>45474</v>
      </c>
      <c r="E50" s="36">
        <f t="shared" ref="E50:I50" si="31">D50+1</f>
        <v>45475</v>
      </c>
      <c r="F50" s="36">
        <f t="shared" si="31"/>
        <v>45476</v>
      </c>
      <c r="G50" s="36">
        <f t="shared" si="31"/>
        <v>45477</v>
      </c>
      <c r="H50" s="36">
        <f t="shared" si="31"/>
        <v>45478</v>
      </c>
      <c r="I50" s="36">
        <f t="shared" si="31"/>
        <v>45479</v>
      </c>
      <c r="J50" s="147"/>
      <c r="K50" s="138">
        <f t="shared" ref="K50" si="32">COUNTIF(C51:I51,"&lt;&gt;対象外")</f>
        <v>7</v>
      </c>
      <c r="L50" s="162">
        <f t="shared" ref="L50" si="33">COUNTIF(C51:I51,"*休工*")</f>
        <v>0</v>
      </c>
      <c r="M50" s="162"/>
    </row>
    <row r="51" spans="2:13" s="8" customFormat="1" ht="26.25" customHeight="1">
      <c r="B51" s="19" t="s">
        <v>47</v>
      </c>
      <c r="C51" s="10"/>
      <c r="D51" s="10"/>
      <c r="E51" s="10"/>
      <c r="F51" s="10"/>
      <c r="G51" s="10"/>
      <c r="H51" s="10"/>
      <c r="I51" s="10"/>
      <c r="J51" s="148"/>
      <c r="K51" s="139"/>
      <c r="L51" s="163"/>
      <c r="M51" s="163"/>
    </row>
    <row r="52" spans="2:13" s="8" customFormat="1" ht="26.25" customHeight="1" thickBot="1">
      <c r="B52" s="39" t="s">
        <v>9</v>
      </c>
      <c r="C52" s="41"/>
      <c r="D52" s="41"/>
      <c r="E52" s="41"/>
      <c r="F52" s="41"/>
      <c r="G52" s="41"/>
      <c r="H52" s="41"/>
      <c r="I52" s="41"/>
      <c r="J52" s="149"/>
      <c r="K52" s="140"/>
      <c r="L52" s="164"/>
      <c r="M52" s="164"/>
    </row>
    <row r="53" spans="2:13" s="8" customFormat="1" ht="18.75" customHeight="1">
      <c r="B53" s="44" t="s">
        <v>7</v>
      </c>
      <c r="C53" s="36">
        <f>I50+1</f>
        <v>45480</v>
      </c>
      <c r="D53" s="36">
        <f>C53+1</f>
        <v>45481</v>
      </c>
      <c r="E53" s="36">
        <f t="shared" ref="E53:I53" si="34">D53+1</f>
        <v>45482</v>
      </c>
      <c r="F53" s="36">
        <f t="shared" si="34"/>
        <v>45483</v>
      </c>
      <c r="G53" s="36">
        <f t="shared" si="34"/>
        <v>45484</v>
      </c>
      <c r="H53" s="36">
        <f t="shared" si="34"/>
        <v>45485</v>
      </c>
      <c r="I53" s="36">
        <f t="shared" si="34"/>
        <v>45486</v>
      </c>
      <c r="J53" s="147"/>
      <c r="K53" s="138">
        <f t="shared" ref="K53" si="35">COUNTIF(C54:I54,"&lt;&gt;対象外")</f>
        <v>7</v>
      </c>
      <c r="L53" s="162">
        <f t="shared" ref="L53" si="36">COUNTIF(C54:I54,"*休工*")</f>
        <v>0</v>
      </c>
      <c r="M53" s="162"/>
    </row>
    <row r="54" spans="2:13" s="8" customFormat="1" ht="26.25" customHeight="1">
      <c r="B54" s="19" t="s">
        <v>47</v>
      </c>
      <c r="C54" s="10"/>
      <c r="D54" s="10"/>
      <c r="E54" s="10"/>
      <c r="F54" s="10"/>
      <c r="G54" s="10"/>
      <c r="H54" s="10"/>
      <c r="I54" s="10"/>
      <c r="J54" s="148"/>
      <c r="K54" s="139"/>
      <c r="L54" s="163"/>
      <c r="M54" s="163"/>
    </row>
    <row r="55" spans="2:13" s="8" customFormat="1" ht="26.25" customHeight="1" thickBot="1">
      <c r="B55" s="39" t="s">
        <v>9</v>
      </c>
      <c r="C55" s="41"/>
      <c r="D55" s="41"/>
      <c r="E55" s="41"/>
      <c r="F55" s="41"/>
      <c r="G55" s="41"/>
      <c r="H55" s="41"/>
      <c r="I55" s="41"/>
      <c r="J55" s="149"/>
      <c r="K55" s="140"/>
      <c r="L55" s="164"/>
      <c r="M55" s="164"/>
    </row>
    <row r="56" spans="2:13" s="8" customFormat="1" ht="18.75" customHeight="1">
      <c r="B56" s="44" t="s">
        <v>42</v>
      </c>
      <c r="C56" s="36">
        <f>I53+1</f>
        <v>45487</v>
      </c>
      <c r="D56" s="36">
        <f>C56+1</f>
        <v>45488</v>
      </c>
      <c r="E56" s="36">
        <f t="shared" ref="E56:I56" si="37">D56+1</f>
        <v>45489</v>
      </c>
      <c r="F56" s="36">
        <f t="shared" si="37"/>
        <v>45490</v>
      </c>
      <c r="G56" s="36">
        <f t="shared" si="37"/>
        <v>45491</v>
      </c>
      <c r="H56" s="36">
        <f t="shared" si="37"/>
        <v>45492</v>
      </c>
      <c r="I56" s="36">
        <f t="shared" si="37"/>
        <v>45493</v>
      </c>
      <c r="J56" s="147"/>
      <c r="K56" s="138">
        <f t="shared" ref="K56" si="38">COUNTIF(C57:I57,"&lt;&gt;対象外")</f>
        <v>7</v>
      </c>
      <c r="L56" s="162">
        <f t="shared" ref="L56" si="39">COUNTIF(C57:I57,"*休工*")</f>
        <v>0</v>
      </c>
      <c r="M56" s="162"/>
    </row>
    <row r="57" spans="2:13" s="8" customFormat="1" ht="26.25" customHeight="1">
      <c r="B57" s="19" t="s">
        <v>47</v>
      </c>
      <c r="C57" s="10"/>
      <c r="D57" s="10"/>
      <c r="E57" s="10"/>
      <c r="F57" s="10"/>
      <c r="G57" s="10"/>
      <c r="H57" s="10"/>
      <c r="I57" s="10"/>
      <c r="J57" s="148"/>
      <c r="K57" s="139"/>
      <c r="L57" s="163"/>
      <c r="M57" s="163"/>
    </row>
    <row r="58" spans="2:13" s="8" customFormat="1" ht="26.25" customHeight="1" thickBot="1">
      <c r="B58" s="39" t="s">
        <v>9</v>
      </c>
      <c r="C58" s="41"/>
      <c r="D58" s="41"/>
      <c r="E58" s="41"/>
      <c r="F58" s="41"/>
      <c r="G58" s="41"/>
      <c r="H58" s="41"/>
      <c r="I58" s="41"/>
      <c r="J58" s="149"/>
      <c r="K58" s="140"/>
      <c r="L58" s="164"/>
      <c r="M58" s="164"/>
    </row>
    <row r="59" spans="2:13" s="8" customFormat="1" ht="18.75" customHeight="1">
      <c r="B59" s="24" t="s">
        <v>7</v>
      </c>
      <c r="C59" s="36">
        <f>I56+1</f>
        <v>45494</v>
      </c>
      <c r="D59" s="36">
        <f>C59+1</f>
        <v>45495</v>
      </c>
      <c r="E59" s="36">
        <f t="shared" ref="E59:I59" si="40">D59+1</f>
        <v>45496</v>
      </c>
      <c r="F59" s="36">
        <f t="shared" si="40"/>
        <v>45497</v>
      </c>
      <c r="G59" s="36">
        <f t="shared" si="40"/>
        <v>45498</v>
      </c>
      <c r="H59" s="36">
        <f t="shared" si="40"/>
        <v>45499</v>
      </c>
      <c r="I59" s="36">
        <f t="shared" si="40"/>
        <v>45500</v>
      </c>
      <c r="J59" s="147"/>
      <c r="K59" s="138">
        <f t="shared" ref="K59" si="41">COUNTIF(C60:I60,"&lt;&gt;対象外")</f>
        <v>7</v>
      </c>
      <c r="L59" s="162">
        <f t="shared" ref="L59" si="42">COUNTIF(C60:I60,"*休工*")</f>
        <v>0</v>
      </c>
      <c r="M59" s="162"/>
    </row>
    <row r="60" spans="2:13" s="8" customFormat="1" ht="26.25" customHeight="1">
      <c r="B60" s="19" t="s">
        <v>47</v>
      </c>
      <c r="C60" s="10"/>
      <c r="D60" s="10"/>
      <c r="E60" s="10"/>
      <c r="F60" s="10"/>
      <c r="G60" s="10"/>
      <c r="H60" s="10"/>
      <c r="I60" s="10"/>
      <c r="J60" s="148"/>
      <c r="K60" s="139"/>
      <c r="L60" s="163"/>
      <c r="M60" s="163"/>
    </row>
    <row r="61" spans="2:13" s="8" customFormat="1" ht="26.25" customHeight="1" thickBot="1">
      <c r="B61" s="39" t="s">
        <v>9</v>
      </c>
      <c r="C61" s="41"/>
      <c r="D61" s="41"/>
      <c r="E61" s="41"/>
      <c r="F61" s="41"/>
      <c r="G61" s="41"/>
      <c r="H61" s="41"/>
      <c r="I61" s="41"/>
      <c r="J61" s="149"/>
      <c r="K61" s="140"/>
      <c r="L61" s="164"/>
      <c r="M61" s="164"/>
    </row>
    <row r="62" spans="2:13" s="8" customFormat="1" ht="18.75" customHeight="1">
      <c r="B62" s="44" t="s">
        <v>7</v>
      </c>
      <c r="C62" s="36">
        <f>I59+1</f>
        <v>45501</v>
      </c>
      <c r="D62" s="36">
        <f>C62+1</f>
        <v>45502</v>
      </c>
      <c r="E62" s="36">
        <f t="shared" ref="E62:I62" si="43">D62+1</f>
        <v>45503</v>
      </c>
      <c r="F62" s="36">
        <f t="shared" si="43"/>
        <v>45504</v>
      </c>
      <c r="G62" s="36">
        <f t="shared" si="43"/>
        <v>45505</v>
      </c>
      <c r="H62" s="36">
        <f t="shared" si="43"/>
        <v>45506</v>
      </c>
      <c r="I62" s="36">
        <f t="shared" si="43"/>
        <v>45507</v>
      </c>
      <c r="J62" s="147"/>
      <c r="K62" s="138">
        <f t="shared" ref="K62" si="44">COUNTIF(C63:I63,"&lt;&gt;対象外")</f>
        <v>7</v>
      </c>
      <c r="L62" s="162">
        <f t="shared" ref="L62" si="45">COUNTIF(C63:I63,"*休工*")</f>
        <v>0</v>
      </c>
      <c r="M62" s="162"/>
    </row>
    <row r="63" spans="2:13" s="8" customFormat="1" ht="26.25" customHeight="1">
      <c r="B63" s="19" t="s">
        <v>47</v>
      </c>
      <c r="C63" s="10"/>
      <c r="D63" s="10"/>
      <c r="E63" s="10"/>
      <c r="F63" s="10"/>
      <c r="G63" s="10"/>
      <c r="H63" s="10"/>
      <c r="I63" s="10"/>
      <c r="J63" s="148"/>
      <c r="K63" s="139"/>
      <c r="L63" s="163"/>
      <c r="M63" s="163"/>
    </row>
    <row r="64" spans="2:13" s="8" customFormat="1" ht="26.25" customHeight="1" thickBot="1">
      <c r="B64" s="39" t="s">
        <v>9</v>
      </c>
      <c r="C64" s="41"/>
      <c r="D64" s="41"/>
      <c r="E64" s="41"/>
      <c r="F64" s="41"/>
      <c r="G64" s="41"/>
      <c r="H64" s="41"/>
      <c r="I64" s="41"/>
      <c r="J64" s="149"/>
      <c r="K64" s="140"/>
      <c r="L64" s="164"/>
      <c r="M64" s="164"/>
    </row>
    <row r="65" spans="2:13" s="8" customFormat="1" ht="18.75" customHeight="1">
      <c r="B65" s="24" t="s">
        <v>7</v>
      </c>
      <c r="C65" s="36">
        <f>I62+1</f>
        <v>45508</v>
      </c>
      <c r="D65" s="36">
        <f>C65+1</f>
        <v>45509</v>
      </c>
      <c r="E65" s="36">
        <f t="shared" ref="E65:I65" si="46">D65+1</f>
        <v>45510</v>
      </c>
      <c r="F65" s="36">
        <f t="shared" si="46"/>
        <v>45511</v>
      </c>
      <c r="G65" s="36">
        <f t="shared" si="46"/>
        <v>45512</v>
      </c>
      <c r="H65" s="36">
        <f t="shared" si="46"/>
        <v>45513</v>
      </c>
      <c r="I65" s="36">
        <f t="shared" si="46"/>
        <v>45514</v>
      </c>
      <c r="J65" s="147"/>
      <c r="K65" s="138">
        <f t="shared" ref="K65" si="47">COUNTIF(C66:I66,"&lt;&gt;対象外")</f>
        <v>7</v>
      </c>
      <c r="L65" s="162">
        <f t="shared" ref="L65" si="48">COUNTIF(C66:I66,"*休工*")</f>
        <v>0</v>
      </c>
      <c r="M65" s="162"/>
    </row>
    <row r="66" spans="2:13" s="8" customFormat="1" ht="26.25" customHeight="1">
      <c r="B66" s="19" t="s">
        <v>47</v>
      </c>
      <c r="C66" s="10"/>
      <c r="D66" s="10"/>
      <c r="E66" s="10"/>
      <c r="F66" s="10"/>
      <c r="G66" s="10"/>
      <c r="H66" s="10"/>
      <c r="I66" s="10"/>
      <c r="J66" s="148"/>
      <c r="K66" s="139"/>
      <c r="L66" s="163"/>
      <c r="M66" s="163"/>
    </row>
    <row r="67" spans="2:13" s="8" customFormat="1" ht="26.25" customHeight="1" thickBot="1">
      <c r="B67" s="39" t="s">
        <v>9</v>
      </c>
      <c r="C67" s="41"/>
      <c r="D67" s="41"/>
      <c r="E67" s="41"/>
      <c r="F67" s="41"/>
      <c r="G67" s="41"/>
      <c r="H67" s="41"/>
      <c r="I67" s="41"/>
      <c r="J67" s="149"/>
      <c r="K67" s="140"/>
      <c r="L67" s="164"/>
      <c r="M67" s="164"/>
    </row>
    <row r="68" spans="2:13" s="8" customFormat="1" ht="18.75" customHeight="1">
      <c r="B68" s="44" t="s">
        <v>42</v>
      </c>
      <c r="C68" s="36">
        <f>I65+1</f>
        <v>45515</v>
      </c>
      <c r="D68" s="36">
        <f>C68+1</f>
        <v>45516</v>
      </c>
      <c r="E68" s="36">
        <f t="shared" ref="E68:I68" si="49">D68+1</f>
        <v>45517</v>
      </c>
      <c r="F68" s="36">
        <f t="shared" si="49"/>
        <v>45518</v>
      </c>
      <c r="G68" s="36">
        <f t="shared" si="49"/>
        <v>45519</v>
      </c>
      <c r="H68" s="36">
        <f t="shared" si="49"/>
        <v>45520</v>
      </c>
      <c r="I68" s="36">
        <f t="shared" si="49"/>
        <v>45521</v>
      </c>
      <c r="J68" s="150"/>
      <c r="K68" s="138">
        <f>COUNTIF(C69:I69,"&lt;&gt;対象外")</f>
        <v>7</v>
      </c>
      <c r="L68" s="162">
        <f>COUNTIF(C69:I69,"*休工*")</f>
        <v>0</v>
      </c>
      <c r="M68" s="162"/>
    </row>
    <row r="69" spans="2:13" s="8" customFormat="1" ht="26.25" customHeight="1">
      <c r="B69" s="19" t="s">
        <v>47</v>
      </c>
      <c r="C69" s="10"/>
      <c r="D69" s="10"/>
      <c r="E69" s="10"/>
      <c r="F69" s="10"/>
      <c r="G69" s="10"/>
      <c r="H69" s="10"/>
      <c r="I69" s="10"/>
      <c r="J69" s="151"/>
      <c r="K69" s="139"/>
      <c r="L69" s="163"/>
      <c r="M69" s="163"/>
    </row>
    <row r="70" spans="2:13" s="8" customFormat="1" ht="26.25" customHeight="1" thickBot="1">
      <c r="B70" s="39" t="s">
        <v>9</v>
      </c>
      <c r="C70" s="41"/>
      <c r="D70" s="41"/>
      <c r="E70" s="41"/>
      <c r="F70" s="41"/>
      <c r="G70" s="41"/>
      <c r="H70" s="41"/>
      <c r="I70" s="41"/>
      <c r="J70" s="152"/>
      <c r="K70" s="140"/>
      <c r="L70" s="164"/>
      <c r="M70" s="164"/>
    </row>
    <row r="71" spans="2:13" s="8" customFormat="1" ht="18.75" customHeight="1">
      <c r="B71" s="24" t="s">
        <v>7</v>
      </c>
      <c r="C71" s="35">
        <f>I68+1</f>
        <v>45522</v>
      </c>
      <c r="D71" s="35">
        <f>C71+1</f>
        <v>45523</v>
      </c>
      <c r="E71" s="35">
        <f t="shared" ref="E71:I71" si="50">D71+1</f>
        <v>45524</v>
      </c>
      <c r="F71" s="35">
        <f t="shared" si="50"/>
        <v>45525</v>
      </c>
      <c r="G71" s="35">
        <f t="shared" si="50"/>
        <v>45526</v>
      </c>
      <c r="H71" s="35">
        <f t="shared" si="50"/>
        <v>45527</v>
      </c>
      <c r="I71" s="35">
        <f t="shared" si="50"/>
        <v>45528</v>
      </c>
      <c r="J71" s="147"/>
      <c r="K71" s="138">
        <f t="shared" ref="K71" si="51">COUNTIF(C72:I72,"&lt;&gt;対象外")</f>
        <v>7</v>
      </c>
      <c r="L71" s="162">
        <f>COUNTIF(C72:I72,"*休工*")</f>
        <v>0</v>
      </c>
      <c r="M71" s="162"/>
    </row>
    <row r="72" spans="2:13" s="8" customFormat="1" ht="26.25" customHeight="1">
      <c r="B72" s="19" t="s">
        <v>47</v>
      </c>
      <c r="C72" s="10"/>
      <c r="D72" s="10"/>
      <c r="E72" s="10"/>
      <c r="F72" s="10"/>
      <c r="G72" s="10"/>
      <c r="H72" s="10"/>
      <c r="I72" s="10"/>
      <c r="J72" s="148"/>
      <c r="K72" s="139"/>
      <c r="L72" s="163"/>
      <c r="M72" s="163"/>
    </row>
    <row r="73" spans="2:13" s="8" customFormat="1" ht="26.25" customHeight="1" thickBot="1">
      <c r="B73" s="39" t="s">
        <v>9</v>
      </c>
      <c r="C73" s="41"/>
      <c r="D73" s="41"/>
      <c r="E73" s="41"/>
      <c r="F73" s="41"/>
      <c r="G73" s="41"/>
      <c r="H73" s="41"/>
      <c r="I73" s="41"/>
      <c r="J73" s="149"/>
      <c r="K73" s="140"/>
      <c r="L73" s="164"/>
      <c r="M73" s="164"/>
    </row>
    <row r="74" spans="2:13" s="8" customFormat="1" ht="18.75" customHeight="1">
      <c r="B74" s="44" t="s">
        <v>7</v>
      </c>
      <c r="C74" s="36">
        <f>I71+1</f>
        <v>45529</v>
      </c>
      <c r="D74" s="36">
        <f>C74+1</f>
        <v>45530</v>
      </c>
      <c r="E74" s="36">
        <f t="shared" ref="E74:I74" si="52">D74+1</f>
        <v>45531</v>
      </c>
      <c r="F74" s="36">
        <f t="shared" si="52"/>
        <v>45532</v>
      </c>
      <c r="G74" s="36">
        <f t="shared" si="52"/>
        <v>45533</v>
      </c>
      <c r="H74" s="36">
        <f t="shared" si="52"/>
        <v>45534</v>
      </c>
      <c r="I74" s="36">
        <f t="shared" si="52"/>
        <v>45535</v>
      </c>
      <c r="J74" s="147"/>
      <c r="K74" s="138">
        <f t="shared" ref="K74" si="53">COUNTIF(C75:I75,"&lt;&gt;対象外")</f>
        <v>7</v>
      </c>
      <c r="L74" s="162">
        <f t="shared" ref="L74" si="54">COUNTIF(C75:I75,"*休工*")</f>
        <v>0</v>
      </c>
      <c r="M74" s="162"/>
    </row>
    <row r="75" spans="2:13" s="8" customFormat="1" ht="26.25" customHeight="1">
      <c r="B75" s="19" t="s">
        <v>47</v>
      </c>
      <c r="C75" s="10"/>
      <c r="D75" s="10"/>
      <c r="E75" s="10"/>
      <c r="F75" s="10"/>
      <c r="G75" s="10"/>
      <c r="H75" s="10"/>
      <c r="I75" s="10"/>
      <c r="J75" s="148"/>
      <c r="K75" s="139"/>
      <c r="L75" s="163"/>
      <c r="M75" s="163"/>
    </row>
    <row r="76" spans="2:13" s="8" customFormat="1" ht="26.25" customHeight="1" thickBot="1">
      <c r="B76" s="39" t="s">
        <v>9</v>
      </c>
      <c r="C76" s="41"/>
      <c r="D76" s="41"/>
      <c r="E76" s="41"/>
      <c r="F76" s="41"/>
      <c r="G76" s="41"/>
      <c r="H76" s="41"/>
      <c r="I76" s="41"/>
      <c r="J76" s="149"/>
      <c r="K76" s="140"/>
      <c r="L76" s="164"/>
      <c r="M76" s="164"/>
    </row>
    <row r="77" spans="2:13" s="8" customFormat="1" ht="18.75" customHeight="1">
      <c r="B77" s="24" t="s">
        <v>7</v>
      </c>
      <c r="C77" s="36">
        <f>I74+1</f>
        <v>45536</v>
      </c>
      <c r="D77" s="36">
        <f>C77+1</f>
        <v>45537</v>
      </c>
      <c r="E77" s="36">
        <f t="shared" ref="E77:I77" si="55">D77+1</f>
        <v>45538</v>
      </c>
      <c r="F77" s="36">
        <f t="shared" si="55"/>
        <v>45539</v>
      </c>
      <c r="G77" s="36">
        <f t="shared" si="55"/>
        <v>45540</v>
      </c>
      <c r="H77" s="36">
        <f t="shared" si="55"/>
        <v>45541</v>
      </c>
      <c r="I77" s="36">
        <f t="shared" si="55"/>
        <v>45542</v>
      </c>
      <c r="J77" s="147"/>
      <c r="K77" s="138">
        <f t="shared" ref="K77" si="56">COUNTIF(C78:I78,"&lt;&gt;対象外")</f>
        <v>7</v>
      </c>
      <c r="L77" s="162">
        <f t="shared" ref="L77" si="57">COUNTIF(C78:I78,"*休工*")</f>
        <v>0</v>
      </c>
      <c r="M77" s="162"/>
    </row>
    <row r="78" spans="2:13" s="8" customFormat="1" ht="26.25" customHeight="1">
      <c r="B78" s="19" t="s">
        <v>47</v>
      </c>
      <c r="C78" s="10"/>
      <c r="D78" s="10"/>
      <c r="E78" s="10"/>
      <c r="F78" s="10"/>
      <c r="G78" s="10"/>
      <c r="H78" s="10"/>
      <c r="I78" s="10"/>
      <c r="J78" s="148"/>
      <c r="K78" s="139"/>
      <c r="L78" s="163"/>
      <c r="M78" s="163"/>
    </row>
    <row r="79" spans="2:13" s="8" customFormat="1" ht="26.25" customHeight="1" thickBot="1">
      <c r="B79" s="39" t="s">
        <v>9</v>
      </c>
      <c r="C79" s="41"/>
      <c r="D79" s="41"/>
      <c r="E79" s="41"/>
      <c r="F79" s="41"/>
      <c r="G79" s="41"/>
      <c r="H79" s="41"/>
      <c r="I79" s="41"/>
      <c r="J79" s="149"/>
      <c r="K79" s="140"/>
      <c r="L79" s="164"/>
      <c r="M79" s="164"/>
    </row>
    <row r="80" spans="2:13" s="8" customFormat="1" ht="18.75" customHeight="1">
      <c r="B80" s="44" t="s">
        <v>7</v>
      </c>
      <c r="C80" s="36">
        <f>I77+1</f>
        <v>45543</v>
      </c>
      <c r="D80" s="36">
        <f>C80+1</f>
        <v>45544</v>
      </c>
      <c r="E80" s="36">
        <f t="shared" ref="E80:I80" si="58">D80+1</f>
        <v>45545</v>
      </c>
      <c r="F80" s="36">
        <f t="shared" si="58"/>
        <v>45546</v>
      </c>
      <c r="G80" s="36">
        <f t="shared" si="58"/>
        <v>45547</v>
      </c>
      <c r="H80" s="36">
        <f t="shared" si="58"/>
        <v>45548</v>
      </c>
      <c r="I80" s="36">
        <f t="shared" si="58"/>
        <v>45549</v>
      </c>
      <c r="J80" s="147"/>
      <c r="K80" s="138">
        <f t="shared" ref="K80" si="59">COUNTIF(C81:I81,"&lt;&gt;対象外")</f>
        <v>7</v>
      </c>
      <c r="L80" s="162">
        <f t="shared" ref="L80" si="60">COUNTIF(C81:I81,"*休工*")</f>
        <v>0</v>
      </c>
      <c r="M80" s="162"/>
    </row>
    <row r="81" spans="2:13" s="8" customFormat="1" ht="26.25" customHeight="1">
      <c r="B81" s="19" t="s">
        <v>47</v>
      </c>
      <c r="C81" s="10"/>
      <c r="D81" s="10"/>
      <c r="E81" s="10"/>
      <c r="F81" s="10"/>
      <c r="G81" s="10"/>
      <c r="H81" s="10"/>
      <c r="I81" s="10"/>
      <c r="J81" s="148"/>
      <c r="K81" s="139"/>
      <c r="L81" s="163"/>
      <c r="M81" s="163"/>
    </row>
    <row r="82" spans="2:13" s="8" customFormat="1" ht="26.25" customHeight="1" thickBot="1">
      <c r="B82" s="39" t="s">
        <v>9</v>
      </c>
      <c r="C82" s="41"/>
      <c r="D82" s="41"/>
      <c r="E82" s="41"/>
      <c r="F82" s="41"/>
      <c r="G82" s="41"/>
      <c r="H82" s="41"/>
      <c r="I82" s="41"/>
      <c r="J82" s="149"/>
      <c r="K82" s="140"/>
      <c r="L82" s="164"/>
      <c r="M82" s="164"/>
    </row>
    <row r="83" spans="2:13" s="8" customFormat="1" ht="18.75" customHeight="1">
      <c r="B83" s="44" t="s">
        <v>42</v>
      </c>
      <c r="C83" s="36">
        <f>I80+1</f>
        <v>45550</v>
      </c>
      <c r="D83" s="36">
        <f>C83+1</f>
        <v>45551</v>
      </c>
      <c r="E83" s="36">
        <f t="shared" ref="E83:I83" si="61">D83+1</f>
        <v>45552</v>
      </c>
      <c r="F83" s="36">
        <f t="shared" si="61"/>
        <v>45553</v>
      </c>
      <c r="G83" s="36">
        <f t="shared" si="61"/>
        <v>45554</v>
      </c>
      <c r="H83" s="36">
        <f t="shared" si="61"/>
        <v>45555</v>
      </c>
      <c r="I83" s="36">
        <f t="shared" si="61"/>
        <v>45556</v>
      </c>
      <c r="J83" s="147"/>
      <c r="K83" s="138">
        <f t="shared" ref="K83" si="62">COUNTIF(C84:I84,"&lt;&gt;対象外")</f>
        <v>7</v>
      </c>
      <c r="L83" s="162">
        <f t="shared" ref="L83" si="63">COUNTIF(C84:I84,"*休工*")</f>
        <v>0</v>
      </c>
      <c r="M83" s="162"/>
    </row>
    <row r="84" spans="2:13" s="8" customFormat="1" ht="26.25" customHeight="1">
      <c r="B84" s="19" t="s">
        <v>47</v>
      </c>
      <c r="C84" s="10"/>
      <c r="D84" s="10"/>
      <c r="E84" s="10"/>
      <c r="F84" s="10"/>
      <c r="G84" s="10"/>
      <c r="H84" s="10"/>
      <c r="I84" s="10"/>
      <c r="J84" s="148"/>
      <c r="K84" s="139"/>
      <c r="L84" s="163"/>
      <c r="M84" s="163"/>
    </row>
    <row r="85" spans="2:13" s="8" customFormat="1" ht="26.25" customHeight="1" thickBot="1">
      <c r="B85" s="39" t="s">
        <v>9</v>
      </c>
      <c r="C85" s="41"/>
      <c r="D85" s="41"/>
      <c r="E85" s="41"/>
      <c r="F85" s="41"/>
      <c r="G85" s="41"/>
      <c r="H85" s="41"/>
      <c r="I85" s="41"/>
      <c r="J85" s="149"/>
      <c r="K85" s="140"/>
      <c r="L85" s="164"/>
      <c r="M85" s="164"/>
    </row>
    <row r="86" spans="2:13" s="8" customFormat="1" ht="18.75" customHeight="1">
      <c r="B86" s="24" t="s">
        <v>7</v>
      </c>
      <c r="C86" s="36">
        <f>I83+1</f>
        <v>45557</v>
      </c>
      <c r="D86" s="36">
        <f>C86+1</f>
        <v>45558</v>
      </c>
      <c r="E86" s="36">
        <f t="shared" ref="E86:I86" si="64">D86+1</f>
        <v>45559</v>
      </c>
      <c r="F86" s="36">
        <f t="shared" si="64"/>
        <v>45560</v>
      </c>
      <c r="G86" s="36">
        <f t="shared" si="64"/>
        <v>45561</v>
      </c>
      <c r="H86" s="36">
        <f t="shared" si="64"/>
        <v>45562</v>
      </c>
      <c r="I86" s="36">
        <f t="shared" si="64"/>
        <v>45563</v>
      </c>
      <c r="J86" s="147"/>
      <c r="K86" s="138">
        <f t="shared" ref="K86" si="65">COUNTIF(C87:I87,"&lt;&gt;対象外")</f>
        <v>7</v>
      </c>
      <c r="L86" s="162">
        <f t="shared" ref="L86" si="66">COUNTIF(C87:I87,"*休工*")</f>
        <v>0</v>
      </c>
      <c r="M86" s="162"/>
    </row>
    <row r="87" spans="2:13" s="8" customFormat="1" ht="26.25" customHeight="1">
      <c r="B87" s="19" t="s">
        <v>47</v>
      </c>
      <c r="C87" s="10"/>
      <c r="D87" s="10"/>
      <c r="E87" s="10"/>
      <c r="F87" s="10"/>
      <c r="G87" s="10"/>
      <c r="H87" s="10"/>
      <c r="I87" s="10"/>
      <c r="J87" s="148"/>
      <c r="K87" s="139"/>
      <c r="L87" s="163"/>
      <c r="M87" s="163"/>
    </row>
    <row r="88" spans="2:13" s="8" customFormat="1" ht="26.25" customHeight="1" thickBot="1">
      <c r="B88" s="39" t="s">
        <v>9</v>
      </c>
      <c r="C88" s="41"/>
      <c r="D88" s="41"/>
      <c r="E88" s="41"/>
      <c r="F88" s="41"/>
      <c r="G88" s="41"/>
      <c r="H88" s="41"/>
      <c r="I88" s="41"/>
      <c r="J88" s="149"/>
      <c r="K88" s="140"/>
      <c r="L88" s="164"/>
      <c r="M88" s="164"/>
    </row>
    <row r="89" spans="2:13" s="8" customFormat="1" ht="18.75" customHeight="1">
      <c r="B89" s="44" t="s">
        <v>7</v>
      </c>
      <c r="C89" s="36">
        <f>I86+1</f>
        <v>45564</v>
      </c>
      <c r="D89" s="36">
        <f>C89+1</f>
        <v>45565</v>
      </c>
      <c r="E89" s="36">
        <f t="shared" ref="E89:I89" si="67">D89+1</f>
        <v>45566</v>
      </c>
      <c r="F89" s="36">
        <f t="shared" si="67"/>
        <v>45567</v>
      </c>
      <c r="G89" s="36">
        <f t="shared" si="67"/>
        <v>45568</v>
      </c>
      <c r="H89" s="36">
        <f t="shared" si="67"/>
        <v>45569</v>
      </c>
      <c r="I89" s="36">
        <f t="shared" si="67"/>
        <v>45570</v>
      </c>
      <c r="J89" s="147"/>
      <c r="K89" s="138">
        <f t="shared" ref="K89" si="68">COUNTIF(C90:I90,"&lt;&gt;対象外")</f>
        <v>7</v>
      </c>
      <c r="L89" s="162">
        <f t="shared" ref="L89" si="69">COUNTIF(C90:I90,"*休工*")</f>
        <v>0</v>
      </c>
      <c r="M89" s="162"/>
    </row>
    <row r="90" spans="2:13" s="8" customFormat="1" ht="26.25" customHeight="1">
      <c r="B90" s="19" t="s">
        <v>47</v>
      </c>
      <c r="C90" s="10"/>
      <c r="D90" s="10"/>
      <c r="E90" s="10"/>
      <c r="F90" s="10"/>
      <c r="G90" s="10"/>
      <c r="H90" s="10"/>
      <c r="I90" s="10"/>
      <c r="J90" s="148"/>
      <c r="K90" s="139"/>
      <c r="L90" s="163"/>
      <c r="M90" s="163"/>
    </row>
    <row r="91" spans="2:13" s="8" customFormat="1" ht="26.25" customHeight="1" thickBot="1">
      <c r="B91" s="39" t="s">
        <v>9</v>
      </c>
      <c r="C91" s="41"/>
      <c r="D91" s="41"/>
      <c r="E91" s="41"/>
      <c r="F91" s="41"/>
      <c r="G91" s="41"/>
      <c r="H91" s="41"/>
      <c r="I91" s="41"/>
      <c r="J91" s="149"/>
      <c r="K91" s="140"/>
      <c r="L91" s="164"/>
      <c r="M91" s="164"/>
    </row>
    <row r="92" spans="2:13" s="8" customFormat="1" ht="18.75" customHeight="1">
      <c r="B92" s="24" t="s">
        <v>7</v>
      </c>
      <c r="C92" s="36">
        <f>I89+1</f>
        <v>45571</v>
      </c>
      <c r="D92" s="36">
        <f>C92+1</f>
        <v>45572</v>
      </c>
      <c r="E92" s="36">
        <f t="shared" ref="E92:I92" si="70">D92+1</f>
        <v>45573</v>
      </c>
      <c r="F92" s="36">
        <f t="shared" si="70"/>
        <v>45574</v>
      </c>
      <c r="G92" s="36">
        <f t="shared" si="70"/>
        <v>45575</v>
      </c>
      <c r="H92" s="36">
        <f t="shared" si="70"/>
        <v>45576</v>
      </c>
      <c r="I92" s="36">
        <f t="shared" si="70"/>
        <v>45577</v>
      </c>
      <c r="J92" s="147"/>
      <c r="K92" s="138">
        <f t="shared" ref="K92" si="71">COUNTIF(C93:I93,"&lt;&gt;対象外")</f>
        <v>7</v>
      </c>
      <c r="L92" s="162">
        <f t="shared" ref="L92" si="72">COUNTIF(C93:I93,"*休工*")</f>
        <v>0</v>
      </c>
      <c r="M92" s="162"/>
    </row>
    <row r="93" spans="2:13" s="8" customFormat="1" ht="26.25" customHeight="1">
      <c r="B93" s="19" t="s">
        <v>47</v>
      </c>
      <c r="C93" s="10"/>
      <c r="D93" s="10"/>
      <c r="E93" s="10"/>
      <c r="F93" s="10"/>
      <c r="G93" s="10"/>
      <c r="H93" s="10"/>
      <c r="I93" s="10"/>
      <c r="J93" s="148"/>
      <c r="K93" s="139"/>
      <c r="L93" s="163"/>
      <c r="M93" s="163"/>
    </row>
    <row r="94" spans="2:13" s="8" customFormat="1" ht="26.25" customHeight="1" thickBot="1">
      <c r="B94" s="39" t="s">
        <v>9</v>
      </c>
      <c r="C94" s="41"/>
      <c r="D94" s="41"/>
      <c r="E94" s="41"/>
      <c r="F94" s="41"/>
      <c r="G94" s="41"/>
      <c r="H94" s="41"/>
      <c r="I94" s="41"/>
      <c r="J94" s="149"/>
      <c r="K94" s="140"/>
      <c r="L94" s="164"/>
      <c r="M94" s="164"/>
    </row>
    <row r="95" spans="2:13" s="8" customFormat="1" ht="18.75" customHeight="1">
      <c r="B95" s="44" t="s">
        <v>42</v>
      </c>
      <c r="C95" s="36">
        <f>I92+1</f>
        <v>45578</v>
      </c>
      <c r="D95" s="36">
        <f>C95+1</f>
        <v>45579</v>
      </c>
      <c r="E95" s="36">
        <f t="shared" ref="E95:I95" si="73">D95+1</f>
        <v>45580</v>
      </c>
      <c r="F95" s="36">
        <f t="shared" si="73"/>
        <v>45581</v>
      </c>
      <c r="G95" s="36">
        <f t="shared" si="73"/>
        <v>45582</v>
      </c>
      <c r="H95" s="36">
        <f t="shared" si="73"/>
        <v>45583</v>
      </c>
      <c r="I95" s="36">
        <f t="shared" si="73"/>
        <v>45584</v>
      </c>
      <c r="J95" s="150"/>
      <c r="K95" s="138">
        <f>COUNTIF(C96:I96,"&lt;&gt;対象外")</f>
        <v>7</v>
      </c>
      <c r="L95" s="162">
        <f>COUNTIF(C96:I96,"*休工*")</f>
        <v>0</v>
      </c>
      <c r="M95" s="162"/>
    </row>
    <row r="96" spans="2:13" s="8" customFormat="1" ht="26.25" customHeight="1">
      <c r="B96" s="19" t="s">
        <v>47</v>
      </c>
      <c r="C96" s="10"/>
      <c r="D96" s="10"/>
      <c r="E96" s="10"/>
      <c r="F96" s="10"/>
      <c r="G96" s="10"/>
      <c r="H96" s="10"/>
      <c r="I96" s="10"/>
      <c r="J96" s="151"/>
      <c r="K96" s="139"/>
      <c r="L96" s="163"/>
      <c r="M96" s="163"/>
    </row>
    <row r="97" spans="2:13" s="8" customFormat="1" ht="26.25" customHeight="1" thickBot="1">
      <c r="B97" s="39" t="s">
        <v>9</v>
      </c>
      <c r="C97" s="41"/>
      <c r="D97" s="41"/>
      <c r="E97" s="41"/>
      <c r="F97" s="41"/>
      <c r="G97" s="41"/>
      <c r="H97" s="41"/>
      <c r="I97" s="41"/>
      <c r="J97" s="152"/>
      <c r="K97" s="140"/>
      <c r="L97" s="164"/>
      <c r="M97" s="164"/>
    </row>
    <row r="98" spans="2:13" s="8" customFormat="1" ht="18.75" customHeight="1">
      <c r="B98" s="24" t="s">
        <v>7</v>
      </c>
      <c r="C98" s="35">
        <f>I95+1</f>
        <v>45585</v>
      </c>
      <c r="D98" s="35">
        <f>C98+1</f>
        <v>45586</v>
      </c>
      <c r="E98" s="35">
        <f t="shared" ref="E98:I98" si="74">D98+1</f>
        <v>45587</v>
      </c>
      <c r="F98" s="35">
        <f t="shared" si="74"/>
        <v>45588</v>
      </c>
      <c r="G98" s="35">
        <f t="shared" si="74"/>
        <v>45589</v>
      </c>
      <c r="H98" s="35">
        <f t="shared" si="74"/>
        <v>45590</v>
      </c>
      <c r="I98" s="35">
        <f t="shared" si="74"/>
        <v>45591</v>
      </c>
      <c r="J98" s="147"/>
      <c r="K98" s="138">
        <f t="shared" ref="K98" si="75">COUNTIF(C99:I99,"&lt;&gt;対象外")</f>
        <v>7</v>
      </c>
      <c r="L98" s="162">
        <f>COUNTIF(C99:I99,"*休工*")</f>
        <v>0</v>
      </c>
      <c r="M98" s="162"/>
    </row>
    <row r="99" spans="2:13" s="8" customFormat="1" ht="26.25" customHeight="1">
      <c r="B99" s="19" t="s">
        <v>47</v>
      </c>
      <c r="C99" s="10"/>
      <c r="D99" s="10"/>
      <c r="E99" s="10"/>
      <c r="F99" s="10"/>
      <c r="G99" s="10"/>
      <c r="H99" s="10"/>
      <c r="I99" s="10"/>
      <c r="J99" s="148"/>
      <c r="K99" s="139"/>
      <c r="L99" s="163"/>
      <c r="M99" s="163"/>
    </row>
    <row r="100" spans="2:13" s="8" customFormat="1" ht="26.25" customHeight="1" thickBot="1">
      <c r="B100" s="39" t="s">
        <v>9</v>
      </c>
      <c r="C100" s="41"/>
      <c r="D100" s="41"/>
      <c r="E100" s="41"/>
      <c r="F100" s="41"/>
      <c r="G100" s="41"/>
      <c r="H100" s="41"/>
      <c r="I100" s="41"/>
      <c r="J100" s="149"/>
      <c r="K100" s="140"/>
      <c r="L100" s="164"/>
      <c r="M100" s="164"/>
    </row>
    <row r="101" spans="2:13" s="8" customFormat="1" ht="18.75" customHeight="1">
      <c r="B101" s="44" t="s">
        <v>7</v>
      </c>
      <c r="C101" s="36">
        <f>I98+1</f>
        <v>45592</v>
      </c>
      <c r="D101" s="36">
        <f>C101+1</f>
        <v>45593</v>
      </c>
      <c r="E101" s="36">
        <f t="shared" ref="E101:I101" si="76">D101+1</f>
        <v>45594</v>
      </c>
      <c r="F101" s="36">
        <f t="shared" si="76"/>
        <v>45595</v>
      </c>
      <c r="G101" s="36">
        <f t="shared" si="76"/>
        <v>45596</v>
      </c>
      <c r="H101" s="36">
        <f t="shared" si="76"/>
        <v>45597</v>
      </c>
      <c r="I101" s="36">
        <f t="shared" si="76"/>
        <v>45598</v>
      </c>
      <c r="J101" s="147"/>
      <c r="K101" s="138">
        <f t="shared" ref="K101" si="77">COUNTIF(C102:I102,"&lt;&gt;対象外")</f>
        <v>7</v>
      </c>
      <c r="L101" s="162">
        <f t="shared" ref="L101" si="78">COUNTIF(C102:I102,"*休工*")</f>
        <v>0</v>
      </c>
      <c r="M101" s="162"/>
    </row>
    <row r="102" spans="2:13" s="8" customFormat="1" ht="26.25" customHeight="1">
      <c r="B102" s="19" t="s">
        <v>47</v>
      </c>
      <c r="C102" s="10"/>
      <c r="D102" s="10"/>
      <c r="E102" s="10"/>
      <c r="F102" s="10"/>
      <c r="G102" s="10"/>
      <c r="H102" s="10"/>
      <c r="I102" s="10"/>
      <c r="J102" s="148"/>
      <c r="K102" s="139"/>
      <c r="L102" s="163"/>
      <c r="M102" s="163"/>
    </row>
    <row r="103" spans="2:13" s="8" customFormat="1" ht="26.25" customHeight="1" thickBot="1">
      <c r="B103" s="39" t="s">
        <v>9</v>
      </c>
      <c r="C103" s="41"/>
      <c r="D103" s="41"/>
      <c r="E103" s="41"/>
      <c r="F103" s="41"/>
      <c r="G103" s="41"/>
      <c r="H103" s="41"/>
      <c r="I103" s="41"/>
      <c r="J103" s="149"/>
      <c r="K103" s="140"/>
      <c r="L103" s="164"/>
      <c r="M103" s="164"/>
    </row>
    <row r="104" spans="2:13" s="8" customFormat="1" ht="18.75" customHeight="1">
      <c r="B104" s="24" t="s">
        <v>7</v>
      </c>
      <c r="C104" s="36">
        <f>I101+1</f>
        <v>45599</v>
      </c>
      <c r="D104" s="36">
        <f>C104+1</f>
        <v>45600</v>
      </c>
      <c r="E104" s="36">
        <f t="shared" ref="E104:I104" si="79">D104+1</f>
        <v>45601</v>
      </c>
      <c r="F104" s="36">
        <f t="shared" si="79"/>
        <v>45602</v>
      </c>
      <c r="G104" s="36">
        <f t="shared" si="79"/>
        <v>45603</v>
      </c>
      <c r="H104" s="36">
        <f t="shared" si="79"/>
        <v>45604</v>
      </c>
      <c r="I104" s="36">
        <f t="shared" si="79"/>
        <v>45605</v>
      </c>
      <c r="J104" s="147"/>
      <c r="K104" s="138">
        <f t="shared" ref="K104" si="80">COUNTIF(C105:I105,"&lt;&gt;対象外")</f>
        <v>7</v>
      </c>
      <c r="L104" s="162">
        <f t="shared" ref="L104" si="81">COUNTIF(C105:I105,"*休工*")</f>
        <v>0</v>
      </c>
      <c r="M104" s="162"/>
    </row>
    <row r="105" spans="2:13" s="8" customFormat="1" ht="26.25" customHeight="1">
      <c r="B105" s="19" t="s">
        <v>47</v>
      </c>
      <c r="C105" s="10"/>
      <c r="D105" s="10"/>
      <c r="E105" s="10"/>
      <c r="F105" s="10"/>
      <c r="G105" s="10"/>
      <c r="H105" s="10"/>
      <c r="I105" s="10"/>
      <c r="J105" s="148"/>
      <c r="K105" s="139"/>
      <c r="L105" s="163"/>
      <c r="M105" s="163"/>
    </row>
    <row r="106" spans="2:13" s="8" customFormat="1" ht="26.25" customHeight="1" thickBot="1">
      <c r="B106" s="39" t="s">
        <v>9</v>
      </c>
      <c r="C106" s="41"/>
      <c r="D106" s="41"/>
      <c r="E106" s="41"/>
      <c r="F106" s="41"/>
      <c r="G106" s="41"/>
      <c r="H106" s="41"/>
      <c r="I106" s="41"/>
      <c r="J106" s="149"/>
      <c r="K106" s="140"/>
      <c r="L106" s="164"/>
      <c r="M106" s="164"/>
    </row>
    <row r="107" spans="2:13" s="8" customFormat="1" ht="18.75" customHeight="1">
      <c r="B107" s="44" t="s">
        <v>7</v>
      </c>
      <c r="C107" s="36">
        <f>I104+1</f>
        <v>45606</v>
      </c>
      <c r="D107" s="36">
        <f>C107+1</f>
        <v>45607</v>
      </c>
      <c r="E107" s="36">
        <f t="shared" ref="E107:I107" si="82">D107+1</f>
        <v>45608</v>
      </c>
      <c r="F107" s="36">
        <f t="shared" si="82"/>
        <v>45609</v>
      </c>
      <c r="G107" s="36">
        <f t="shared" si="82"/>
        <v>45610</v>
      </c>
      <c r="H107" s="36">
        <f t="shared" si="82"/>
        <v>45611</v>
      </c>
      <c r="I107" s="36">
        <f t="shared" si="82"/>
        <v>45612</v>
      </c>
      <c r="J107" s="147"/>
      <c r="K107" s="138">
        <f t="shared" ref="K107" si="83">COUNTIF(C108:I108,"&lt;&gt;対象外")</f>
        <v>7</v>
      </c>
      <c r="L107" s="162">
        <f t="shared" ref="L107" si="84">COUNTIF(C108:I108,"*休工*")</f>
        <v>0</v>
      </c>
      <c r="M107" s="162"/>
    </row>
    <row r="108" spans="2:13" s="8" customFormat="1" ht="26.25" customHeight="1">
      <c r="B108" s="19" t="s">
        <v>47</v>
      </c>
      <c r="C108" s="10"/>
      <c r="D108" s="10"/>
      <c r="E108" s="10"/>
      <c r="F108" s="10"/>
      <c r="G108" s="10"/>
      <c r="H108" s="10"/>
      <c r="I108" s="10"/>
      <c r="J108" s="148"/>
      <c r="K108" s="139"/>
      <c r="L108" s="163"/>
      <c r="M108" s="163"/>
    </row>
    <row r="109" spans="2:13" s="8" customFormat="1" ht="26.25" customHeight="1" thickBot="1">
      <c r="B109" s="39" t="s">
        <v>9</v>
      </c>
      <c r="C109" s="41"/>
      <c r="D109" s="41"/>
      <c r="E109" s="41"/>
      <c r="F109" s="41"/>
      <c r="G109" s="41"/>
      <c r="H109" s="41"/>
      <c r="I109" s="41"/>
      <c r="J109" s="149"/>
      <c r="K109" s="140"/>
      <c r="L109" s="164"/>
      <c r="M109" s="164"/>
    </row>
    <row r="110" spans="2:13" s="8" customFormat="1" ht="18.75" customHeight="1">
      <c r="B110" s="44" t="s">
        <v>42</v>
      </c>
      <c r="C110" s="36">
        <f>I107+1</f>
        <v>45613</v>
      </c>
      <c r="D110" s="36">
        <f>C110+1</f>
        <v>45614</v>
      </c>
      <c r="E110" s="36">
        <f t="shared" ref="E110:I110" si="85">D110+1</f>
        <v>45615</v>
      </c>
      <c r="F110" s="36">
        <f t="shared" si="85"/>
        <v>45616</v>
      </c>
      <c r="G110" s="36">
        <f t="shared" si="85"/>
        <v>45617</v>
      </c>
      <c r="H110" s="36">
        <f t="shared" si="85"/>
        <v>45618</v>
      </c>
      <c r="I110" s="36">
        <f t="shared" si="85"/>
        <v>45619</v>
      </c>
      <c r="J110" s="147"/>
      <c r="K110" s="138">
        <f t="shared" ref="K110" si="86">COUNTIF(C111:I111,"&lt;&gt;対象外")</f>
        <v>7</v>
      </c>
      <c r="L110" s="162">
        <f t="shared" ref="L110" si="87">COUNTIF(C111:I111,"*休工*")</f>
        <v>0</v>
      </c>
      <c r="M110" s="162"/>
    </row>
    <row r="111" spans="2:13" s="8" customFormat="1" ht="26.25" customHeight="1">
      <c r="B111" s="19" t="s">
        <v>47</v>
      </c>
      <c r="C111" s="10"/>
      <c r="D111" s="10"/>
      <c r="E111" s="10"/>
      <c r="F111" s="10"/>
      <c r="G111" s="10"/>
      <c r="H111" s="10"/>
      <c r="I111" s="10"/>
      <c r="J111" s="148"/>
      <c r="K111" s="139"/>
      <c r="L111" s="163"/>
      <c r="M111" s="163"/>
    </row>
    <row r="112" spans="2:13" s="8" customFormat="1" ht="26.25" customHeight="1" thickBot="1">
      <c r="B112" s="39" t="s">
        <v>9</v>
      </c>
      <c r="C112" s="41"/>
      <c r="D112" s="41"/>
      <c r="E112" s="41"/>
      <c r="F112" s="41"/>
      <c r="G112" s="41"/>
      <c r="H112" s="41"/>
      <c r="I112" s="41"/>
      <c r="J112" s="149"/>
      <c r="K112" s="140"/>
      <c r="L112" s="164"/>
      <c r="M112" s="164"/>
    </row>
    <row r="113" spans="2:13" s="8" customFormat="1" ht="18.75" customHeight="1">
      <c r="B113" s="24" t="s">
        <v>7</v>
      </c>
      <c r="C113" s="36">
        <f>I110+1</f>
        <v>45620</v>
      </c>
      <c r="D113" s="36">
        <f>C113+1</f>
        <v>45621</v>
      </c>
      <c r="E113" s="36">
        <f t="shared" ref="E113:I113" si="88">D113+1</f>
        <v>45622</v>
      </c>
      <c r="F113" s="36">
        <f t="shared" si="88"/>
        <v>45623</v>
      </c>
      <c r="G113" s="36">
        <f t="shared" si="88"/>
        <v>45624</v>
      </c>
      <c r="H113" s="36">
        <f t="shared" si="88"/>
        <v>45625</v>
      </c>
      <c r="I113" s="36">
        <f t="shared" si="88"/>
        <v>45626</v>
      </c>
      <c r="J113" s="147"/>
      <c r="K113" s="138">
        <f t="shared" ref="K113" si="89">COUNTIF(C114:I114,"&lt;&gt;対象外")</f>
        <v>7</v>
      </c>
      <c r="L113" s="162">
        <f t="shared" ref="L113" si="90">COUNTIF(C114:I114,"*休工*")</f>
        <v>0</v>
      </c>
      <c r="M113" s="162"/>
    </row>
    <row r="114" spans="2:13" s="8" customFormat="1" ht="26.25" customHeight="1">
      <c r="B114" s="19" t="s">
        <v>47</v>
      </c>
      <c r="C114" s="10"/>
      <c r="D114" s="10"/>
      <c r="E114" s="10"/>
      <c r="F114" s="10"/>
      <c r="G114" s="10"/>
      <c r="H114" s="10"/>
      <c r="I114" s="10"/>
      <c r="J114" s="148"/>
      <c r="K114" s="139"/>
      <c r="L114" s="163"/>
      <c r="M114" s="163"/>
    </row>
    <row r="115" spans="2:13" s="8" customFormat="1" ht="26.25" customHeight="1" thickBot="1">
      <c r="B115" s="39" t="s">
        <v>9</v>
      </c>
      <c r="C115" s="41"/>
      <c r="D115" s="41"/>
      <c r="E115" s="41"/>
      <c r="F115" s="41"/>
      <c r="G115" s="41"/>
      <c r="H115" s="41"/>
      <c r="I115" s="41"/>
      <c r="J115" s="149"/>
      <c r="K115" s="140"/>
      <c r="L115" s="164"/>
      <c r="M115" s="164"/>
    </row>
    <row r="116" spans="2:13" s="8" customFormat="1" ht="18.75" customHeight="1">
      <c r="B116" s="44" t="s">
        <v>7</v>
      </c>
      <c r="C116" s="36">
        <f>I113+1</f>
        <v>45627</v>
      </c>
      <c r="D116" s="36">
        <f>C116+1</f>
        <v>45628</v>
      </c>
      <c r="E116" s="36">
        <f t="shared" ref="E116:I116" si="91">D116+1</f>
        <v>45629</v>
      </c>
      <c r="F116" s="36">
        <f t="shared" si="91"/>
        <v>45630</v>
      </c>
      <c r="G116" s="36">
        <f t="shared" si="91"/>
        <v>45631</v>
      </c>
      <c r="H116" s="36">
        <f t="shared" si="91"/>
        <v>45632</v>
      </c>
      <c r="I116" s="36">
        <f t="shared" si="91"/>
        <v>45633</v>
      </c>
      <c r="J116" s="147"/>
      <c r="K116" s="138">
        <f t="shared" ref="K116" si="92">COUNTIF(C117:I117,"&lt;&gt;対象外")</f>
        <v>7</v>
      </c>
      <c r="L116" s="162">
        <f t="shared" ref="L116" si="93">COUNTIF(C117:I117,"*休工*")</f>
        <v>0</v>
      </c>
      <c r="M116" s="162"/>
    </row>
    <row r="117" spans="2:13" s="8" customFormat="1" ht="26.25" customHeight="1">
      <c r="B117" s="19" t="s">
        <v>47</v>
      </c>
      <c r="C117" s="10"/>
      <c r="D117" s="10"/>
      <c r="E117" s="10"/>
      <c r="F117" s="10"/>
      <c r="G117" s="10"/>
      <c r="H117" s="10"/>
      <c r="I117" s="10"/>
      <c r="J117" s="148"/>
      <c r="K117" s="139"/>
      <c r="L117" s="163"/>
      <c r="M117" s="163"/>
    </row>
    <row r="118" spans="2:13" s="8" customFormat="1" ht="26.25" customHeight="1" thickBot="1">
      <c r="B118" s="39" t="s">
        <v>9</v>
      </c>
      <c r="C118" s="41"/>
      <c r="D118" s="41"/>
      <c r="E118" s="41"/>
      <c r="F118" s="41"/>
      <c r="G118" s="41"/>
      <c r="H118" s="41"/>
      <c r="I118" s="41"/>
      <c r="J118" s="149"/>
      <c r="K118" s="140"/>
      <c r="L118" s="164"/>
      <c r="M118" s="164"/>
    </row>
    <row r="119" spans="2:13" s="8" customFormat="1" ht="18.75" customHeight="1">
      <c r="B119" s="24" t="s">
        <v>7</v>
      </c>
      <c r="C119" s="36">
        <f>I116+1</f>
        <v>45634</v>
      </c>
      <c r="D119" s="36">
        <f>C119+1</f>
        <v>45635</v>
      </c>
      <c r="E119" s="36">
        <f t="shared" ref="E119:I119" si="94">D119+1</f>
        <v>45636</v>
      </c>
      <c r="F119" s="36">
        <f t="shared" si="94"/>
        <v>45637</v>
      </c>
      <c r="G119" s="36">
        <f t="shared" si="94"/>
        <v>45638</v>
      </c>
      <c r="H119" s="36">
        <f t="shared" si="94"/>
        <v>45639</v>
      </c>
      <c r="I119" s="36">
        <f t="shared" si="94"/>
        <v>45640</v>
      </c>
      <c r="J119" s="147"/>
      <c r="K119" s="138">
        <f>COUNTIF(C120:I120,"&lt;&gt;対象外")</f>
        <v>7</v>
      </c>
      <c r="L119" s="162">
        <f t="shared" ref="L119" si="95">COUNTIF(C120:I120,"*休工*")</f>
        <v>0</v>
      </c>
      <c r="M119" s="162"/>
    </row>
    <row r="120" spans="2:13" s="8" customFormat="1" ht="26.25" customHeight="1">
      <c r="B120" s="19" t="s">
        <v>47</v>
      </c>
      <c r="C120" s="10"/>
      <c r="D120" s="10"/>
      <c r="E120" s="10"/>
      <c r="F120" s="10"/>
      <c r="G120" s="10"/>
      <c r="H120" s="10"/>
      <c r="I120" s="10"/>
      <c r="J120" s="148"/>
      <c r="K120" s="139"/>
      <c r="L120" s="163"/>
      <c r="M120" s="163"/>
    </row>
    <row r="121" spans="2:13" s="8" customFormat="1" ht="26.25" customHeight="1" thickBot="1">
      <c r="B121" s="39" t="s">
        <v>9</v>
      </c>
      <c r="C121" s="41"/>
      <c r="D121" s="41"/>
      <c r="E121" s="41"/>
      <c r="F121" s="41"/>
      <c r="G121" s="41"/>
      <c r="H121" s="41"/>
      <c r="I121" s="41"/>
      <c r="J121" s="149"/>
      <c r="K121" s="140"/>
      <c r="L121" s="164"/>
      <c r="M121" s="164"/>
    </row>
    <row r="122" spans="2:13" s="8" customFormat="1" ht="18.75" customHeight="1">
      <c r="B122" s="44" t="s">
        <v>42</v>
      </c>
      <c r="C122" s="36">
        <f>I119+1</f>
        <v>45641</v>
      </c>
      <c r="D122" s="36">
        <f>C122+1</f>
        <v>45642</v>
      </c>
      <c r="E122" s="36">
        <f t="shared" ref="E122:I122" si="96">D122+1</f>
        <v>45643</v>
      </c>
      <c r="F122" s="36">
        <f t="shared" si="96"/>
        <v>45644</v>
      </c>
      <c r="G122" s="36">
        <f t="shared" si="96"/>
        <v>45645</v>
      </c>
      <c r="H122" s="36">
        <f t="shared" si="96"/>
        <v>45646</v>
      </c>
      <c r="I122" s="36">
        <f t="shared" si="96"/>
        <v>45647</v>
      </c>
      <c r="J122" s="150"/>
      <c r="K122" s="138">
        <f>COUNTIF(C123:I123,"&lt;&gt;対象外")</f>
        <v>7</v>
      </c>
      <c r="L122" s="162">
        <f>COUNTIF(C123:I123,"*休工*")</f>
        <v>0</v>
      </c>
      <c r="M122" s="162"/>
    </row>
    <row r="123" spans="2:13" s="8" customFormat="1" ht="26.25" customHeight="1">
      <c r="B123" s="19" t="s">
        <v>47</v>
      </c>
      <c r="C123" s="10"/>
      <c r="D123" s="10"/>
      <c r="E123" s="10"/>
      <c r="F123" s="10"/>
      <c r="G123" s="10"/>
      <c r="H123" s="10"/>
      <c r="I123" s="10"/>
      <c r="J123" s="151"/>
      <c r="K123" s="139"/>
      <c r="L123" s="163"/>
      <c r="M123" s="163"/>
    </row>
    <row r="124" spans="2:13" s="8" customFormat="1" ht="26.25" customHeight="1" thickBot="1">
      <c r="B124" s="39" t="s">
        <v>9</v>
      </c>
      <c r="C124" s="41"/>
      <c r="D124" s="41"/>
      <c r="E124" s="41"/>
      <c r="F124" s="41"/>
      <c r="G124" s="41"/>
      <c r="H124" s="41"/>
      <c r="I124" s="41"/>
      <c r="J124" s="152"/>
      <c r="K124" s="140"/>
      <c r="L124" s="164"/>
      <c r="M124" s="164"/>
    </row>
    <row r="125" spans="2:13" s="8" customFormat="1" ht="18.75" customHeight="1">
      <c r="B125" s="24" t="s">
        <v>7</v>
      </c>
      <c r="C125" s="35">
        <f>I122+1</f>
        <v>45648</v>
      </c>
      <c r="D125" s="35">
        <f>C125+1</f>
        <v>45649</v>
      </c>
      <c r="E125" s="35">
        <f t="shared" ref="E125:I125" si="97">D125+1</f>
        <v>45650</v>
      </c>
      <c r="F125" s="35">
        <f t="shared" si="97"/>
        <v>45651</v>
      </c>
      <c r="G125" s="35">
        <f t="shared" si="97"/>
        <v>45652</v>
      </c>
      <c r="H125" s="35">
        <f t="shared" si="97"/>
        <v>45653</v>
      </c>
      <c r="I125" s="35">
        <f t="shared" si="97"/>
        <v>45654</v>
      </c>
      <c r="J125" s="147"/>
      <c r="K125" s="138">
        <f t="shared" ref="K125" si="98">COUNTIF(C126:I126,"&lt;&gt;対象外")</f>
        <v>7</v>
      </c>
      <c r="L125" s="162">
        <f>COUNTIF(C126:I126,"*休工*")</f>
        <v>0</v>
      </c>
      <c r="M125" s="162"/>
    </row>
    <row r="126" spans="2:13" s="8" customFormat="1" ht="26.25" customHeight="1">
      <c r="B126" s="19" t="s">
        <v>47</v>
      </c>
      <c r="C126" s="10"/>
      <c r="D126" s="10"/>
      <c r="E126" s="10"/>
      <c r="F126" s="10"/>
      <c r="G126" s="10"/>
      <c r="H126" s="10"/>
      <c r="I126" s="10"/>
      <c r="J126" s="148"/>
      <c r="K126" s="139"/>
      <c r="L126" s="163"/>
      <c r="M126" s="163"/>
    </row>
    <row r="127" spans="2:13" s="8" customFormat="1" ht="26.25" customHeight="1" thickBot="1">
      <c r="B127" s="39" t="s">
        <v>9</v>
      </c>
      <c r="C127" s="41"/>
      <c r="D127" s="41"/>
      <c r="E127" s="41"/>
      <c r="F127" s="41"/>
      <c r="G127" s="41"/>
      <c r="H127" s="41"/>
      <c r="I127" s="41"/>
      <c r="J127" s="149"/>
      <c r="K127" s="140"/>
      <c r="L127" s="164"/>
      <c r="M127" s="164"/>
    </row>
    <row r="128" spans="2:13" s="8" customFormat="1" ht="18.75" customHeight="1">
      <c r="B128" s="44" t="s">
        <v>7</v>
      </c>
      <c r="C128" s="36">
        <f>I125+1</f>
        <v>45655</v>
      </c>
      <c r="D128" s="36">
        <f>C128+1</f>
        <v>45656</v>
      </c>
      <c r="E128" s="36">
        <f t="shared" ref="E128:I128" si="99">D128+1</f>
        <v>45657</v>
      </c>
      <c r="F128" s="36">
        <f t="shared" si="99"/>
        <v>45658</v>
      </c>
      <c r="G128" s="36">
        <f t="shared" si="99"/>
        <v>45659</v>
      </c>
      <c r="H128" s="36">
        <f t="shared" si="99"/>
        <v>45660</v>
      </c>
      <c r="I128" s="36">
        <f t="shared" si="99"/>
        <v>45661</v>
      </c>
      <c r="J128" s="147"/>
      <c r="K128" s="138">
        <f t="shared" ref="K128" si="100">COUNTIF(C129:I129,"&lt;&gt;対象外")</f>
        <v>7</v>
      </c>
      <c r="L128" s="162">
        <f t="shared" ref="L128" si="101">COUNTIF(C129:I129,"*休工*")</f>
        <v>0</v>
      </c>
      <c r="M128" s="162"/>
    </row>
    <row r="129" spans="2:13" s="8" customFormat="1" ht="26.25" customHeight="1">
      <c r="B129" s="19" t="s">
        <v>47</v>
      </c>
      <c r="C129" s="10"/>
      <c r="D129" s="10"/>
      <c r="E129" s="10"/>
      <c r="F129" s="10"/>
      <c r="G129" s="10"/>
      <c r="H129" s="10"/>
      <c r="I129" s="10"/>
      <c r="J129" s="148"/>
      <c r="K129" s="139"/>
      <c r="L129" s="163"/>
      <c r="M129" s="163"/>
    </row>
    <row r="130" spans="2:13" s="8" customFormat="1" ht="26.25" customHeight="1" thickBot="1">
      <c r="B130" s="39" t="s">
        <v>9</v>
      </c>
      <c r="C130" s="41"/>
      <c r="D130" s="41"/>
      <c r="E130" s="41"/>
      <c r="F130" s="41"/>
      <c r="G130" s="41"/>
      <c r="H130" s="41"/>
      <c r="I130" s="41"/>
      <c r="J130" s="149"/>
      <c r="K130" s="140"/>
      <c r="L130" s="164"/>
      <c r="M130" s="164"/>
    </row>
    <row r="131" spans="2:13" s="8" customFormat="1" ht="18.75" customHeight="1">
      <c r="B131" s="24" t="s">
        <v>7</v>
      </c>
      <c r="C131" s="36">
        <f>I128+1</f>
        <v>45662</v>
      </c>
      <c r="D131" s="36">
        <f>C131+1</f>
        <v>45663</v>
      </c>
      <c r="E131" s="36">
        <f t="shared" ref="E131:I131" si="102">D131+1</f>
        <v>45664</v>
      </c>
      <c r="F131" s="36">
        <f t="shared" si="102"/>
        <v>45665</v>
      </c>
      <c r="G131" s="36">
        <f t="shared" si="102"/>
        <v>45666</v>
      </c>
      <c r="H131" s="36">
        <f t="shared" si="102"/>
        <v>45667</v>
      </c>
      <c r="I131" s="36">
        <f t="shared" si="102"/>
        <v>45668</v>
      </c>
      <c r="J131" s="147"/>
      <c r="K131" s="138">
        <f t="shared" ref="K131" si="103">COUNTIF(C132:I132,"&lt;&gt;対象外")</f>
        <v>7</v>
      </c>
      <c r="L131" s="162">
        <f t="shared" ref="L131" si="104">COUNTIF(C132:I132,"*休工*")</f>
        <v>0</v>
      </c>
      <c r="M131" s="162"/>
    </row>
    <row r="132" spans="2:13" s="8" customFormat="1" ht="26.25" customHeight="1">
      <c r="B132" s="19" t="s">
        <v>47</v>
      </c>
      <c r="C132" s="10"/>
      <c r="D132" s="10"/>
      <c r="E132" s="10"/>
      <c r="F132" s="10"/>
      <c r="G132" s="10"/>
      <c r="H132" s="10"/>
      <c r="I132" s="10"/>
      <c r="J132" s="148"/>
      <c r="K132" s="139"/>
      <c r="L132" s="163"/>
      <c r="M132" s="163"/>
    </row>
    <row r="133" spans="2:13" s="8" customFormat="1" ht="26.25" customHeight="1" thickBot="1">
      <c r="B133" s="39" t="s">
        <v>9</v>
      </c>
      <c r="C133" s="41"/>
      <c r="D133" s="41"/>
      <c r="E133" s="41"/>
      <c r="F133" s="41"/>
      <c r="G133" s="41"/>
      <c r="H133" s="41"/>
      <c r="I133" s="41"/>
      <c r="J133" s="149"/>
      <c r="K133" s="140"/>
      <c r="L133" s="164"/>
      <c r="M133" s="164"/>
    </row>
    <row r="134" spans="2:13" s="8" customFormat="1" ht="18.75" customHeight="1">
      <c r="B134" s="44" t="s">
        <v>7</v>
      </c>
      <c r="C134" s="36">
        <f>I131+1</f>
        <v>45669</v>
      </c>
      <c r="D134" s="36">
        <f>C134+1</f>
        <v>45670</v>
      </c>
      <c r="E134" s="36">
        <f t="shared" ref="E134:I134" si="105">D134+1</f>
        <v>45671</v>
      </c>
      <c r="F134" s="36">
        <f t="shared" si="105"/>
        <v>45672</v>
      </c>
      <c r="G134" s="36">
        <f t="shared" si="105"/>
        <v>45673</v>
      </c>
      <c r="H134" s="36">
        <f t="shared" si="105"/>
        <v>45674</v>
      </c>
      <c r="I134" s="36">
        <f t="shared" si="105"/>
        <v>45675</v>
      </c>
      <c r="J134" s="147"/>
      <c r="K134" s="138">
        <f t="shared" ref="K134" si="106">COUNTIF(C135:I135,"&lt;&gt;対象外")</f>
        <v>7</v>
      </c>
      <c r="L134" s="162">
        <f t="shared" ref="L134" si="107">COUNTIF(C135:I135,"*休工*")</f>
        <v>0</v>
      </c>
      <c r="M134" s="162"/>
    </row>
    <row r="135" spans="2:13" s="8" customFormat="1" ht="26.25" customHeight="1">
      <c r="B135" s="19" t="s">
        <v>47</v>
      </c>
      <c r="C135" s="10"/>
      <c r="D135" s="10"/>
      <c r="E135" s="10"/>
      <c r="F135" s="10"/>
      <c r="G135" s="10"/>
      <c r="H135" s="10"/>
      <c r="I135" s="10"/>
      <c r="J135" s="148"/>
      <c r="K135" s="139"/>
      <c r="L135" s="163"/>
      <c r="M135" s="163"/>
    </row>
    <row r="136" spans="2:13" s="8" customFormat="1" ht="26.25" customHeight="1" thickBot="1">
      <c r="B136" s="39" t="s">
        <v>9</v>
      </c>
      <c r="C136" s="41"/>
      <c r="D136" s="41"/>
      <c r="E136" s="41"/>
      <c r="F136" s="41"/>
      <c r="G136" s="41"/>
      <c r="H136" s="41"/>
      <c r="I136" s="41"/>
      <c r="J136" s="149"/>
      <c r="K136" s="140"/>
      <c r="L136" s="164"/>
      <c r="M136" s="164"/>
    </row>
    <row r="137" spans="2:13" s="8" customFormat="1" ht="18.75" customHeight="1">
      <c r="B137" s="44" t="s">
        <v>42</v>
      </c>
      <c r="C137" s="36">
        <f>I134+1</f>
        <v>45676</v>
      </c>
      <c r="D137" s="36">
        <f>C137+1</f>
        <v>45677</v>
      </c>
      <c r="E137" s="36">
        <f t="shared" ref="E137:I137" si="108">D137+1</f>
        <v>45678</v>
      </c>
      <c r="F137" s="36">
        <f t="shared" si="108"/>
        <v>45679</v>
      </c>
      <c r="G137" s="36">
        <f t="shared" si="108"/>
        <v>45680</v>
      </c>
      <c r="H137" s="36">
        <f t="shared" si="108"/>
        <v>45681</v>
      </c>
      <c r="I137" s="36">
        <f t="shared" si="108"/>
        <v>45682</v>
      </c>
      <c r="J137" s="147"/>
      <c r="K137" s="138">
        <f t="shared" ref="K137" si="109">COUNTIF(C138:I138,"&lt;&gt;対象外")</f>
        <v>7</v>
      </c>
      <c r="L137" s="162">
        <f t="shared" ref="L137" si="110">COUNTIF(C138:I138,"*休工*")</f>
        <v>0</v>
      </c>
      <c r="M137" s="162"/>
    </row>
    <row r="138" spans="2:13" s="8" customFormat="1" ht="26.25" customHeight="1">
      <c r="B138" s="19" t="s">
        <v>47</v>
      </c>
      <c r="C138" s="10"/>
      <c r="D138" s="10"/>
      <c r="E138" s="10"/>
      <c r="F138" s="10"/>
      <c r="G138" s="10"/>
      <c r="H138" s="10"/>
      <c r="I138" s="10"/>
      <c r="J138" s="148"/>
      <c r="K138" s="139"/>
      <c r="L138" s="163"/>
      <c r="M138" s="163"/>
    </row>
    <row r="139" spans="2:13" s="8" customFormat="1" ht="26.25" customHeight="1" thickBot="1">
      <c r="B139" s="39" t="s">
        <v>9</v>
      </c>
      <c r="C139" s="41"/>
      <c r="D139" s="41"/>
      <c r="E139" s="41"/>
      <c r="F139" s="41"/>
      <c r="G139" s="41"/>
      <c r="H139" s="41"/>
      <c r="I139" s="41"/>
      <c r="J139" s="149"/>
      <c r="K139" s="140"/>
      <c r="L139" s="164"/>
      <c r="M139" s="164"/>
    </row>
    <row r="140" spans="2:13" s="8" customFormat="1" ht="18.75" customHeight="1">
      <c r="B140" s="24" t="s">
        <v>7</v>
      </c>
      <c r="C140" s="36">
        <f>I137+1</f>
        <v>45683</v>
      </c>
      <c r="D140" s="36">
        <f>C140+1</f>
        <v>45684</v>
      </c>
      <c r="E140" s="36">
        <f t="shared" ref="E140:I140" si="111">D140+1</f>
        <v>45685</v>
      </c>
      <c r="F140" s="36">
        <f t="shared" si="111"/>
        <v>45686</v>
      </c>
      <c r="G140" s="36">
        <f t="shared" si="111"/>
        <v>45687</v>
      </c>
      <c r="H140" s="36">
        <f t="shared" si="111"/>
        <v>45688</v>
      </c>
      <c r="I140" s="36">
        <f t="shared" si="111"/>
        <v>45689</v>
      </c>
      <c r="J140" s="147"/>
      <c r="K140" s="138">
        <f t="shared" ref="K140" si="112">COUNTIF(C141:I141,"&lt;&gt;対象外")</f>
        <v>7</v>
      </c>
      <c r="L140" s="162">
        <f t="shared" ref="L140" si="113">COUNTIF(C141:I141,"*休工*")</f>
        <v>0</v>
      </c>
      <c r="M140" s="162"/>
    </row>
    <row r="141" spans="2:13" s="8" customFormat="1" ht="26.25" customHeight="1">
      <c r="B141" s="19" t="s">
        <v>47</v>
      </c>
      <c r="C141" s="10"/>
      <c r="D141" s="10"/>
      <c r="E141" s="10"/>
      <c r="F141" s="10"/>
      <c r="G141" s="10"/>
      <c r="H141" s="10"/>
      <c r="I141" s="10"/>
      <c r="J141" s="148"/>
      <c r="K141" s="139"/>
      <c r="L141" s="163"/>
      <c r="M141" s="163"/>
    </row>
    <row r="142" spans="2:13" s="8" customFormat="1" ht="26.25" customHeight="1" thickBot="1">
      <c r="B142" s="39" t="s">
        <v>9</v>
      </c>
      <c r="C142" s="41"/>
      <c r="D142" s="41"/>
      <c r="E142" s="41"/>
      <c r="F142" s="41"/>
      <c r="G142" s="41"/>
      <c r="H142" s="41"/>
      <c r="I142" s="41"/>
      <c r="J142" s="149"/>
      <c r="K142" s="140"/>
      <c r="L142" s="164"/>
      <c r="M142" s="164"/>
    </row>
    <row r="143" spans="2:13" s="8" customFormat="1" ht="18.75" customHeight="1">
      <c r="B143" s="44" t="s">
        <v>7</v>
      </c>
      <c r="C143" s="36">
        <f>I140+1</f>
        <v>45690</v>
      </c>
      <c r="D143" s="36">
        <f>C143+1</f>
        <v>45691</v>
      </c>
      <c r="E143" s="36">
        <f t="shared" ref="E143:I143" si="114">D143+1</f>
        <v>45692</v>
      </c>
      <c r="F143" s="36">
        <f t="shared" si="114"/>
        <v>45693</v>
      </c>
      <c r="G143" s="36">
        <f t="shared" si="114"/>
        <v>45694</v>
      </c>
      <c r="H143" s="36">
        <f t="shared" si="114"/>
        <v>45695</v>
      </c>
      <c r="I143" s="36">
        <f t="shared" si="114"/>
        <v>45696</v>
      </c>
      <c r="J143" s="147"/>
      <c r="K143" s="138">
        <f t="shared" ref="K143" si="115">COUNTIF(C144:I144,"&lt;&gt;対象外")</f>
        <v>7</v>
      </c>
      <c r="L143" s="162">
        <f t="shared" ref="L143" si="116">COUNTIF(C144:I144,"*休工*")</f>
        <v>0</v>
      </c>
      <c r="M143" s="162"/>
    </row>
    <row r="144" spans="2:13" s="8" customFormat="1" ht="26.25" customHeight="1">
      <c r="B144" s="19" t="s">
        <v>47</v>
      </c>
      <c r="C144" s="10"/>
      <c r="D144" s="10"/>
      <c r="E144" s="10"/>
      <c r="F144" s="10"/>
      <c r="G144" s="10"/>
      <c r="H144" s="10"/>
      <c r="I144" s="10"/>
      <c r="J144" s="148"/>
      <c r="K144" s="139"/>
      <c r="L144" s="163"/>
      <c r="M144" s="163"/>
    </row>
    <row r="145" spans="2:13" s="8" customFormat="1" ht="26.25" customHeight="1" thickBot="1">
      <c r="B145" s="39" t="s">
        <v>9</v>
      </c>
      <c r="C145" s="41"/>
      <c r="D145" s="41"/>
      <c r="E145" s="41"/>
      <c r="F145" s="41"/>
      <c r="G145" s="41"/>
      <c r="H145" s="41"/>
      <c r="I145" s="41"/>
      <c r="J145" s="149"/>
      <c r="K145" s="140"/>
      <c r="L145" s="164"/>
      <c r="M145" s="164"/>
    </row>
    <row r="146" spans="2:13" s="8" customFormat="1" ht="18.75" customHeight="1">
      <c r="B146" s="24" t="s">
        <v>7</v>
      </c>
      <c r="C146" s="36">
        <f>I143+1</f>
        <v>45697</v>
      </c>
      <c r="D146" s="36">
        <f>C146+1</f>
        <v>45698</v>
      </c>
      <c r="E146" s="36">
        <f t="shared" ref="E146:I146" si="117">D146+1</f>
        <v>45699</v>
      </c>
      <c r="F146" s="36">
        <f t="shared" si="117"/>
        <v>45700</v>
      </c>
      <c r="G146" s="36">
        <f t="shared" si="117"/>
        <v>45701</v>
      </c>
      <c r="H146" s="36">
        <f t="shared" si="117"/>
        <v>45702</v>
      </c>
      <c r="I146" s="36">
        <f t="shared" si="117"/>
        <v>45703</v>
      </c>
      <c r="J146" s="147"/>
      <c r="K146" s="138">
        <f t="shared" ref="K146" si="118">COUNTIF(C147:I147,"&lt;&gt;対象外")</f>
        <v>7</v>
      </c>
      <c r="L146" s="162">
        <f t="shared" ref="L146" si="119">COUNTIF(C147:I147,"*休工*")</f>
        <v>0</v>
      </c>
      <c r="M146" s="162"/>
    </row>
    <row r="147" spans="2:13" s="8" customFormat="1" ht="26.25" customHeight="1">
      <c r="B147" s="19" t="s">
        <v>47</v>
      </c>
      <c r="C147" s="10"/>
      <c r="D147" s="10"/>
      <c r="E147" s="10"/>
      <c r="F147" s="10"/>
      <c r="G147" s="10"/>
      <c r="H147" s="10"/>
      <c r="I147" s="10"/>
      <c r="J147" s="148"/>
      <c r="K147" s="139"/>
      <c r="L147" s="163"/>
      <c r="M147" s="163"/>
    </row>
    <row r="148" spans="2:13" s="8" customFormat="1" ht="26.25" customHeight="1" thickBot="1">
      <c r="B148" s="39" t="s">
        <v>9</v>
      </c>
      <c r="C148" s="41"/>
      <c r="D148" s="41"/>
      <c r="E148" s="41"/>
      <c r="F148" s="41"/>
      <c r="G148" s="41"/>
      <c r="H148" s="41"/>
      <c r="I148" s="41"/>
      <c r="J148" s="149"/>
      <c r="K148" s="140"/>
      <c r="L148" s="164"/>
      <c r="M148" s="164"/>
    </row>
    <row r="149" spans="2:13" s="8" customFormat="1" ht="18.75" customHeight="1">
      <c r="B149" s="44" t="s">
        <v>42</v>
      </c>
      <c r="C149" s="36">
        <f>I146+1</f>
        <v>45704</v>
      </c>
      <c r="D149" s="36">
        <f>C149+1</f>
        <v>45705</v>
      </c>
      <c r="E149" s="36">
        <f t="shared" ref="E149:I149" si="120">D149+1</f>
        <v>45706</v>
      </c>
      <c r="F149" s="36">
        <f t="shared" si="120"/>
        <v>45707</v>
      </c>
      <c r="G149" s="36">
        <f t="shared" si="120"/>
        <v>45708</v>
      </c>
      <c r="H149" s="36">
        <f t="shared" si="120"/>
        <v>45709</v>
      </c>
      <c r="I149" s="36">
        <f t="shared" si="120"/>
        <v>45710</v>
      </c>
      <c r="J149" s="150"/>
      <c r="K149" s="138">
        <f>COUNTIF(C150:I150,"&lt;&gt;対象外")</f>
        <v>7</v>
      </c>
      <c r="L149" s="162">
        <f>COUNTIF(C150:I150,"*休工*")</f>
        <v>0</v>
      </c>
      <c r="M149" s="162"/>
    </row>
    <row r="150" spans="2:13" s="8" customFormat="1" ht="26.25" customHeight="1">
      <c r="B150" s="19" t="s">
        <v>47</v>
      </c>
      <c r="C150" s="10"/>
      <c r="D150" s="10"/>
      <c r="E150" s="10"/>
      <c r="F150" s="10"/>
      <c r="G150" s="10"/>
      <c r="H150" s="10"/>
      <c r="I150" s="10"/>
      <c r="J150" s="151"/>
      <c r="K150" s="139"/>
      <c r="L150" s="163"/>
      <c r="M150" s="163"/>
    </row>
    <row r="151" spans="2:13" s="8" customFormat="1" ht="26.25" customHeight="1" thickBot="1">
      <c r="B151" s="39" t="s">
        <v>9</v>
      </c>
      <c r="C151" s="41"/>
      <c r="D151" s="41"/>
      <c r="E151" s="41"/>
      <c r="F151" s="41"/>
      <c r="G151" s="41"/>
      <c r="H151" s="41"/>
      <c r="I151" s="41"/>
      <c r="J151" s="152"/>
      <c r="K151" s="140"/>
      <c r="L151" s="164"/>
      <c r="M151" s="164"/>
    </row>
    <row r="152" spans="2:13" s="8" customFormat="1" ht="18.75" customHeight="1">
      <c r="B152" s="24" t="s">
        <v>7</v>
      </c>
      <c r="C152" s="35">
        <f>I149+1</f>
        <v>45711</v>
      </c>
      <c r="D152" s="35">
        <f>C152+1</f>
        <v>45712</v>
      </c>
      <c r="E152" s="35">
        <f t="shared" ref="E152:I152" si="121">D152+1</f>
        <v>45713</v>
      </c>
      <c r="F152" s="35">
        <f t="shared" si="121"/>
        <v>45714</v>
      </c>
      <c r="G152" s="35">
        <f t="shared" si="121"/>
        <v>45715</v>
      </c>
      <c r="H152" s="35">
        <f t="shared" si="121"/>
        <v>45716</v>
      </c>
      <c r="I152" s="35">
        <f t="shared" si="121"/>
        <v>45717</v>
      </c>
      <c r="J152" s="147"/>
      <c r="K152" s="138">
        <f t="shared" ref="K152" si="122">COUNTIF(C153:I153,"&lt;&gt;対象外")</f>
        <v>7</v>
      </c>
      <c r="L152" s="162">
        <f>COUNTIF(C153:I153,"*休工*")</f>
        <v>0</v>
      </c>
      <c r="M152" s="162"/>
    </row>
    <row r="153" spans="2:13" s="8" customFormat="1" ht="26.25" customHeight="1">
      <c r="B153" s="19" t="s">
        <v>47</v>
      </c>
      <c r="C153" s="10"/>
      <c r="D153" s="10"/>
      <c r="E153" s="10"/>
      <c r="F153" s="10"/>
      <c r="G153" s="10"/>
      <c r="H153" s="10"/>
      <c r="I153" s="10"/>
      <c r="J153" s="148"/>
      <c r="K153" s="139"/>
      <c r="L153" s="163"/>
      <c r="M153" s="163"/>
    </row>
    <row r="154" spans="2:13" s="8" customFormat="1" ht="26.25" customHeight="1" thickBot="1">
      <c r="B154" s="39" t="s">
        <v>9</v>
      </c>
      <c r="C154" s="41"/>
      <c r="D154" s="41"/>
      <c r="E154" s="41"/>
      <c r="F154" s="41"/>
      <c r="G154" s="41"/>
      <c r="H154" s="41"/>
      <c r="I154" s="41"/>
      <c r="J154" s="149"/>
      <c r="K154" s="140"/>
      <c r="L154" s="164"/>
      <c r="M154" s="164"/>
    </row>
    <row r="155" spans="2:13" s="8" customFormat="1" ht="18.75" customHeight="1">
      <c r="B155" s="44" t="s">
        <v>7</v>
      </c>
      <c r="C155" s="36">
        <f>I152+1</f>
        <v>45718</v>
      </c>
      <c r="D155" s="36">
        <f>C155+1</f>
        <v>45719</v>
      </c>
      <c r="E155" s="36">
        <f t="shared" ref="E155:I155" si="123">D155+1</f>
        <v>45720</v>
      </c>
      <c r="F155" s="36">
        <f t="shared" si="123"/>
        <v>45721</v>
      </c>
      <c r="G155" s="36">
        <f t="shared" si="123"/>
        <v>45722</v>
      </c>
      <c r="H155" s="36">
        <f t="shared" si="123"/>
        <v>45723</v>
      </c>
      <c r="I155" s="36">
        <f t="shared" si="123"/>
        <v>45724</v>
      </c>
      <c r="J155" s="147"/>
      <c r="K155" s="138">
        <f t="shared" ref="K155" si="124">COUNTIF(C156:I156,"&lt;&gt;対象外")</f>
        <v>7</v>
      </c>
      <c r="L155" s="162">
        <f t="shared" ref="L155" si="125">COUNTIF(C156:I156,"*休工*")</f>
        <v>0</v>
      </c>
      <c r="M155" s="162"/>
    </row>
    <row r="156" spans="2:13" s="8" customFormat="1" ht="26.25" customHeight="1">
      <c r="B156" s="19" t="s">
        <v>47</v>
      </c>
      <c r="C156" s="10"/>
      <c r="D156" s="10"/>
      <c r="E156" s="10"/>
      <c r="F156" s="10"/>
      <c r="G156" s="10"/>
      <c r="H156" s="10"/>
      <c r="I156" s="10"/>
      <c r="J156" s="148"/>
      <c r="K156" s="139"/>
      <c r="L156" s="163"/>
      <c r="M156" s="163"/>
    </row>
    <row r="157" spans="2:13" s="8" customFormat="1" ht="26.25" customHeight="1" thickBot="1">
      <c r="B157" s="39" t="s">
        <v>9</v>
      </c>
      <c r="C157" s="41"/>
      <c r="D157" s="41"/>
      <c r="E157" s="41"/>
      <c r="F157" s="41"/>
      <c r="G157" s="41"/>
      <c r="H157" s="41"/>
      <c r="I157" s="41"/>
      <c r="J157" s="149"/>
      <c r="K157" s="140"/>
      <c r="L157" s="164"/>
      <c r="M157" s="164"/>
    </row>
    <row r="158" spans="2:13" s="8" customFormat="1" ht="18.75" customHeight="1">
      <c r="B158" s="24" t="s">
        <v>7</v>
      </c>
      <c r="C158" s="36">
        <f>I155+1</f>
        <v>45725</v>
      </c>
      <c r="D158" s="36">
        <f>C158+1</f>
        <v>45726</v>
      </c>
      <c r="E158" s="36">
        <f t="shared" ref="E158:I158" si="126">D158+1</f>
        <v>45727</v>
      </c>
      <c r="F158" s="36">
        <f t="shared" si="126"/>
        <v>45728</v>
      </c>
      <c r="G158" s="36">
        <f t="shared" si="126"/>
        <v>45729</v>
      </c>
      <c r="H158" s="36">
        <f t="shared" si="126"/>
        <v>45730</v>
      </c>
      <c r="I158" s="36">
        <f t="shared" si="126"/>
        <v>45731</v>
      </c>
      <c r="J158" s="147"/>
      <c r="K158" s="138">
        <f t="shared" ref="K158" si="127">COUNTIF(C159:I159,"&lt;&gt;対象外")</f>
        <v>7</v>
      </c>
      <c r="L158" s="162">
        <f t="shared" ref="L158" si="128">COUNTIF(C159:I159,"*休工*")</f>
        <v>0</v>
      </c>
      <c r="M158" s="162"/>
    </row>
    <row r="159" spans="2:13" s="8" customFormat="1" ht="26.25" customHeight="1">
      <c r="B159" s="19" t="s">
        <v>47</v>
      </c>
      <c r="C159" s="10"/>
      <c r="D159" s="10"/>
      <c r="E159" s="10"/>
      <c r="F159" s="10"/>
      <c r="G159" s="10"/>
      <c r="H159" s="10"/>
      <c r="I159" s="10"/>
      <c r="J159" s="148"/>
      <c r="K159" s="139"/>
      <c r="L159" s="163"/>
      <c r="M159" s="163"/>
    </row>
    <row r="160" spans="2:13" s="8" customFormat="1" ht="26.25" customHeight="1" thickBot="1">
      <c r="B160" s="39" t="s">
        <v>9</v>
      </c>
      <c r="C160" s="41"/>
      <c r="D160" s="41"/>
      <c r="E160" s="41"/>
      <c r="F160" s="41"/>
      <c r="G160" s="41"/>
      <c r="H160" s="41"/>
      <c r="I160" s="41"/>
      <c r="J160" s="149"/>
      <c r="K160" s="140"/>
      <c r="L160" s="164"/>
      <c r="M160" s="164"/>
    </row>
    <row r="161" spans="2:13" s="8" customFormat="1" ht="18.75" customHeight="1">
      <c r="B161" s="44" t="s">
        <v>7</v>
      </c>
      <c r="C161" s="36">
        <f>I158+1</f>
        <v>45732</v>
      </c>
      <c r="D161" s="36">
        <f>C161+1</f>
        <v>45733</v>
      </c>
      <c r="E161" s="36">
        <f t="shared" ref="E161:I161" si="129">D161+1</f>
        <v>45734</v>
      </c>
      <c r="F161" s="36">
        <f t="shared" si="129"/>
        <v>45735</v>
      </c>
      <c r="G161" s="36">
        <f t="shared" si="129"/>
        <v>45736</v>
      </c>
      <c r="H161" s="36">
        <f t="shared" si="129"/>
        <v>45737</v>
      </c>
      <c r="I161" s="36">
        <f t="shared" si="129"/>
        <v>45738</v>
      </c>
      <c r="J161" s="147"/>
      <c r="K161" s="138">
        <f t="shared" ref="K161" si="130">COUNTIF(C162:I162,"&lt;&gt;対象外")</f>
        <v>7</v>
      </c>
      <c r="L161" s="162">
        <f t="shared" ref="L161" si="131">COUNTIF(C162:I162,"*休工*")</f>
        <v>0</v>
      </c>
      <c r="M161" s="162"/>
    </row>
    <row r="162" spans="2:13" s="8" customFormat="1" ht="26.25" customHeight="1">
      <c r="B162" s="19" t="s">
        <v>47</v>
      </c>
      <c r="C162" s="10"/>
      <c r="D162" s="10"/>
      <c r="E162" s="10"/>
      <c r="F162" s="10"/>
      <c r="G162" s="10"/>
      <c r="H162" s="10"/>
      <c r="I162" s="10"/>
      <c r="J162" s="148"/>
      <c r="K162" s="139"/>
      <c r="L162" s="163"/>
      <c r="M162" s="163"/>
    </row>
    <row r="163" spans="2:13" s="8" customFormat="1" ht="26.25" customHeight="1" thickBot="1">
      <c r="B163" s="39" t="s">
        <v>9</v>
      </c>
      <c r="C163" s="41"/>
      <c r="D163" s="41"/>
      <c r="E163" s="41"/>
      <c r="F163" s="41"/>
      <c r="G163" s="41"/>
      <c r="H163" s="41"/>
      <c r="I163" s="41"/>
      <c r="J163" s="149"/>
      <c r="K163" s="140"/>
      <c r="L163" s="164"/>
      <c r="M163" s="164"/>
    </row>
    <row r="164" spans="2:13" s="8" customFormat="1" ht="18.75" customHeight="1">
      <c r="B164" s="44" t="s">
        <v>42</v>
      </c>
      <c r="C164" s="36">
        <f>I161+1</f>
        <v>45739</v>
      </c>
      <c r="D164" s="36">
        <f>C164+1</f>
        <v>45740</v>
      </c>
      <c r="E164" s="36">
        <f t="shared" ref="E164:I164" si="132">D164+1</f>
        <v>45741</v>
      </c>
      <c r="F164" s="36">
        <f t="shared" si="132"/>
        <v>45742</v>
      </c>
      <c r="G164" s="36">
        <f t="shared" si="132"/>
        <v>45743</v>
      </c>
      <c r="H164" s="36">
        <f t="shared" si="132"/>
        <v>45744</v>
      </c>
      <c r="I164" s="36">
        <f t="shared" si="132"/>
        <v>45745</v>
      </c>
      <c r="J164" s="147"/>
      <c r="K164" s="138">
        <f t="shared" ref="K164" si="133">COUNTIF(C165:I165,"&lt;&gt;対象外")</f>
        <v>7</v>
      </c>
      <c r="L164" s="162">
        <f t="shared" ref="L164" si="134">COUNTIF(C165:I165,"*休工*")</f>
        <v>0</v>
      </c>
      <c r="M164" s="162"/>
    </row>
    <row r="165" spans="2:13" s="8" customFormat="1" ht="26.25" customHeight="1">
      <c r="B165" s="19" t="s">
        <v>47</v>
      </c>
      <c r="C165" s="10"/>
      <c r="D165" s="10"/>
      <c r="E165" s="10"/>
      <c r="F165" s="10"/>
      <c r="G165" s="10"/>
      <c r="H165" s="10"/>
      <c r="I165" s="10"/>
      <c r="J165" s="148"/>
      <c r="K165" s="139"/>
      <c r="L165" s="163"/>
      <c r="M165" s="163"/>
    </row>
    <row r="166" spans="2:13" s="8" customFormat="1" ht="26.25" customHeight="1" thickBot="1">
      <c r="B166" s="39" t="s">
        <v>9</v>
      </c>
      <c r="C166" s="41"/>
      <c r="D166" s="41"/>
      <c r="E166" s="41"/>
      <c r="F166" s="41"/>
      <c r="G166" s="41"/>
      <c r="H166" s="41"/>
      <c r="I166" s="41"/>
      <c r="J166" s="149"/>
      <c r="K166" s="140"/>
      <c r="L166" s="164"/>
      <c r="M166" s="164"/>
    </row>
    <row r="167" spans="2:13" s="8" customFormat="1" ht="18.75" customHeight="1">
      <c r="B167" s="24" t="s">
        <v>7</v>
      </c>
      <c r="C167" s="36">
        <f>I164+1</f>
        <v>45746</v>
      </c>
      <c r="D167" s="36">
        <f>C167+1</f>
        <v>45747</v>
      </c>
      <c r="E167" s="36">
        <f t="shared" ref="E167:I167" si="135">D167+1</f>
        <v>45748</v>
      </c>
      <c r="F167" s="36">
        <f t="shared" si="135"/>
        <v>45749</v>
      </c>
      <c r="G167" s="36">
        <f t="shared" si="135"/>
        <v>45750</v>
      </c>
      <c r="H167" s="36">
        <f t="shared" si="135"/>
        <v>45751</v>
      </c>
      <c r="I167" s="36">
        <f t="shared" si="135"/>
        <v>45752</v>
      </c>
      <c r="J167" s="147"/>
      <c r="K167" s="138">
        <f t="shared" ref="K167" si="136">COUNTIF(C168:I168,"&lt;&gt;対象外")</f>
        <v>7</v>
      </c>
      <c r="L167" s="162">
        <f t="shared" ref="L167" si="137">COUNTIF(C168:I168,"*休工*")</f>
        <v>0</v>
      </c>
      <c r="M167" s="162"/>
    </row>
    <row r="168" spans="2:13" s="8" customFormat="1" ht="26.25" customHeight="1">
      <c r="B168" s="19" t="s">
        <v>47</v>
      </c>
      <c r="C168" s="10"/>
      <c r="D168" s="10"/>
      <c r="E168" s="10"/>
      <c r="F168" s="10"/>
      <c r="G168" s="10"/>
      <c r="H168" s="10"/>
      <c r="I168" s="10"/>
      <c r="J168" s="148"/>
      <c r="K168" s="139"/>
      <c r="L168" s="163"/>
      <c r="M168" s="163"/>
    </row>
    <row r="169" spans="2:13" s="8" customFormat="1" ht="26.25" customHeight="1" thickBot="1">
      <c r="B169" s="39" t="s">
        <v>9</v>
      </c>
      <c r="C169" s="41"/>
      <c r="D169" s="41"/>
      <c r="E169" s="41"/>
      <c r="F169" s="41"/>
      <c r="G169" s="41"/>
      <c r="H169" s="41"/>
      <c r="I169" s="41"/>
      <c r="J169" s="149"/>
      <c r="K169" s="140"/>
      <c r="L169" s="164"/>
      <c r="M169" s="164"/>
    </row>
    <row r="170" spans="2:13" ht="46.5" customHeight="1" thickBot="1">
      <c r="B170" s="153" t="s">
        <v>20</v>
      </c>
      <c r="C170" s="154"/>
      <c r="D170" s="154"/>
      <c r="E170" s="154"/>
      <c r="F170" s="154"/>
      <c r="G170" s="154"/>
      <c r="H170" s="154"/>
      <c r="I170" s="154"/>
      <c r="J170" s="155"/>
      <c r="K170" s="42">
        <f>SUM(K11:K169)</f>
        <v>371</v>
      </c>
      <c r="L170" s="20">
        <f>SUM(L11:L169)</f>
        <v>0</v>
      </c>
      <c r="M170" s="78"/>
    </row>
    <row r="171" spans="2:13" s="6" customFormat="1" ht="14.25" customHeight="1">
      <c r="B171" s="12" t="s">
        <v>40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7"/>
    </row>
    <row r="172" spans="2:13" ht="14.25" customHeight="1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3" s="6" customFormat="1" ht="12.75" thickBot="1">
      <c r="B173" s="6" t="s">
        <v>38</v>
      </c>
      <c r="M173" s="7"/>
    </row>
    <row r="174" spans="2:13" ht="24" customHeight="1" thickBot="1">
      <c r="B174" s="8">
        <f>L170</f>
        <v>0</v>
      </c>
      <c r="C174" s="8" t="s">
        <v>31</v>
      </c>
      <c r="D174" s="8">
        <f>K170</f>
        <v>371</v>
      </c>
      <c r="E174" s="8" t="s">
        <v>32</v>
      </c>
      <c r="F174" s="68">
        <f>ROUNDDOWN(B174/D174,3)</f>
        <v>0</v>
      </c>
      <c r="G174" s="8" t="s">
        <v>33</v>
      </c>
      <c r="H174" s="156" t="str">
        <f>IF(F174&gt;=28.5%,"4週8休以上",IF(F174&gt;=25%,"4週7休以上4週8休未満",IF(F174&gt;=21.4%,"4週6休以上4週7休未満","4週6休未満")))</f>
        <v>4週6休未満</v>
      </c>
      <c r="I174" s="157"/>
    </row>
    <row r="175" spans="2:13" ht="12" customHeight="1" thickBot="1">
      <c r="B175" s="6" t="s">
        <v>39</v>
      </c>
      <c r="C175" s="8"/>
      <c r="D175" s="8"/>
      <c r="E175" s="8"/>
      <c r="F175" s="68"/>
      <c r="G175" s="8"/>
      <c r="H175" s="14"/>
    </row>
    <row r="176" spans="2:13" s="8" customFormat="1" ht="24" customHeight="1" thickBot="1">
      <c r="B176" s="8">
        <f>L170</f>
        <v>0</v>
      </c>
      <c r="C176" s="8" t="s">
        <v>31</v>
      </c>
      <c r="D176" s="8">
        <f>K170</f>
        <v>371</v>
      </c>
      <c r="E176" s="8" t="s">
        <v>32</v>
      </c>
      <c r="F176" s="68">
        <f>ROUNDDOWN(B176/D176,3)</f>
        <v>0</v>
      </c>
      <c r="G176" s="8" t="s">
        <v>33</v>
      </c>
      <c r="H176" s="168" t="str">
        <f>IF(F176&gt;=28.5%,"評価対象","評価対象外")</f>
        <v>評価対象外</v>
      </c>
      <c r="I176" s="169"/>
      <c r="M176" s="7"/>
    </row>
    <row r="177" spans="2:13" s="8" customFormat="1" ht="12" customHeight="1">
      <c r="B177" s="6" t="s">
        <v>100</v>
      </c>
      <c r="F177" s="13"/>
      <c r="H177" s="18"/>
      <c r="I177" s="18"/>
      <c r="M177" s="7"/>
    </row>
    <row r="178" spans="2:13">
      <c r="B178" s="6"/>
    </row>
  </sheetData>
  <mergeCells count="233"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  <mergeCell ref="M8:M10"/>
    <mergeCell ref="M11:M13"/>
    <mergeCell ref="M41:M4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4:M46"/>
    <mergeCell ref="M47:M49"/>
    <mergeCell ref="M50:M52"/>
    <mergeCell ref="M53:M55"/>
    <mergeCell ref="M56:M58"/>
    <mergeCell ref="M59:M61"/>
    <mergeCell ref="M62:M64"/>
    <mergeCell ref="M65:M67"/>
    <mergeCell ref="M68:M70"/>
    <mergeCell ref="M71:M73"/>
    <mergeCell ref="M74:M76"/>
    <mergeCell ref="M77:M79"/>
    <mergeCell ref="M80:M82"/>
    <mergeCell ref="M83:M85"/>
    <mergeCell ref="M86:M88"/>
    <mergeCell ref="M89:M91"/>
    <mergeCell ref="M92:M94"/>
    <mergeCell ref="M95:M97"/>
    <mergeCell ref="M98:M100"/>
    <mergeCell ref="M101:M103"/>
    <mergeCell ref="M104:M106"/>
    <mergeCell ref="M107:M109"/>
    <mergeCell ref="M110:M112"/>
    <mergeCell ref="M113:M115"/>
    <mergeCell ref="M116:M118"/>
    <mergeCell ref="M119:M121"/>
    <mergeCell ref="M122:M124"/>
    <mergeCell ref="M152:M154"/>
    <mergeCell ref="M155:M157"/>
    <mergeCell ref="M158:M160"/>
    <mergeCell ref="M161:M163"/>
    <mergeCell ref="M164:M166"/>
    <mergeCell ref="M167:M169"/>
    <mergeCell ref="M125:M127"/>
    <mergeCell ref="M128:M130"/>
    <mergeCell ref="M131:M133"/>
    <mergeCell ref="M134:M136"/>
    <mergeCell ref="M137:M139"/>
    <mergeCell ref="M140:M142"/>
    <mergeCell ref="M143:M145"/>
    <mergeCell ref="M146:M148"/>
    <mergeCell ref="M149:M151"/>
  </mergeCells>
  <phoneticPr fontId="2"/>
  <conditionalFormatting sqref="C17:I17 C20:I20 C23:I23 C26:I26 C12:I14">
    <cfRule type="expression" dxfId="1619" priority="576">
      <formula>C12="休日休工"</formula>
    </cfRule>
    <cfRule type="expression" dxfId="1618" priority="577">
      <formula>C12="天候休工"</formula>
    </cfRule>
    <cfRule type="expression" dxfId="1617" priority="578">
      <formula>C12="振替休工"</formula>
    </cfRule>
    <cfRule type="expression" dxfId="1616" priority="579">
      <formula>C12="休工"</formula>
    </cfRule>
    <cfRule type="expression" dxfId="1615" priority="580">
      <formula>C12="対象外"</formula>
    </cfRule>
  </conditionalFormatting>
  <conditionalFormatting sqref="C29:I29 C32:I32 C35:I35 C38:I38">
    <cfRule type="expression" dxfId="1614" priority="571">
      <formula>C29="休日休工"</formula>
    </cfRule>
    <cfRule type="expression" dxfId="1613" priority="572">
      <formula>C29="天候休工"</formula>
    </cfRule>
    <cfRule type="expression" dxfId="1612" priority="573">
      <formula>C29="振替休工"</formula>
    </cfRule>
    <cfRule type="expression" dxfId="1611" priority="574">
      <formula>C29="休工"</formula>
    </cfRule>
    <cfRule type="expression" dxfId="1610" priority="575">
      <formula>C29="対象外"</formula>
    </cfRule>
  </conditionalFormatting>
  <conditionalFormatting sqref="C16:I16">
    <cfRule type="expression" dxfId="1609" priority="566">
      <formula>C16="休日休工"</formula>
    </cfRule>
    <cfRule type="expression" dxfId="1608" priority="567">
      <formula>C16="天候休工"</formula>
    </cfRule>
    <cfRule type="expression" dxfId="1607" priority="568">
      <formula>C16="振替休工"</formula>
    </cfRule>
    <cfRule type="expression" dxfId="1606" priority="569">
      <formula>C16="休工"</formula>
    </cfRule>
    <cfRule type="expression" dxfId="1605" priority="570">
      <formula>C16="対象外"</formula>
    </cfRule>
  </conditionalFormatting>
  <conditionalFormatting sqref="C19:I19">
    <cfRule type="expression" dxfId="1604" priority="561">
      <formula>C19="休日休工"</formula>
    </cfRule>
    <cfRule type="expression" dxfId="1603" priority="562">
      <formula>C19="天候休工"</formula>
    </cfRule>
    <cfRule type="expression" dxfId="1602" priority="563">
      <formula>C19="振替休工"</formula>
    </cfRule>
    <cfRule type="expression" dxfId="1601" priority="564">
      <formula>C19="休工"</formula>
    </cfRule>
    <cfRule type="expression" dxfId="1600" priority="565">
      <formula>C19="対象外"</formula>
    </cfRule>
  </conditionalFormatting>
  <conditionalFormatting sqref="C22:I22">
    <cfRule type="expression" dxfId="1599" priority="556">
      <formula>C22="休日休工"</formula>
    </cfRule>
    <cfRule type="expression" dxfId="1598" priority="557">
      <formula>C22="天候休工"</formula>
    </cfRule>
    <cfRule type="expression" dxfId="1597" priority="558">
      <formula>C22="振替休工"</formula>
    </cfRule>
    <cfRule type="expression" dxfId="1596" priority="559">
      <formula>C22="休工"</formula>
    </cfRule>
    <cfRule type="expression" dxfId="1595" priority="560">
      <formula>C22="対象外"</formula>
    </cfRule>
  </conditionalFormatting>
  <conditionalFormatting sqref="C25:I25">
    <cfRule type="expression" dxfId="1594" priority="551">
      <formula>C25="休日休工"</formula>
    </cfRule>
    <cfRule type="expression" dxfId="1593" priority="552">
      <formula>C25="天候休工"</formula>
    </cfRule>
    <cfRule type="expression" dxfId="1592" priority="553">
      <formula>C25="振替休工"</formula>
    </cfRule>
    <cfRule type="expression" dxfId="1591" priority="554">
      <formula>C25="休工"</formula>
    </cfRule>
    <cfRule type="expression" dxfId="1590" priority="555">
      <formula>C25="対象外"</formula>
    </cfRule>
  </conditionalFormatting>
  <conditionalFormatting sqref="C28:I28">
    <cfRule type="expression" dxfId="1589" priority="546">
      <formula>C28="休日休工"</formula>
    </cfRule>
    <cfRule type="expression" dxfId="1588" priority="547">
      <formula>C28="天候休工"</formula>
    </cfRule>
    <cfRule type="expression" dxfId="1587" priority="548">
      <formula>C28="振替休工"</formula>
    </cfRule>
    <cfRule type="expression" dxfId="1586" priority="549">
      <formula>C28="休工"</formula>
    </cfRule>
    <cfRule type="expression" dxfId="1585" priority="550">
      <formula>C28="対象外"</formula>
    </cfRule>
  </conditionalFormatting>
  <conditionalFormatting sqref="C31:I31">
    <cfRule type="expression" dxfId="1584" priority="541">
      <formula>C31="休日休工"</formula>
    </cfRule>
    <cfRule type="expression" dxfId="1583" priority="542">
      <formula>C31="天候休工"</formula>
    </cfRule>
    <cfRule type="expression" dxfId="1582" priority="543">
      <formula>C31="振替休工"</formula>
    </cfRule>
    <cfRule type="expression" dxfId="1581" priority="544">
      <formula>C31="休工"</formula>
    </cfRule>
    <cfRule type="expression" dxfId="1580" priority="545">
      <formula>C31="対象外"</formula>
    </cfRule>
  </conditionalFormatting>
  <conditionalFormatting sqref="C34:I34">
    <cfRule type="expression" dxfId="1579" priority="536">
      <formula>C34="休日休工"</formula>
    </cfRule>
    <cfRule type="expression" dxfId="1578" priority="537">
      <formula>C34="天候休工"</formula>
    </cfRule>
    <cfRule type="expression" dxfId="1577" priority="538">
      <formula>C34="振替休工"</formula>
    </cfRule>
    <cfRule type="expression" dxfId="1576" priority="539">
      <formula>C34="休工"</formula>
    </cfRule>
    <cfRule type="expression" dxfId="1575" priority="540">
      <formula>C34="対象外"</formula>
    </cfRule>
  </conditionalFormatting>
  <conditionalFormatting sqref="C37:I37">
    <cfRule type="expression" dxfId="1574" priority="531">
      <formula>C37="休日休工"</formula>
    </cfRule>
    <cfRule type="expression" dxfId="1573" priority="532">
      <formula>C37="天候休工"</formula>
    </cfRule>
    <cfRule type="expression" dxfId="1572" priority="533">
      <formula>C37="振替休工"</formula>
    </cfRule>
    <cfRule type="expression" dxfId="1571" priority="534">
      <formula>C37="休工"</formula>
    </cfRule>
    <cfRule type="expression" dxfId="1570" priority="535">
      <formula>C37="対象外"</formula>
    </cfRule>
  </conditionalFormatting>
  <conditionalFormatting sqref="C40:I40">
    <cfRule type="expression" dxfId="1569" priority="526">
      <formula>C40="休日休工"</formula>
    </cfRule>
    <cfRule type="expression" dxfId="1568" priority="527">
      <formula>C40="天候休工"</formula>
    </cfRule>
    <cfRule type="expression" dxfId="1567" priority="528">
      <formula>C40="振替休工"</formula>
    </cfRule>
    <cfRule type="expression" dxfId="1566" priority="529">
      <formula>C40="休工"</formula>
    </cfRule>
    <cfRule type="expression" dxfId="1565" priority="530">
      <formula>C40="対象外"</formula>
    </cfRule>
  </conditionalFormatting>
  <conditionalFormatting sqref="C15:I15">
    <cfRule type="expression" dxfId="1564" priority="521">
      <formula>C15="休日休工"</formula>
    </cfRule>
    <cfRule type="expression" dxfId="1563" priority="522">
      <formula>C15="天候休工"</formula>
    </cfRule>
    <cfRule type="expression" dxfId="1562" priority="523">
      <formula>C15="振替休工"</formula>
    </cfRule>
    <cfRule type="expression" dxfId="1561" priority="524">
      <formula>C15="休工"</formula>
    </cfRule>
    <cfRule type="expression" dxfId="1560" priority="525">
      <formula>C15="対象外"</formula>
    </cfRule>
  </conditionalFormatting>
  <conditionalFormatting sqref="C18:I18">
    <cfRule type="expression" dxfId="1559" priority="516">
      <formula>C18="休日休工"</formula>
    </cfRule>
    <cfRule type="expression" dxfId="1558" priority="517">
      <formula>C18="天候休工"</formula>
    </cfRule>
    <cfRule type="expression" dxfId="1557" priority="518">
      <formula>C18="振替休工"</formula>
    </cfRule>
    <cfRule type="expression" dxfId="1556" priority="519">
      <formula>C18="休工"</formula>
    </cfRule>
    <cfRule type="expression" dxfId="1555" priority="520">
      <formula>C18="対象外"</formula>
    </cfRule>
  </conditionalFormatting>
  <conditionalFormatting sqref="C21:I21">
    <cfRule type="expression" dxfId="1554" priority="511">
      <formula>C21="休日休工"</formula>
    </cfRule>
    <cfRule type="expression" dxfId="1553" priority="512">
      <formula>C21="天候休工"</formula>
    </cfRule>
    <cfRule type="expression" dxfId="1552" priority="513">
      <formula>C21="振替休工"</formula>
    </cfRule>
    <cfRule type="expression" dxfId="1551" priority="514">
      <formula>C21="休工"</formula>
    </cfRule>
    <cfRule type="expression" dxfId="1550" priority="515">
      <formula>C21="対象外"</formula>
    </cfRule>
  </conditionalFormatting>
  <conditionalFormatting sqref="C24:I24">
    <cfRule type="expression" dxfId="1549" priority="506">
      <formula>C24="休日休工"</formula>
    </cfRule>
    <cfRule type="expression" dxfId="1548" priority="507">
      <formula>C24="天候休工"</formula>
    </cfRule>
    <cfRule type="expression" dxfId="1547" priority="508">
      <formula>C24="振替休工"</formula>
    </cfRule>
    <cfRule type="expression" dxfId="1546" priority="509">
      <formula>C24="休工"</formula>
    </cfRule>
    <cfRule type="expression" dxfId="1545" priority="510">
      <formula>C24="対象外"</formula>
    </cfRule>
  </conditionalFormatting>
  <conditionalFormatting sqref="C27:I27">
    <cfRule type="expression" dxfId="1544" priority="501">
      <formula>C27="休日休工"</formula>
    </cfRule>
    <cfRule type="expression" dxfId="1543" priority="502">
      <formula>C27="天候休工"</formula>
    </cfRule>
    <cfRule type="expression" dxfId="1542" priority="503">
      <formula>C27="振替休工"</formula>
    </cfRule>
    <cfRule type="expression" dxfId="1541" priority="504">
      <formula>C27="休工"</formula>
    </cfRule>
    <cfRule type="expression" dxfId="1540" priority="505">
      <formula>C27="対象外"</formula>
    </cfRule>
  </conditionalFormatting>
  <conditionalFormatting sqref="C30:I30">
    <cfRule type="expression" dxfId="1539" priority="496">
      <formula>C30="休日休工"</formula>
    </cfRule>
    <cfRule type="expression" dxfId="1538" priority="497">
      <formula>C30="天候休工"</formula>
    </cfRule>
    <cfRule type="expression" dxfId="1537" priority="498">
      <formula>C30="振替休工"</formula>
    </cfRule>
    <cfRule type="expression" dxfId="1536" priority="499">
      <formula>C30="休工"</formula>
    </cfRule>
    <cfRule type="expression" dxfId="1535" priority="500">
      <formula>C30="対象外"</formula>
    </cfRule>
  </conditionalFormatting>
  <conditionalFormatting sqref="C33:I33">
    <cfRule type="expression" dxfId="1534" priority="491">
      <formula>C33="休日休工"</formula>
    </cfRule>
    <cfRule type="expression" dxfId="1533" priority="492">
      <formula>C33="天候休工"</formula>
    </cfRule>
    <cfRule type="expression" dxfId="1532" priority="493">
      <formula>C33="振替休工"</formula>
    </cfRule>
    <cfRule type="expression" dxfId="1531" priority="494">
      <formula>C33="休工"</formula>
    </cfRule>
    <cfRule type="expression" dxfId="1530" priority="495">
      <formula>C33="対象外"</formula>
    </cfRule>
  </conditionalFormatting>
  <conditionalFormatting sqref="C36:I36">
    <cfRule type="expression" dxfId="1529" priority="486">
      <formula>C36="休日休工"</formula>
    </cfRule>
    <cfRule type="expression" dxfId="1528" priority="487">
      <formula>C36="天候休工"</formula>
    </cfRule>
    <cfRule type="expression" dxfId="1527" priority="488">
      <formula>C36="振替休工"</formula>
    </cfRule>
    <cfRule type="expression" dxfId="1526" priority="489">
      <formula>C36="休工"</formula>
    </cfRule>
    <cfRule type="expression" dxfId="1525" priority="490">
      <formula>C36="対象外"</formula>
    </cfRule>
  </conditionalFormatting>
  <conditionalFormatting sqref="C39:I39">
    <cfRule type="expression" dxfId="1524" priority="481">
      <formula>C39="休日休工"</formula>
    </cfRule>
    <cfRule type="expression" dxfId="1523" priority="482">
      <formula>C39="天候休工"</formula>
    </cfRule>
    <cfRule type="expression" dxfId="1522" priority="483">
      <formula>C39="振替休工"</formula>
    </cfRule>
    <cfRule type="expression" dxfId="1521" priority="484">
      <formula>C39="休工"</formula>
    </cfRule>
    <cfRule type="expression" dxfId="1520" priority="485">
      <formula>C39="対象外"</formula>
    </cfRule>
  </conditionalFormatting>
  <conditionalFormatting sqref="C44:I44 C47:I47 C50:I50 C53:I53 C41:I41">
    <cfRule type="expression" dxfId="1519" priority="476">
      <formula>C41="休日休工"</formula>
    </cfRule>
    <cfRule type="expression" dxfId="1518" priority="477">
      <formula>C41="天候休工"</formula>
    </cfRule>
    <cfRule type="expression" dxfId="1517" priority="478">
      <formula>C41="振替休工"</formula>
    </cfRule>
    <cfRule type="expression" dxfId="1516" priority="479">
      <formula>C41="休工"</formula>
    </cfRule>
    <cfRule type="expression" dxfId="1515" priority="480">
      <formula>C41="対象外"</formula>
    </cfRule>
  </conditionalFormatting>
  <conditionalFormatting sqref="C56:I56 C59:I59 C62:I62 C65:I65">
    <cfRule type="expression" dxfId="1514" priority="471">
      <formula>C56="休日休工"</formula>
    </cfRule>
    <cfRule type="expression" dxfId="1513" priority="472">
      <formula>C56="天候休工"</formula>
    </cfRule>
    <cfRule type="expression" dxfId="1512" priority="473">
      <formula>C56="振替休工"</formula>
    </cfRule>
    <cfRule type="expression" dxfId="1511" priority="474">
      <formula>C56="休工"</formula>
    </cfRule>
    <cfRule type="expression" dxfId="1510" priority="475">
      <formula>C56="対象外"</formula>
    </cfRule>
  </conditionalFormatting>
  <conditionalFormatting sqref="C43:I43">
    <cfRule type="expression" dxfId="1509" priority="466">
      <formula>C43="休日休工"</formula>
    </cfRule>
    <cfRule type="expression" dxfId="1508" priority="467">
      <formula>C43="天候休工"</formula>
    </cfRule>
    <cfRule type="expression" dxfId="1507" priority="468">
      <formula>C43="振替休工"</formula>
    </cfRule>
    <cfRule type="expression" dxfId="1506" priority="469">
      <formula>C43="休工"</formula>
    </cfRule>
    <cfRule type="expression" dxfId="1505" priority="470">
      <formula>C43="対象外"</formula>
    </cfRule>
  </conditionalFormatting>
  <conditionalFormatting sqref="C46:I46">
    <cfRule type="expression" dxfId="1504" priority="461">
      <formula>C46="休日休工"</formula>
    </cfRule>
    <cfRule type="expression" dxfId="1503" priority="462">
      <formula>C46="天候休工"</formula>
    </cfRule>
    <cfRule type="expression" dxfId="1502" priority="463">
      <formula>C46="振替休工"</formula>
    </cfRule>
    <cfRule type="expression" dxfId="1501" priority="464">
      <formula>C46="休工"</formula>
    </cfRule>
    <cfRule type="expression" dxfId="1500" priority="465">
      <formula>C46="対象外"</formula>
    </cfRule>
  </conditionalFormatting>
  <conditionalFormatting sqref="C49:I49">
    <cfRule type="expression" dxfId="1499" priority="456">
      <formula>C49="休日休工"</formula>
    </cfRule>
    <cfRule type="expression" dxfId="1498" priority="457">
      <formula>C49="天候休工"</formula>
    </cfRule>
    <cfRule type="expression" dxfId="1497" priority="458">
      <formula>C49="振替休工"</formula>
    </cfRule>
    <cfRule type="expression" dxfId="1496" priority="459">
      <formula>C49="休工"</formula>
    </cfRule>
    <cfRule type="expression" dxfId="1495" priority="460">
      <formula>C49="対象外"</formula>
    </cfRule>
  </conditionalFormatting>
  <conditionalFormatting sqref="C52:I52">
    <cfRule type="expression" dxfId="1494" priority="451">
      <formula>C52="休日休工"</formula>
    </cfRule>
    <cfRule type="expression" dxfId="1493" priority="452">
      <formula>C52="天候休工"</formula>
    </cfRule>
    <cfRule type="expression" dxfId="1492" priority="453">
      <formula>C52="振替休工"</formula>
    </cfRule>
    <cfRule type="expression" dxfId="1491" priority="454">
      <formula>C52="休工"</formula>
    </cfRule>
    <cfRule type="expression" dxfId="1490" priority="455">
      <formula>C52="対象外"</formula>
    </cfRule>
  </conditionalFormatting>
  <conditionalFormatting sqref="C55:I55">
    <cfRule type="expression" dxfId="1489" priority="446">
      <formula>C55="休日休工"</formula>
    </cfRule>
    <cfRule type="expression" dxfId="1488" priority="447">
      <formula>C55="天候休工"</formula>
    </cfRule>
    <cfRule type="expression" dxfId="1487" priority="448">
      <formula>C55="振替休工"</formula>
    </cfRule>
    <cfRule type="expression" dxfId="1486" priority="449">
      <formula>C55="休工"</formula>
    </cfRule>
    <cfRule type="expression" dxfId="1485" priority="450">
      <formula>C55="対象外"</formula>
    </cfRule>
  </conditionalFormatting>
  <conditionalFormatting sqref="C58:I58">
    <cfRule type="expression" dxfId="1484" priority="441">
      <formula>C58="休日休工"</formula>
    </cfRule>
    <cfRule type="expression" dxfId="1483" priority="442">
      <formula>C58="天候休工"</formula>
    </cfRule>
    <cfRule type="expression" dxfId="1482" priority="443">
      <formula>C58="振替休工"</formula>
    </cfRule>
    <cfRule type="expression" dxfId="1481" priority="444">
      <formula>C58="休工"</formula>
    </cfRule>
    <cfRule type="expression" dxfId="1480" priority="445">
      <formula>C58="対象外"</formula>
    </cfRule>
  </conditionalFormatting>
  <conditionalFormatting sqref="C61:I61">
    <cfRule type="expression" dxfId="1479" priority="436">
      <formula>C61="休日休工"</formula>
    </cfRule>
    <cfRule type="expression" dxfId="1478" priority="437">
      <formula>C61="天候休工"</formula>
    </cfRule>
    <cfRule type="expression" dxfId="1477" priority="438">
      <formula>C61="振替休工"</formula>
    </cfRule>
    <cfRule type="expression" dxfId="1476" priority="439">
      <formula>C61="休工"</formula>
    </cfRule>
    <cfRule type="expression" dxfId="1475" priority="440">
      <formula>C61="対象外"</formula>
    </cfRule>
  </conditionalFormatting>
  <conditionalFormatting sqref="C64:I64">
    <cfRule type="expression" dxfId="1474" priority="431">
      <formula>C64="休日休工"</formula>
    </cfRule>
    <cfRule type="expression" dxfId="1473" priority="432">
      <formula>C64="天候休工"</formula>
    </cfRule>
    <cfRule type="expression" dxfId="1472" priority="433">
      <formula>C64="振替休工"</formula>
    </cfRule>
    <cfRule type="expression" dxfId="1471" priority="434">
      <formula>C64="休工"</formula>
    </cfRule>
    <cfRule type="expression" dxfId="1470" priority="435">
      <formula>C64="対象外"</formula>
    </cfRule>
  </conditionalFormatting>
  <conditionalFormatting sqref="C67:I67">
    <cfRule type="expression" dxfId="1469" priority="426">
      <formula>C67="休日休工"</formula>
    </cfRule>
    <cfRule type="expression" dxfId="1468" priority="427">
      <formula>C67="天候休工"</formula>
    </cfRule>
    <cfRule type="expression" dxfId="1467" priority="428">
      <formula>C67="振替休工"</formula>
    </cfRule>
    <cfRule type="expression" dxfId="1466" priority="429">
      <formula>C67="休工"</formula>
    </cfRule>
    <cfRule type="expression" dxfId="1465" priority="430">
      <formula>C67="対象外"</formula>
    </cfRule>
  </conditionalFormatting>
  <conditionalFormatting sqref="C42:I42">
    <cfRule type="expression" dxfId="1464" priority="421">
      <formula>C42="休日休工"</formula>
    </cfRule>
    <cfRule type="expression" dxfId="1463" priority="422">
      <formula>C42="天候休工"</formula>
    </cfRule>
    <cfRule type="expression" dxfId="1462" priority="423">
      <formula>C42="振替休工"</formula>
    </cfRule>
    <cfRule type="expression" dxfId="1461" priority="424">
      <formula>C42="休工"</formula>
    </cfRule>
    <cfRule type="expression" dxfId="1460" priority="425">
      <formula>C42="対象外"</formula>
    </cfRule>
  </conditionalFormatting>
  <conditionalFormatting sqref="C45:I45">
    <cfRule type="expression" dxfId="1459" priority="416">
      <formula>C45="休日休工"</formula>
    </cfRule>
    <cfRule type="expression" dxfId="1458" priority="417">
      <formula>C45="天候休工"</formula>
    </cfRule>
    <cfRule type="expression" dxfId="1457" priority="418">
      <formula>C45="振替休工"</formula>
    </cfRule>
    <cfRule type="expression" dxfId="1456" priority="419">
      <formula>C45="休工"</formula>
    </cfRule>
    <cfRule type="expression" dxfId="1455" priority="420">
      <formula>C45="対象外"</formula>
    </cfRule>
  </conditionalFormatting>
  <conditionalFormatting sqref="C48:I48">
    <cfRule type="expression" dxfId="1454" priority="411">
      <formula>C48="休日休工"</formula>
    </cfRule>
    <cfRule type="expression" dxfId="1453" priority="412">
      <formula>C48="天候休工"</formula>
    </cfRule>
    <cfRule type="expression" dxfId="1452" priority="413">
      <formula>C48="振替休工"</formula>
    </cfRule>
    <cfRule type="expression" dxfId="1451" priority="414">
      <formula>C48="休工"</formula>
    </cfRule>
    <cfRule type="expression" dxfId="1450" priority="415">
      <formula>C48="対象外"</formula>
    </cfRule>
  </conditionalFormatting>
  <conditionalFormatting sqref="C51:I51">
    <cfRule type="expression" dxfId="1449" priority="406">
      <formula>C51="休日休工"</formula>
    </cfRule>
    <cfRule type="expression" dxfId="1448" priority="407">
      <formula>C51="天候休工"</formula>
    </cfRule>
    <cfRule type="expression" dxfId="1447" priority="408">
      <formula>C51="振替休工"</formula>
    </cfRule>
    <cfRule type="expression" dxfId="1446" priority="409">
      <formula>C51="休工"</formula>
    </cfRule>
    <cfRule type="expression" dxfId="1445" priority="410">
      <formula>C51="対象外"</formula>
    </cfRule>
  </conditionalFormatting>
  <conditionalFormatting sqref="C54:I54">
    <cfRule type="expression" dxfId="1444" priority="401">
      <formula>C54="休日休工"</formula>
    </cfRule>
    <cfRule type="expression" dxfId="1443" priority="402">
      <formula>C54="天候休工"</formula>
    </cfRule>
    <cfRule type="expression" dxfId="1442" priority="403">
      <formula>C54="振替休工"</formula>
    </cfRule>
    <cfRule type="expression" dxfId="1441" priority="404">
      <formula>C54="休工"</formula>
    </cfRule>
    <cfRule type="expression" dxfId="1440" priority="405">
      <formula>C54="対象外"</formula>
    </cfRule>
  </conditionalFormatting>
  <conditionalFormatting sqref="C57:I57">
    <cfRule type="expression" dxfId="1439" priority="396">
      <formula>C57="休日休工"</formula>
    </cfRule>
    <cfRule type="expression" dxfId="1438" priority="397">
      <formula>C57="天候休工"</formula>
    </cfRule>
    <cfRule type="expression" dxfId="1437" priority="398">
      <formula>C57="振替休工"</formula>
    </cfRule>
    <cfRule type="expression" dxfId="1436" priority="399">
      <formula>C57="休工"</formula>
    </cfRule>
    <cfRule type="expression" dxfId="1435" priority="400">
      <formula>C57="対象外"</formula>
    </cfRule>
  </conditionalFormatting>
  <conditionalFormatting sqref="C60:I60">
    <cfRule type="expression" dxfId="1434" priority="391">
      <formula>C60="休日休工"</formula>
    </cfRule>
    <cfRule type="expression" dxfId="1433" priority="392">
      <formula>C60="天候休工"</formula>
    </cfRule>
    <cfRule type="expression" dxfId="1432" priority="393">
      <formula>C60="振替休工"</formula>
    </cfRule>
    <cfRule type="expression" dxfId="1431" priority="394">
      <formula>C60="休工"</formula>
    </cfRule>
    <cfRule type="expression" dxfId="1430" priority="395">
      <formula>C60="対象外"</formula>
    </cfRule>
  </conditionalFormatting>
  <conditionalFormatting sqref="C63:I63">
    <cfRule type="expression" dxfId="1429" priority="386">
      <formula>C63="休日休工"</formula>
    </cfRule>
    <cfRule type="expression" dxfId="1428" priority="387">
      <formula>C63="天候休工"</formula>
    </cfRule>
    <cfRule type="expression" dxfId="1427" priority="388">
      <formula>C63="振替休工"</formula>
    </cfRule>
    <cfRule type="expression" dxfId="1426" priority="389">
      <formula>C63="休工"</formula>
    </cfRule>
    <cfRule type="expression" dxfId="1425" priority="390">
      <formula>C63="対象外"</formula>
    </cfRule>
  </conditionalFormatting>
  <conditionalFormatting sqref="C66:I66">
    <cfRule type="expression" dxfId="1424" priority="381">
      <formula>C66="休日休工"</formula>
    </cfRule>
    <cfRule type="expression" dxfId="1423" priority="382">
      <formula>C66="天候休工"</formula>
    </cfRule>
    <cfRule type="expression" dxfId="1422" priority="383">
      <formula>C66="振替休工"</formula>
    </cfRule>
    <cfRule type="expression" dxfId="1421" priority="384">
      <formula>C66="休工"</formula>
    </cfRule>
    <cfRule type="expression" dxfId="1420" priority="385">
      <formula>C66="対象外"</formula>
    </cfRule>
  </conditionalFormatting>
  <conditionalFormatting sqref="C71:I71 C74:I74 C77:I77 C80:I80 C68:I68">
    <cfRule type="expression" dxfId="1419" priority="376">
      <formula>C68="休日休工"</formula>
    </cfRule>
    <cfRule type="expression" dxfId="1418" priority="377">
      <formula>C68="天候休工"</formula>
    </cfRule>
    <cfRule type="expression" dxfId="1417" priority="378">
      <formula>C68="振替休工"</formula>
    </cfRule>
    <cfRule type="expression" dxfId="1416" priority="379">
      <formula>C68="休工"</formula>
    </cfRule>
    <cfRule type="expression" dxfId="1415" priority="380">
      <formula>C68="対象外"</formula>
    </cfRule>
  </conditionalFormatting>
  <conditionalFormatting sqref="C83:I83 C86:I86 C89:I89 C92:I92">
    <cfRule type="expression" dxfId="1414" priority="371">
      <formula>C83="休日休工"</formula>
    </cfRule>
    <cfRule type="expression" dxfId="1413" priority="372">
      <formula>C83="天候休工"</formula>
    </cfRule>
    <cfRule type="expression" dxfId="1412" priority="373">
      <formula>C83="振替休工"</formula>
    </cfRule>
    <cfRule type="expression" dxfId="1411" priority="374">
      <formula>C83="休工"</formula>
    </cfRule>
    <cfRule type="expression" dxfId="1410" priority="375">
      <formula>C83="対象外"</formula>
    </cfRule>
  </conditionalFormatting>
  <conditionalFormatting sqref="C70:I70">
    <cfRule type="expression" dxfId="1409" priority="366">
      <formula>C70="休日休工"</formula>
    </cfRule>
    <cfRule type="expression" dxfId="1408" priority="367">
      <formula>C70="天候休工"</formula>
    </cfRule>
    <cfRule type="expression" dxfId="1407" priority="368">
      <formula>C70="振替休工"</formula>
    </cfRule>
    <cfRule type="expression" dxfId="1406" priority="369">
      <formula>C70="休工"</formula>
    </cfRule>
    <cfRule type="expression" dxfId="1405" priority="370">
      <formula>C70="対象外"</formula>
    </cfRule>
  </conditionalFormatting>
  <conditionalFormatting sqref="C73:I73">
    <cfRule type="expression" dxfId="1404" priority="361">
      <formula>C73="休日休工"</formula>
    </cfRule>
    <cfRule type="expression" dxfId="1403" priority="362">
      <formula>C73="天候休工"</formula>
    </cfRule>
    <cfRule type="expression" dxfId="1402" priority="363">
      <formula>C73="振替休工"</formula>
    </cfRule>
    <cfRule type="expression" dxfId="1401" priority="364">
      <formula>C73="休工"</formula>
    </cfRule>
    <cfRule type="expression" dxfId="1400" priority="365">
      <formula>C73="対象外"</formula>
    </cfRule>
  </conditionalFormatting>
  <conditionalFormatting sqref="C76:I76">
    <cfRule type="expression" dxfId="1399" priority="356">
      <formula>C76="休日休工"</formula>
    </cfRule>
    <cfRule type="expression" dxfId="1398" priority="357">
      <formula>C76="天候休工"</formula>
    </cfRule>
    <cfRule type="expression" dxfId="1397" priority="358">
      <formula>C76="振替休工"</formula>
    </cfRule>
    <cfRule type="expression" dxfId="1396" priority="359">
      <formula>C76="休工"</formula>
    </cfRule>
    <cfRule type="expression" dxfId="1395" priority="360">
      <formula>C76="対象外"</formula>
    </cfRule>
  </conditionalFormatting>
  <conditionalFormatting sqref="C79:I79">
    <cfRule type="expression" dxfId="1394" priority="351">
      <formula>C79="休日休工"</formula>
    </cfRule>
    <cfRule type="expression" dxfId="1393" priority="352">
      <formula>C79="天候休工"</formula>
    </cfRule>
    <cfRule type="expression" dxfId="1392" priority="353">
      <formula>C79="振替休工"</formula>
    </cfRule>
    <cfRule type="expression" dxfId="1391" priority="354">
      <formula>C79="休工"</formula>
    </cfRule>
    <cfRule type="expression" dxfId="1390" priority="355">
      <formula>C79="対象外"</formula>
    </cfRule>
  </conditionalFormatting>
  <conditionalFormatting sqref="C82:I82">
    <cfRule type="expression" dxfId="1389" priority="346">
      <formula>C82="休日休工"</formula>
    </cfRule>
    <cfRule type="expression" dxfId="1388" priority="347">
      <formula>C82="天候休工"</formula>
    </cfRule>
    <cfRule type="expression" dxfId="1387" priority="348">
      <formula>C82="振替休工"</formula>
    </cfRule>
    <cfRule type="expression" dxfId="1386" priority="349">
      <formula>C82="休工"</formula>
    </cfRule>
    <cfRule type="expression" dxfId="1385" priority="350">
      <formula>C82="対象外"</formula>
    </cfRule>
  </conditionalFormatting>
  <conditionalFormatting sqref="C85:I85">
    <cfRule type="expression" dxfId="1384" priority="341">
      <formula>C85="休日休工"</formula>
    </cfRule>
    <cfRule type="expression" dxfId="1383" priority="342">
      <formula>C85="天候休工"</formula>
    </cfRule>
    <cfRule type="expression" dxfId="1382" priority="343">
      <formula>C85="振替休工"</formula>
    </cfRule>
    <cfRule type="expression" dxfId="1381" priority="344">
      <formula>C85="休工"</formula>
    </cfRule>
    <cfRule type="expression" dxfId="1380" priority="345">
      <formula>C85="対象外"</formula>
    </cfRule>
  </conditionalFormatting>
  <conditionalFormatting sqref="C88:I88">
    <cfRule type="expression" dxfId="1379" priority="336">
      <formula>C88="休日休工"</formula>
    </cfRule>
    <cfRule type="expression" dxfId="1378" priority="337">
      <formula>C88="天候休工"</formula>
    </cfRule>
    <cfRule type="expression" dxfId="1377" priority="338">
      <formula>C88="振替休工"</formula>
    </cfRule>
    <cfRule type="expression" dxfId="1376" priority="339">
      <formula>C88="休工"</formula>
    </cfRule>
    <cfRule type="expression" dxfId="1375" priority="340">
      <formula>C88="対象外"</formula>
    </cfRule>
  </conditionalFormatting>
  <conditionalFormatting sqref="C91:I91">
    <cfRule type="expression" dxfId="1374" priority="331">
      <formula>C91="休日休工"</formula>
    </cfRule>
    <cfRule type="expression" dxfId="1373" priority="332">
      <formula>C91="天候休工"</formula>
    </cfRule>
    <cfRule type="expression" dxfId="1372" priority="333">
      <formula>C91="振替休工"</formula>
    </cfRule>
    <cfRule type="expression" dxfId="1371" priority="334">
      <formula>C91="休工"</formula>
    </cfRule>
    <cfRule type="expression" dxfId="1370" priority="335">
      <formula>C91="対象外"</formula>
    </cfRule>
  </conditionalFormatting>
  <conditionalFormatting sqref="C94:I94">
    <cfRule type="expression" dxfId="1369" priority="326">
      <formula>C94="休日休工"</formula>
    </cfRule>
    <cfRule type="expression" dxfId="1368" priority="327">
      <formula>C94="天候休工"</formula>
    </cfRule>
    <cfRule type="expression" dxfId="1367" priority="328">
      <formula>C94="振替休工"</formula>
    </cfRule>
    <cfRule type="expression" dxfId="1366" priority="329">
      <formula>C94="休工"</formula>
    </cfRule>
    <cfRule type="expression" dxfId="1365" priority="330">
      <formula>C94="対象外"</formula>
    </cfRule>
  </conditionalFormatting>
  <conditionalFormatting sqref="C69:I69">
    <cfRule type="expression" dxfId="1364" priority="321">
      <formula>C69="休日休工"</formula>
    </cfRule>
    <cfRule type="expression" dxfId="1363" priority="322">
      <formula>C69="天候休工"</formula>
    </cfRule>
    <cfRule type="expression" dxfId="1362" priority="323">
      <formula>C69="振替休工"</formula>
    </cfRule>
    <cfRule type="expression" dxfId="1361" priority="324">
      <formula>C69="休工"</formula>
    </cfRule>
    <cfRule type="expression" dxfId="1360" priority="325">
      <formula>C69="対象外"</formula>
    </cfRule>
  </conditionalFormatting>
  <conditionalFormatting sqref="C72:I72">
    <cfRule type="expression" dxfId="1359" priority="316">
      <formula>C72="休日休工"</formula>
    </cfRule>
    <cfRule type="expression" dxfId="1358" priority="317">
      <formula>C72="天候休工"</formula>
    </cfRule>
    <cfRule type="expression" dxfId="1357" priority="318">
      <formula>C72="振替休工"</formula>
    </cfRule>
    <cfRule type="expression" dxfId="1356" priority="319">
      <formula>C72="休工"</formula>
    </cfRule>
    <cfRule type="expression" dxfId="1355" priority="320">
      <formula>C72="対象外"</formula>
    </cfRule>
  </conditionalFormatting>
  <conditionalFormatting sqref="C75:I75">
    <cfRule type="expression" dxfId="1354" priority="311">
      <formula>C75="休日休工"</formula>
    </cfRule>
    <cfRule type="expression" dxfId="1353" priority="312">
      <formula>C75="天候休工"</formula>
    </cfRule>
    <cfRule type="expression" dxfId="1352" priority="313">
      <formula>C75="振替休工"</formula>
    </cfRule>
    <cfRule type="expression" dxfId="1351" priority="314">
      <formula>C75="休工"</formula>
    </cfRule>
    <cfRule type="expression" dxfId="1350" priority="315">
      <formula>C75="対象外"</formula>
    </cfRule>
  </conditionalFormatting>
  <conditionalFormatting sqref="C78:I78">
    <cfRule type="expression" dxfId="1349" priority="306">
      <formula>C78="休日休工"</formula>
    </cfRule>
    <cfRule type="expression" dxfId="1348" priority="307">
      <formula>C78="天候休工"</formula>
    </cfRule>
    <cfRule type="expression" dxfId="1347" priority="308">
      <formula>C78="振替休工"</formula>
    </cfRule>
    <cfRule type="expression" dxfId="1346" priority="309">
      <formula>C78="休工"</formula>
    </cfRule>
    <cfRule type="expression" dxfId="1345" priority="310">
      <formula>C78="対象外"</formula>
    </cfRule>
  </conditionalFormatting>
  <conditionalFormatting sqref="C81:I81">
    <cfRule type="expression" dxfId="1344" priority="301">
      <formula>C81="休日休工"</formula>
    </cfRule>
    <cfRule type="expression" dxfId="1343" priority="302">
      <formula>C81="天候休工"</formula>
    </cfRule>
    <cfRule type="expression" dxfId="1342" priority="303">
      <formula>C81="振替休工"</formula>
    </cfRule>
    <cfRule type="expression" dxfId="1341" priority="304">
      <formula>C81="休工"</formula>
    </cfRule>
    <cfRule type="expression" dxfId="1340" priority="305">
      <formula>C81="対象外"</formula>
    </cfRule>
  </conditionalFormatting>
  <conditionalFormatting sqref="C84:I84">
    <cfRule type="expression" dxfId="1339" priority="296">
      <formula>C84="休日休工"</formula>
    </cfRule>
    <cfRule type="expression" dxfId="1338" priority="297">
      <formula>C84="天候休工"</formula>
    </cfRule>
    <cfRule type="expression" dxfId="1337" priority="298">
      <formula>C84="振替休工"</formula>
    </cfRule>
    <cfRule type="expression" dxfId="1336" priority="299">
      <formula>C84="休工"</formula>
    </cfRule>
    <cfRule type="expression" dxfId="1335" priority="300">
      <formula>C84="対象外"</formula>
    </cfRule>
  </conditionalFormatting>
  <conditionalFormatting sqref="C87:I87">
    <cfRule type="expression" dxfId="1334" priority="291">
      <formula>C87="休日休工"</formula>
    </cfRule>
    <cfRule type="expression" dxfId="1333" priority="292">
      <formula>C87="天候休工"</formula>
    </cfRule>
    <cfRule type="expression" dxfId="1332" priority="293">
      <formula>C87="振替休工"</formula>
    </cfRule>
    <cfRule type="expression" dxfId="1331" priority="294">
      <formula>C87="休工"</formula>
    </cfRule>
    <cfRule type="expression" dxfId="1330" priority="295">
      <formula>C87="対象外"</formula>
    </cfRule>
  </conditionalFormatting>
  <conditionalFormatting sqref="C90:I90">
    <cfRule type="expression" dxfId="1329" priority="286">
      <formula>C90="休日休工"</formula>
    </cfRule>
    <cfRule type="expression" dxfId="1328" priority="287">
      <formula>C90="天候休工"</formula>
    </cfRule>
    <cfRule type="expression" dxfId="1327" priority="288">
      <formula>C90="振替休工"</formula>
    </cfRule>
    <cfRule type="expression" dxfId="1326" priority="289">
      <formula>C90="休工"</formula>
    </cfRule>
    <cfRule type="expression" dxfId="1325" priority="290">
      <formula>C90="対象外"</formula>
    </cfRule>
  </conditionalFormatting>
  <conditionalFormatting sqref="C93:I93">
    <cfRule type="expression" dxfId="1324" priority="281">
      <formula>C93="休日休工"</formula>
    </cfRule>
    <cfRule type="expression" dxfId="1323" priority="282">
      <formula>C93="天候休工"</formula>
    </cfRule>
    <cfRule type="expression" dxfId="1322" priority="283">
      <formula>C93="振替休工"</formula>
    </cfRule>
    <cfRule type="expression" dxfId="1321" priority="284">
      <formula>C93="休工"</formula>
    </cfRule>
    <cfRule type="expression" dxfId="1320" priority="285">
      <formula>C93="対象外"</formula>
    </cfRule>
  </conditionalFormatting>
  <conditionalFormatting sqref="C98:I98 C101:I101 C104:I104 C107:I107 C95:I95">
    <cfRule type="expression" dxfId="1319" priority="276">
      <formula>C95="休日休工"</formula>
    </cfRule>
    <cfRule type="expression" dxfId="1318" priority="277">
      <formula>C95="天候休工"</formula>
    </cfRule>
    <cfRule type="expression" dxfId="1317" priority="278">
      <formula>C95="振替休工"</formula>
    </cfRule>
    <cfRule type="expression" dxfId="1316" priority="279">
      <formula>C95="休工"</formula>
    </cfRule>
    <cfRule type="expression" dxfId="1315" priority="280">
      <formula>C95="対象外"</formula>
    </cfRule>
  </conditionalFormatting>
  <conditionalFormatting sqref="C110:I110 C113:I113 C116:I116 C119:I119">
    <cfRule type="expression" dxfId="1314" priority="271">
      <formula>C110="休日休工"</formula>
    </cfRule>
    <cfRule type="expression" dxfId="1313" priority="272">
      <formula>C110="天候休工"</formula>
    </cfRule>
    <cfRule type="expression" dxfId="1312" priority="273">
      <formula>C110="振替休工"</formula>
    </cfRule>
    <cfRule type="expression" dxfId="1311" priority="274">
      <formula>C110="休工"</formula>
    </cfRule>
    <cfRule type="expression" dxfId="1310" priority="275">
      <formula>C110="対象外"</formula>
    </cfRule>
  </conditionalFormatting>
  <conditionalFormatting sqref="C97:I97">
    <cfRule type="expression" dxfId="1309" priority="266">
      <formula>C97="休日休工"</formula>
    </cfRule>
    <cfRule type="expression" dxfId="1308" priority="267">
      <formula>C97="天候休工"</formula>
    </cfRule>
    <cfRule type="expression" dxfId="1307" priority="268">
      <formula>C97="振替休工"</formula>
    </cfRule>
    <cfRule type="expression" dxfId="1306" priority="269">
      <formula>C97="休工"</formula>
    </cfRule>
    <cfRule type="expression" dxfId="1305" priority="270">
      <formula>C97="対象外"</formula>
    </cfRule>
  </conditionalFormatting>
  <conditionalFormatting sqref="C100:I100">
    <cfRule type="expression" dxfId="1304" priority="261">
      <formula>C100="休日休工"</formula>
    </cfRule>
    <cfRule type="expression" dxfId="1303" priority="262">
      <formula>C100="天候休工"</formula>
    </cfRule>
    <cfRule type="expression" dxfId="1302" priority="263">
      <formula>C100="振替休工"</formula>
    </cfRule>
    <cfRule type="expression" dxfId="1301" priority="264">
      <formula>C100="休工"</formula>
    </cfRule>
    <cfRule type="expression" dxfId="1300" priority="265">
      <formula>C100="対象外"</formula>
    </cfRule>
  </conditionalFormatting>
  <conditionalFormatting sqref="C103:I103">
    <cfRule type="expression" dxfId="1299" priority="256">
      <formula>C103="休日休工"</formula>
    </cfRule>
    <cfRule type="expression" dxfId="1298" priority="257">
      <formula>C103="天候休工"</formula>
    </cfRule>
    <cfRule type="expression" dxfId="1297" priority="258">
      <formula>C103="振替休工"</formula>
    </cfRule>
    <cfRule type="expression" dxfId="1296" priority="259">
      <formula>C103="休工"</formula>
    </cfRule>
    <cfRule type="expression" dxfId="1295" priority="260">
      <formula>C103="対象外"</formula>
    </cfRule>
  </conditionalFormatting>
  <conditionalFormatting sqref="C106:I106">
    <cfRule type="expression" dxfId="1294" priority="251">
      <formula>C106="休日休工"</formula>
    </cfRule>
    <cfRule type="expression" dxfId="1293" priority="252">
      <formula>C106="天候休工"</formula>
    </cfRule>
    <cfRule type="expression" dxfId="1292" priority="253">
      <formula>C106="振替休工"</formula>
    </cfRule>
    <cfRule type="expression" dxfId="1291" priority="254">
      <formula>C106="休工"</formula>
    </cfRule>
    <cfRule type="expression" dxfId="1290" priority="255">
      <formula>C106="対象外"</formula>
    </cfRule>
  </conditionalFormatting>
  <conditionalFormatting sqref="C109:I109">
    <cfRule type="expression" dxfId="1289" priority="246">
      <formula>C109="休日休工"</formula>
    </cfRule>
    <cfRule type="expression" dxfId="1288" priority="247">
      <formula>C109="天候休工"</formula>
    </cfRule>
    <cfRule type="expression" dxfId="1287" priority="248">
      <formula>C109="振替休工"</formula>
    </cfRule>
    <cfRule type="expression" dxfId="1286" priority="249">
      <formula>C109="休工"</formula>
    </cfRule>
    <cfRule type="expression" dxfId="1285" priority="250">
      <formula>C109="対象外"</formula>
    </cfRule>
  </conditionalFormatting>
  <conditionalFormatting sqref="C112:I112">
    <cfRule type="expression" dxfId="1284" priority="241">
      <formula>C112="休日休工"</formula>
    </cfRule>
    <cfRule type="expression" dxfId="1283" priority="242">
      <formula>C112="天候休工"</formula>
    </cfRule>
    <cfRule type="expression" dxfId="1282" priority="243">
      <formula>C112="振替休工"</formula>
    </cfRule>
    <cfRule type="expression" dxfId="1281" priority="244">
      <formula>C112="休工"</formula>
    </cfRule>
    <cfRule type="expression" dxfId="1280" priority="245">
      <formula>C112="対象外"</formula>
    </cfRule>
  </conditionalFormatting>
  <conditionalFormatting sqref="C115:I115">
    <cfRule type="expression" dxfId="1279" priority="236">
      <formula>C115="休日休工"</formula>
    </cfRule>
    <cfRule type="expression" dxfId="1278" priority="237">
      <formula>C115="天候休工"</formula>
    </cfRule>
    <cfRule type="expression" dxfId="1277" priority="238">
      <formula>C115="振替休工"</formula>
    </cfRule>
    <cfRule type="expression" dxfId="1276" priority="239">
      <formula>C115="休工"</formula>
    </cfRule>
    <cfRule type="expression" dxfId="1275" priority="240">
      <formula>C115="対象外"</formula>
    </cfRule>
  </conditionalFormatting>
  <conditionalFormatting sqref="C118:I118">
    <cfRule type="expression" dxfId="1274" priority="231">
      <formula>C118="休日休工"</formula>
    </cfRule>
    <cfRule type="expression" dxfId="1273" priority="232">
      <formula>C118="天候休工"</formula>
    </cfRule>
    <cfRule type="expression" dxfId="1272" priority="233">
      <formula>C118="振替休工"</formula>
    </cfRule>
    <cfRule type="expression" dxfId="1271" priority="234">
      <formula>C118="休工"</formula>
    </cfRule>
    <cfRule type="expression" dxfId="1270" priority="235">
      <formula>C118="対象外"</formula>
    </cfRule>
  </conditionalFormatting>
  <conditionalFormatting sqref="C121:I121">
    <cfRule type="expression" dxfId="1269" priority="226">
      <formula>C121="休日休工"</formula>
    </cfRule>
    <cfRule type="expression" dxfId="1268" priority="227">
      <formula>C121="天候休工"</formula>
    </cfRule>
    <cfRule type="expression" dxfId="1267" priority="228">
      <formula>C121="振替休工"</formula>
    </cfRule>
    <cfRule type="expression" dxfId="1266" priority="229">
      <formula>C121="休工"</formula>
    </cfRule>
    <cfRule type="expression" dxfId="1265" priority="230">
      <formula>C121="対象外"</formula>
    </cfRule>
  </conditionalFormatting>
  <conditionalFormatting sqref="C96:I96">
    <cfRule type="expression" dxfId="1264" priority="221">
      <formula>C96="休日休工"</formula>
    </cfRule>
    <cfRule type="expression" dxfId="1263" priority="222">
      <formula>C96="天候休工"</formula>
    </cfRule>
    <cfRule type="expression" dxfId="1262" priority="223">
      <formula>C96="振替休工"</formula>
    </cfRule>
    <cfRule type="expression" dxfId="1261" priority="224">
      <formula>C96="休工"</formula>
    </cfRule>
    <cfRule type="expression" dxfId="1260" priority="225">
      <formula>C96="対象外"</formula>
    </cfRule>
  </conditionalFormatting>
  <conditionalFormatting sqref="C99:I99">
    <cfRule type="expression" dxfId="1259" priority="216">
      <formula>C99="休日休工"</formula>
    </cfRule>
    <cfRule type="expression" dxfId="1258" priority="217">
      <formula>C99="天候休工"</formula>
    </cfRule>
    <cfRule type="expression" dxfId="1257" priority="218">
      <formula>C99="振替休工"</formula>
    </cfRule>
    <cfRule type="expression" dxfId="1256" priority="219">
      <formula>C99="休工"</formula>
    </cfRule>
    <cfRule type="expression" dxfId="1255" priority="220">
      <formula>C99="対象外"</formula>
    </cfRule>
  </conditionalFormatting>
  <conditionalFormatting sqref="C102:I102">
    <cfRule type="expression" dxfId="1254" priority="211">
      <formula>C102="休日休工"</formula>
    </cfRule>
    <cfRule type="expression" dxfId="1253" priority="212">
      <formula>C102="天候休工"</formula>
    </cfRule>
    <cfRule type="expression" dxfId="1252" priority="213">
      <formula>C102="振替休工"</formula>
    </cfRule>
    <cfRule type="expression" dxfId="1251" priority="214">
      <formula>C102="休工"</formula>
    </cfRule>
    <cfRule type="expression" dxfId="1250" priority="215">
      <formula>C102="対象外"</formula>
    </cfRule>
  </conditionalFormatting>
  <conditionalFormatting sqref="C105:I105">
    <cfRule type="expression" dxfId="1249" priority="206">
      <formula>C105="休日休工"</formula>
    </cfRule>
    <cfRule type="expression" dxfId="1248" priority="207">
      <formula>C105="天候休工"</formula>
    </cfRule>
    <cfRule type="expression" dxfId="1247" priority="208">
      <formula>C105="振替休工"</formula>
    </cfRule>
    <cfRule type="expression" dxfId="1246" priority="209">
      <formula>C105="休工"</formula>
    </cfRule>
    <cfRule type="expression" dxfId="1245" priority="210">
      <formula>C105="対象外"</formula>
    </cfRule>
  </conditionalFormatting>
  <conditionalFormatting sqref="C108:I108">
    <cfRule type="expression" dxfId="1244" priority="201">
      <formula>C108="休日休工"</formula>
    </cfRule>
    <cfRule type="expression" dxfId="1243" priority="202">
      <formula>C108="天候休工"</formula>
    </cfRule>
    <cfRule type="expression" dxfId="1242" priority="203">
      <formula>C108="振替休工"</formula>
    </cfRule>
    <cfRule type="expression" dxfId="1241" priority="204">
      <formula>C108="休工"</formula>
    </cfRule>
    <cfRule type="expression" dxfId="1240" priority="205">
      <formula>C108="対象外"</formula>
    </cfRule>
  </conditionalFormatting>
  <conditionalFormatting sqref="C111:I111">
    <cfRule type="expression" dxfId="1239" priority="196">
      <formula>C111="休日休工"</formula>
    </cfRule>
    <cfRule type="expression" dxfId="1238" priority="197">
      <formula>C111="天候休工"</formula>
    </cfRule>
    <cfRule type="expression" dxfId="1237" priority="198">
      <formula>C111="振替休工"</formula>
    </cfRule>
    <cfRule type="expression" dxfId="1236" priority="199">
      <formula>C111="休工"</formula>
    </cfRule>
    <cfRule type="expression" dxfId="1235" priority="200">
      <formula>C111="対象外"</formula>
    </cfRule>
  </conditionalFormatting>
  <conditionalFormatting sqref="C114:I114">
    <cfRule type="expression" dxfId="1234" priority="191">
      <formula>C114="休日休工"</formula>
    </cfRule>
    <cfRule type="expression" dxfId="1233" priority="192">
      <formula>C114="天候休工"</formula>
    </cfRule>
    <cfRule type="expression" dxfId="1232" priority="193">
      <formula>C114="振替休工"</formula>
    </cfRule>
    <cfRule type="expression" dxfId="1231" priority="194">
      <formula>C114="休工"</formula>
    </cfRule>
    <cfRule type="expression" dxfId="1230" priority="195">
      <formula>C114="対象外"</formula>
    </cfRule>
  </conditionalFormatting>
  <conditionalFormatting sqref="C117:I117">
    <cfRule type="expression" dxfId="1229" priority="186">
      <formula>C117="休日休工"</formula>
    </cfRule>
    <cfRule type="expression" dxfId="1228" priority="187">
      <formula>C117="天候休工"</formula>
    </cfRule>
    <cfRule type="expression" dxfId="1227" priority="188">
      <formula>C117="振替休工"</formula>
    </cfRule>
    <cfRule type="expression" dxfId="1226" priority="189">
      <formula>C117="休工"</formula>
    </cfRule>
    <cfRule type="expression" dxfId="1225" priority="190">
      <formula>C117="対象外"</formula>
    </cfRule>
  </conditionalFormatting>
  <conditionalFormatting sqref="C120:I120">
    <cfRule type="expression" dxfId="1224" priority="181">
      <formula>C120="休日休工"</formula>
    </cfRule>
    <cfRule type="expression" dxfId="1223" priority="182">
      <formula>C120="天候休工"</formula>
    </cfRule>
    <cfRule type="expression" dxfId="1222" priority="183">
      <formula>C120="振替休工"</formula>
    </cfRule>
    <cfRule type="expression" dxfId="1221" priority="184">
      <formula>C120="休工"</formula>
    </cfRule>
    <cfRule type="expression" dxfId="1220" priority="185">
      <formula>C120="対象外"</formula>
    </cfRule>
  </conditionalFormatting>
  <conditionalFormatting sqref="C125:I125 C128:I128 C131:I131 C134:I134 C122:I122">
    <cfRule type="expression" dxfId="1219" priority="176">
      <formula>C122="休日休工"</formula>
    </cfRule>
    <cfRule type="expression" dxfId="1218" priority="177">
      <formula>C122="天候休工"</formula>
    </cfRule>
    <cfRule type="expression" dxfId="1217" priority="178">
      <formula>C122="振替休工"</formula>
    </cfRule>
    <cfRule type="expression" dxfId="1216" priority="179">
      <formula>C122="休工"</formula>
    </cfRule>
    <cfRule type="expression" dxfId="1215" priority="180">
      <formula>C122="対象外"</formula>
    </cfRule>
  </conditionalFormatting>
  <conditionalFormatting sqref="C137:I137 C140:I140 C143:I143 C146:I146">
    <cfRule type="expression" dxfId="1214" priority="171">
      <formula>C137="休日休工"</formula>
    </cfRule>
    <cfRule type="expression" dxfId="1213" priority="172">
      <formula>C137="天候休工"</formula>
    </cfRule>
    <cfRule type="expression" dxfId="1212" priority="173">
      <formula>C137="振替休工"</formula>
    </cfRule>
    <cfRule type="expression" dxfId="1211" priority="174">
      <formula>C137="休工"</formula>
    </cfRule>
    <cfRule type="expression" dxfId="1210" priority="175">
      <formula>C137="対象外"</formula>
    </cfRule>
  </conditionalFormatting>
  <conditionalFormatting sqref="C124:I124">
    <cfRule type="expression" dxfId="1209" priority="166">
      <formula>C124="休日休工"</formula>
    </cfRule>
    <cfRule type="expression" dxfId="1208" priority="167">
      <formula>C124="天候休工"</formula>
    </cfRule>
    <cfRule type="expression" dxfId="1207" priority="168">
      <formula>C124="振替休工"</formula>
    </cfRule>
    <cfRule type="expression" dxfId="1206" priority="169">
      <formula>C124="休工"</formula>
    </cfRule>
    <cfRule type="expression" dxfId="1205" priority="170">
      <formula>C124="対象外"</formula>
    </cfRule>
  </conditionalFormatting>
  <conditionalFormatting sqref="C127:I127">
    <cfRule type="expression" dxfId="1204" priority="161">
      <formula>C127="休日休工"</formula>
    </cfRule>
    <cfRule type="expression" dxfId="1203" priority="162">
      <formula>C127="天候休工"</formula>
    </cfRule>
    <cfRule type="expression" dxfId="1202" priority="163">
      <formula>C127="振替休工"</formula>
    </cfRule>
    <cfRule type="expression" dxfId="1201" priority="164">
      <formula>C127="休工"</formula>
    </cfRule>
    <cfRule type="expression" dxfId="1200" priority="165">
      <formula>C127="対象外"</formula>
    </cfRule>
  </conditionalFormatting>
  <conditionalFormatting sqref="C130:I130">
    <cfRule type="expression" dxfId="1199" priority="156">
      <formula>C130="休日休工"</formula>
    </cfRule>
    <cfRule type="expression" dxfId="1198" priority="157">
      <formula>C130="天候休工"</formula>
    </cfRule>
    <cfRule type="expression" dxfId="1197" priority="158">
      <formula>C130="振替休工"</formula>
    </cfRule>
    <cfRule type="expression" dxfId="1196" priority="159">
      <formula>C130="休工"</formula>
    </cfRule>
    <cfRule type="expression" dxfId="1195" priority="160">
      <formula>C130="対象外"</formula>
    </cfRule>
  </conditionalFormatting>
  <conditionalFormatting sqref="C133:I133">
    <cfRule type="expression" dxfId="1194" priority="151">
      <formula>C133="休日休工"</formula>
    </cfRule>
    <cfRule type="expression" dxfId="1193" priority="152">
      <formula>C133="天候休工"</formula>
    </cfRule>
    <cfRule type="expression" dxfId="1192" priority="153">
      <formula>C133="振替休工"</formula>
    </cfRule>
    <cfRule type="expression" dxfId="1191" priority="154">
      <formula>C133="休工"</formula>
    </cfRule>
    <cfRule type="expression" dxfId="1190" priority="155">
      <formula>C133="対象外"</formula>
    </cfRule>
  </conditionalFormatting>
  <conditionalFormatting sqref="C136:I136">
    <cfRule type="expression" dxfId="1189" priority="146">
      <formula>C136="休日休工"</formula>
    </cfRule>
    <cfRule type="expression" dxfId="1188" priority="147">
      <formula>C136="天候休工"</formula>
    </cfRule>
    <cfRule type="expression" dxfId="1187" priority="148">
      <formula>C136="振替休工"</formula>
    </cfRule>
    <cfRule type="expression" dxfId="1186" priority="149">
      <formula>C136="休工"</formula>
    </cfRule>
    <cfRule type="expression" dxfId="1185" priority="150">
      <formula>C136="対象外"</formula>
    </cfRule>
  </conditionalFormatting>
  <conditionalFormatting sqref="C139:I139">
    <cfRule type="expression" dxfId="1184" priority="141">
      <formula>C139="休日休工"</formula>
    </cfRule>
    <cfRule type="expression" dxfId="1183" priority="142">
      <formula>C139="天候休工"</formula>
    </cfRule>
    <cfRule type="expression" dxfId="1182" priority="143">
      <formula>C139="振替休工"</formula>
    </cfRule>
    <cfRule type="expression" dxfId="1181" priority="144">
      <formula>C139="休工"</formula>
    </cfRule>
    <cfRule type="expression" dxfId="1180" priority="145">
      <formula>C139="対象外"</formula>
    </cfRule>
  </conditionalFormatting>
  <conditionalFormatting sqref="C142:I142">
    <cfRule type="expression" dxfId="1179" priority="136">
      <formula>C142="休日休工"</formula>
    </cfRule>
    <cfRule type="expression" dxfId="1178" priority="137">
      <formula>C142="天候休工"</formula>
    </cfRule>
    <cfRule type="expression" dxfId="1177" priority="138">
      <formula>C142="振替休工"</formula>
    </cfRule>
    <cfRule type="expression" dxfId="1176" priority="139">
      <formula>C142="休工"</formula>
    </cfRule>
    <cfRule type="expression" dxfId="1175" priority="140">
      <formula>C142="対象外"</formula>
    </cfRule>
  </conditionalFormatting>
  <conditionalFormatting sqref="C145:I145">
    <cfRule type="expression" dxfId="1174" priority="131">
      <formula>C145="休日休工"</formula>
    </cfRule>
    <cfRule type="expression" dxfId="1173" priority="132">
      <formula>C145="天候休工"</formula>
    </cfRule>
    <cfRule type="expression" dxfId="1172" priority="133">
      <formula>C145="振替休工"</formula>
    </cfRule>
    <cfRule type="expression" dxfId="1171" priority="134">
      <formula>C145="休工"</formula>
    </cfRule>
    <cfRule type="expression" dxfId="1170" priority="135">
      <formula>C145="対象外"</formula>
    </cfRule>
  </conditionalFormatting>
  <conditionalFormatting sqref="C148:I148">
    <cfRule type="expression" dxfId="1169" priority="126">
      <formula>C148="休日休工"</formula>
    </cfRule>
    <cfRule type="expression" dxfId="1168" priority="127">
      <formula>C148="天候休工"</formula>
    </cfRule>
    <cfRule type="expression" dxfId="1167" priority="128">
      <formula>C148="振替休工"</formula>
    </cfRule>
    <cfRule type="expression" dxfId="1166" priority="129">
      <formula>C148="休工"</formula>
    </cfRule>
    <cfRule type="expression" dxfId="1165" priority="130">
      <formula>C148="対象外"</formula>
    </cfRule>
  </conditionalFormatting>
  <conditionalFormatting sqref="C123:I123">
    <cfRule type="expression" dxfId="1164" priority="121">
      <formula>C123="休日休工"</formula>
    </cfRule>
    <cfRule type="expression" dxfId="1163" priority="122">
      <formula>C123="天候休工"</formula>
    </cfRule>
    <cfRule type="expression" dxfId="1162" priority="123">
      <formula>C123="振替休工"</formula>
    </cfRule>
    <cfRule type="expression" dxfId="1161" priority="124">
      <formula>C123="休工"</formula>
    </cfRule>
    <cfRule type="expression" dxfId="1160" priority="125">
      <formula>C123="対象外"</formula>
    </cfRule>
  </conditionalFormatting>
  <conditionalFormatting sqref="C126:I126">
    <cfRule type="expression" dxfId="1159" priority="116">
      <formula>C126="休日休工"</formula>
    </cfRule>
    <cfRule type="expression" dxfId="1158" priority="117">
      <formula>C126="天候休工"</formula>
    </cfRule>
    <cfRule type="expression" dxfId="1157" priority="118">
      <formula>C126="振替休工"</formula>
    </cfRule>
    <cfRule type="expression" dxfId="1156" priority="119">
      <formula>C126="休工"</formula>
    </cfRule>
    <cfRule type="expression" dxfId="1155" priority="120">
      <formula>C126="対象外"</formula>
    </cfRule>
  </conditionalFormatting>
  <conditionalFormatting sqref="C129:I129">
    <cfRule type="expression" dxfId="1154" priority="111">
      <formula>C129="休日休工"</formula>
    </cfRule>
    <cfRule type="expression" dxfId="1153" priority="112">
      <formula>C129="天候休工"</formula>
    </cfRule>
    <cfRule type="expression" dxfId="1152" priority="113">
      <formula>C129="振替休工"</formula>
    </cfRule>
    <cfRule type="expression" dxfId="1151" priority="114">
      <formula>C129="休工"</formula>
    </cfRule>
    <cfRule type="expression" dxfId="1150" priority="115">
      <formula>C129="対象外"</formula>
    </cfRule>
  </conditionalFormatting>
  <conditionalFormatting sqref="C132:I132">
    <cfRule type="expression" dxfId="1149" priority="106">
      <formula>C132="休日休工"</formula>
    </cfRule>
    <cfRule type="expression" dxfId="1148" priority="107">
      <formula>C132="天候休工"</formula>
    </cfRule>
    <cfRule type="expression" dxfId="1147" priority="108">
      <formula>C132="振替休工"</formula>
    </cfRule>
    <cfRule type="expression" dxfId="1146" priority="109">
      <formula>C132="休工"</formula>
    </cfRule>
    <cfRule type="expression" dxfId="1145" priority="110">
      <formula>C132="対象外"</formula>
    </cfRule>
  </conditionalFormatting>
  <conditionalFormatting sqref="C135:I135">
    <cfRule type="expression" dxfId="1144" priority="101">
      <formula>C135="休日休工"</formula>
    </cfRule>
    <cfRule type="expression" dxfId="1143" priority="102">
      <formula>C135="天候休工"</formula>
    </cfRule>
    <cfRule type="expression" dxfId="1142" priority="103">
      <formula>C135="振替休工"</formula>
    </cfRule>
    <cfRule type="expression" dxfId="1141" priority="104">
      <formula>C135="休工"</formula>
    </cfRule>
    <cfRule type="expression" dxfId="1140" priority="105">
      <formula>C135="対象外"</formula>
    </cfRule>
  </conditionalFormatting>
  <conditionalFormatting sqref="C138:I138">
    <cfRule type="expression" dxfId="1139" priority="96">
      <formula>C138="休日休工"</formula>
    </cfRule>
    <cfRule type="expression" dxfId="1138" priority="97">
      <formula>C138="天候休工"</formula>
    </cfRule>
    <cfRule type="expression" dxfId="1137" priority="98">
      <formula>C138="振替休工"</formula>
    </cfRule>
    <cfRule type="expression" dxfId="1136" priority="99">
      <formula>C138="休工"</formula>
    </cfRule>
    <cfRule type="expression" dxfId="1135" priority="100">
      <formula>C138="対象外"</formula>
    </cfRule>
  </conditionalFormatting>
  <conditionalFormatting sqref="C141:I141">
    <cfRule type="expression" dxfId="1134" priority="91">
      <formula>C141="休日休工"</formula>
    </cfRule>
    <cfRule type="expression" dxfId="1133" priority="92">
      <formula>C141="天候休工"</formula>
    </cfRule>
    <cfRule type="expression" dxfId="1132" priority="93">
      <formula>C141="振替休工"</formula>
    </cfRule>
    <cfRule type="expression" dxfId="1131" priority="94">
      <formula>C141="休工"</formula>
    </cfRule>
    <cfRule type="expression" dxfId="1130" priority="95">
      <formula>C141="対象外"</formula>
    </cfRule>
  </conditionalFormatting>
  <conditionalFormatting sqref="C144:I144">
    <cfRule type="expression" dxfId="1129" priority="86">
      <formula>C144="休日休工"</formula>
    </cfRule>
    <cfRule type="expression" dxfId="1128" priority="87">
      <formula>C144="天候休工"</formula>
    </cfRule>
    <cfRule type="expression" dxfId="1127" priority="88">
      <formula>C144="振替休工"</formula>
    </cfRule>
    <cfRule type="expression" dxfId="1126" priority="89">
      <formula>C144="休工"</formula>
    </cfRule>
    <cfRule type="expression" dxfId="1125" priority="90">
      <formula>C144="対象外"</formula>
    </cfRule>
  </conditionalFormatting>
  <conditionalFormatting sqref="C147:I147">
    <cfRule type="expression" dxfId="1124" priority="81">
      <formula>C147="休日休工"</formula>
    </cfRule>
    <cfRule type="expression" dxfId="1123" priority="82">
      <formula>C147="天候休工"</formula>
    </cfRule>
    <cfRule type="expression" dxfId="1122" priority="83">
      <formula>C147="振替休工"</formula>
    </cfRule>
    <cfRule type="expression" dxfId="1121" priority="84">
      <formula>C147="休工"</formula>
    </cfRule>
    <cfRule type="expression" dxfId="1120" priority="85">
      <formula>C147="対象外"</formula>
    </cfRule>
  </conditionalFormatting>
  <conditionalFormatting sqref="C152:I152 C155:I155 C158:I158 C161:I161 C149:I149">
    <cfRule type="expression" dxfId="1119" priority="76">
      <formula>C149="休日休工"</formula>
    </cfRule>
    <cfRule type="expression" dxfId="1118" priority="77">
      <formula>C149="天候休工"</formula>
    </cfRule>
    <cfRule type="expression" dxfId="1117" priority="78">
      <formula>C149="振替休工"</formula>
    </cfRule>
    <cfRule type="expression" dxfId="1116" priority="79">
      <formula>C149="休工"</formula>
    </cfRule>
    <cfRule type="expression" dxfId="1115" priority="80">
      <formula>C149="対象外"</formula>
    </cfRule>
  </conditionalFormatting>
  <conditionalFormatting sqref="C164:I164 C167:I167">
    <cfRule type="expression" dxfId="1114" priority="71">
      <formula>C164="休日休工"</formula>
    </cfRule>
    <cfRule type="expression" dxfId="1113" priority="72">
      <formula>C164="天候休工"</formula>
    </cfRule>
    <cfRule type="expression" dxfId="1112" priority="73">
      <formula>C164="振替休工"</formula>
    </cfRule>
    <cfRule type="expression" dxfId="1111" priority="74">
      <formula>C164="休工"</formula>
    </cfRule>
    <cfRule type="expression" dxfId="1110" priority="75">
      <formula>C164="対象外"</formula>
    </cfRule>
  </conditionalFormatting>
  <conditionalFormatting sqref="C151:I151">
    <cfRule type="expression" dxfId="1109" priority="66">
      <formula>C151="休日休工"</formula>
    </cfRule>
    <cfRule type="expression" dxfId="1108" priority="67">
      <formula>C151="天候休工"</formula>
    </cfRule>
    <cfRule type="expression" dxfId="1107" priority="68">
      <formula>C151="振替休工"</formula>
    </cfRule>
    <cfRule type="expression" dxfId="1106" priority="69">
      <formula>C151="休工"</formula>
    </cfRule>
    <cfRule type="expression" dxfId="1105" priority="70">
      <formula>C151="対象外"</formula>
    </cfRule>
  </conditionalFormatting>
  <conditionalFormatting sqref="C154:I154">
    <cfRule type="expression" dxfId="1104" priority="61">
      <formula>C154="休日休工"</formula>
    </cfRule>
    <cfRule type="expression" dxfId="1103" priority="62">
      <formula>C154="天候休工"</formula>
    </cfRule>
    <cfRule type="expression" dxfId="1102" priority="63">
      <formula>C154="振替休工"</formula>
    </cfRule>
    <cfRule type="expression" dxfId="1101" priority="64">
      <formula>C154="休工"</formula>
    </cfRule>
    <cfRule type="expression" dxfId="1100" priority="65">
      <formula>C154="対象外"</formula>
    </cfRule>
  </conditionalFormatting>
  <conditionalFormatting sqref="C157:I157">
    <cfRule type="expression" dxfId="1099" priority="56">
      <formula>C157="休日休工"</formula>
    </cfRule>
    <cfRule type="expression" dxfId="1098" priority="57">
      <formula>C157="天候休工"</formula>
    </cfRule>
    <cfRule type="expression" dxfId="1097" priority="58">
      <formula>C157="振替休工"</formula>
    </cfRule>
    <cfRule type="expression" dxfId="1096" priority="59">
      <formula>C157="休工"</formula>
    </cfRule>
    <cfRule type="expression" dxfId="1095" priority="60">
      <formula>C157="対象外"</formula>
    </cfRule>
  </conditionalFormatting>
  <conditionalFormatting sqref="C160:I160">
    <cfRule type="expression" dxfId="1094" priority="51">
      <formula>C160="休日休工"</formula>
    </cfRule>
    <cfRule type="expression" dxfId="1093" priority="52">
      <formula>C160="天候休工"</formula>
    </cfRule>
    <cfRule type="expression" dxfId="1092" priority="53">
      <formula>C160="振替休工"</formula>
    </cfRule>
    <cfRule type="expression" dxfId="1091" priority="54">
      <formula>C160="休工"</formula>
    </cfRule>
    <cfRule type="expression" dxfId="1090" priority="55">
      <formula>C160="対象外"</formula>
    </cfRule>
  </conditionalFormatting>
  <conditionalFormatting sqref="C163:I163">
    <cfRule type="expression" dxfId="1089" priority="46">
      <formula>C163="休日休工"</formula>
    </cfRule>
    <cfRule type="expression" dxfId="1088" priority="47">
      <formula>C163="天候休工"</formula>
    </cfRule>
    <cfRule type="expression" dxfId="1087" priority="48">
      <formula>C163="振替休工"</formula>
    </cfRule>
    <cfRule type="expression" dxfId="1086" priority="49">
      <formula>C163="休工"</formula>
    </cfRule>
    <cfRule type="expression" dxfId="1085" priority="50">
      <formula>C163="対象外"</formula>
    </cfRule>
  </conditionalFormatting>
  <conditionalFormatting sqref="C166:I166">
    <cfRule type="expression" dxfId="1084" priority="41">
      <formula>C166="休日休工"</formula>
    </cfRule>
    <cfRule type="expression" dxfId="1083" priority="42">
      <formula>C166="天候休工"</formula>
    </cfRule>
    <cfRule type="expression" dxfId="1082" priority="43">
      <formula>C166="振替休工"</formula>
    </cfRule>
    <cfRule type="expression" dxfId="1081" priority="44">
      <formula>C166="休工"</formula>
    </cfRule>
    <cfRule type="expression" dxfId="1080" priority="45">
      <formula>C166="対象外"</formula>
    </cfRule>
  </conditionalFormatting>
  <conditionalFormatting sqref="C169:I169">
    <cfRule type="expression" dxfId="1079" priority="36">
      <formula>C169="休日休工"</formula>
    </cfRule>
    <cfRule type="expression" dxfId="1078" priority="37">
      <formula>C169="天候休工"</formula>
    </cfRule>
    <cfRule type="expression" dxfId="1077" priority="38">
      <formula>C169="振替休工"</formula>
    </cfRule>
    <cfRule type="expression" dxfId="1076" priority="39">
      <formula>C169="休工"</formula>
    </cfRule>
    <cfRule type="expression" dxfId="1075" priority="40">
      <formula>C169="対象外"</formula>
    </cfRule>
  </conditionalFormatting>
  <conditionalFormatting sqref="C150:I150">
    <cfRule type="expression" dxfId="1074" priority="31">
      <formula>C150="休日休工"</formula>
    </cfRule>
    <cfRule type="expression" dxfId="1073" priority="32">
      <formula>C150="天候休工"</formula>
    </cfRule>
    <cfRule type="expression" dxfId="1072" priority="33">
      <formula>C150="振替休工"</formula>
    </cfRule>
    <cfRule type="expression" dxfId="1071" priority="34">
      <formula>C150="休工"</formula>
    </cfRule>
    <cfRule type="expression" dxfId="1070" priority="35">
      <formula>C150="対象外"</formula>
    </cfRule>
  </conditionalFormatting>
  <conditionalFormatting sqref="C153:I153">
    <cfRule type="expression" dxfId="1069" priority="26">
      <formula>C153="休日休工"</formula>
    </cfRule>
    <cfRule type="expression" dxfId="1068" priority="27">
      <formula>C153="天候休工"</formula>
    </cfRule>
    <cfRule type="expression" dxfId="1067" priority="28">
      <formula>C153="振替休工"</formula>
    </cfRule>
    <cfRule type="expression" dxfId="1066" priority="29">
      <formula>C153="休工"</formula>
    </cfRule>
    <cfRule type="expression" dxfId="1065" priority="30">
      <formula>C153="対象外"</formula>
    </cfRule>
  </conditionalFormatting>
  <conditionalFormatting sqref="C156:I156">
    <cfRule type="expression" dxfId="1064" priority="21">
      <formula>C156="休日休工"</formula>
    </cfRule>
    <cfRule type="expression" dxfId="1063" priority="22">
      <formula>C156="天候休工"</formula>
    </cfRule>
    <cfRule type="expression" dxfId="1062" priority="23">
      <formula>C156="振替休工"</formula>
    </cfRule>
    <cfRule type="expression" dxfId="1061" priority="24">
      <formula>C156="休工"</formula>
    </cfRule>
    <cfRule type="expression" dxfId="1060" priority="25">
      <formula>C156="対象外"</formula>
    </cfRule>
  </conditionalFormatting>
  <conditionalFormatting sqref="C159:I159">
    <cfRule type="expression" dxfId="1059" priority="16">
      <formula>C159="休日休工"</formula>
    </cfRule>
    <cfRule type="expression" dxfId="1058" priority="17">
      <formula>C159="天候休工"</formula>
    </cfRule>
    <cfRule type="expression" dxfId="1057" priority="18">
      <formula>C159="振替休工"</formula>
    </cfRule>
    <cfRule type="expression" dxfId="1056" priority="19">
      <formula>C159="休工"</formula>
    </cfRule>
    <cfRule type="expression" dxfId="1055" priority="20">
      <formula>C159="対象外"</formula>
    </cfRule>
  </conditionalFormatting>
  <conditionalFormatting sqref="C162:I162">
    <cfRule type="expression" dxfId="1054" priority="11">
      <formula>C162="休日休工"</formula>
    </cfRule>
    <cfRule type="expression" dxfId="1053" priority="12">
      <formula>C162="天候休工"</formula>
    </cfRule>
    <cfRule type="expression" dxfId="1052" priority="13">
      <formula>C162="振替休工"</formula>
    </cfRule>
    <cfRule type="expression" dxfId="1051" priority="14">
      <formula>C162="休工"</formula>
    </cfRule>
    <cfRule type="expression" dxfId="1050" priority="15">
      <formula>C162="対象外"</formula>
    </cfRule>
  </conditionalFormatting>
  <conditionalFormatting sqref="C165:I165">
    <cfRule type="expression" dxfId="1049" priority="6">
      <formula>C165="休日休工"</formula>
    </cfRule>
    <cfRule type="expression" dxfId="1048" priority="7">
      <formula>C165="天候休工"</formula>
    </cfRule>
    <cfRule type="expression" dxfId="1047" priority="8">
      <formula>C165="振替休工"</formula>
    </cfRule>
    <cfRule type="expression" dxfId="1046" priority="9">
      <formula>C165="休工"</formula>
    </cfRule>
    <cfRule type="expression" dxfId="1045" priority="10">
      <formula>C165="対象外"</formula>
    </cfRule>
  </conditionalFormatting>
  <conditionalFormatting sqref="C168:I168">
    <cfRule type="expression" dxfId="1044" priority="1">
      <formula>C168="休日休工"</formula>
    </cfRule>
    <cfRule type="expression" dxfId="1043" priority="2">
      <formula>C168="天候休工"</formula>
    </cfRule>
    <cfRule type="expression" dxfId="1042" priority="3">
      <formula>C168="振替休工"</formula>
    </cfRule>
    <cfRule type="expression" dxfId="1041" priority="4">
      <formula>C168="休工"</formula>
    </cfRule>
    <cfRule type="expression" dxfId="1040" priority="5">
      <formula>C168="対象外"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rowBreaks count="3" manualBreakCount="3">
    <brk id="49" max="12" man="1"/>
    <brk id="94" max="12" man="1"/>
    <brk id="139" max="1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  <x14:dataValidation type="list" allowBlank="1" showInputMessage="1" showErrorMessage="1" xr:uid="{BEFBA52A-31CB-461B-BDDC-D265177E9227}">
          <x14:formula1>
            <xm:f>リスト!$B$1:$B$3</xm:f>
          </x14:formula1>
          <xm:sqref>M170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69FA9-6D81-489C-8A07-4E9EBB3EBBE8}">
  <sheetPr>
    <pageSetUpPr fitToPage="1"/>
  </sheetPr>
  <dimension ref="B1:M171"/>
  <sheetViews>
    <sheetView view="pageBreakPreview" zoomScaleNormal="100" zoomScaleSheetLayoutView="100" workbookViewId="0">
      <pane xSplit="1" ySplit="9" topLeftCell="B10" activePane="bottomRight" state="frozen"/>
      <selection activeCell="B1" sqref="B1:N1"/>
      <selection pane="topRight" activeCell="B1" sqref="B1:N1"/>
      <selection pane="bottomLeft" activeCell="B1" sqref="B1:N1"/>
      <selection pane="bottomRight" activeCell="O8" sqref="O8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3" ht="26.25" customHeight="1">
      <c r="B1" s="170" t="s">
        <v>96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2:13" ht="14.25" customHeight="1">
      <c r="B2" s="9"/>
    </row>
    <row r="3" spans="2:13" ht="14.25" customHeight="1">
      <c r="B3" s="16" t="s">
        <v>23</v>
      </c>
      <c r="C3" s="134" t="str">
        <f>【成績】完全週休2日!C3</f>
        <v>○○○○工事</v>
      </c>
      <c r="D3" s="134"/>
      <c r="E3" s="134"/>
      <c r="F3" s="134"/>
      <c r="G3" s="134"/>
      <c r="H3" s="16" t="s">
        <v>37</v>
      </c>
      <c r="I3" s="134" t="str">
        <f>【成績】完全週休2日!I3</f>
        <v>完全週休２日制工事</v>
      </c>
      <c r="J3" s="134"/>
      <c r="K3" s="134"/>
    </row>
    <row r="4" spans="2:13" ht="14.25" customHeight="1">
      <c r="B4" s="16" t="s">
        <v>36</v>
      </c>
      <c r="C4" s="135" t="str">
        <f>【成績】完全週休2日!C4</f>
        <v>20○年○月○日～20○年○月○日</v>
      </c>
      <c r="D4" s="135"/>
      <c r="E4" s="135"/>
      <c r="F4" s="135"/>
      <c r="G4" s="135"/>
      <c r="H4" s="17"/>
    </row>
    <row r="5" spans="2:13" ht="14.25" customHeight="1">
      <c r="B5" s="16" t="s">
        <v>24</v>
      </c>
      <c r="C5" s="134" t="str">
        <f>【成績】完全週休2日!C5</f>
        <v>○○建設</v>
      </c>
      <c r="D5" s="134"/>
      <c r="E5" s="134"/>
      <c r="F5" s="134"/>
      <c r="G5" s="134"/>
      <c r="H5" s="16" t="s">
        <v>25</v>
      </c>
      <c r="I5" s="134" t="str">
        <f>【成績】完全週休2日!I5</f>
        <v>○○建設事務所△△△△課</v>
      </c>
      <c r="J5" s="134"/>
      <c r="K5" s="134"/>
    </row>
    <row r="6" spans="2:13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3" ht="14.25" customHeight="1" thickBot="1">
      <c r="E7" s="34"/>
      <c r="F7" s="12"/>
      <c r="G7" s="12"/>
      <c r="H7" s="16"/>
      <c r="I7" s="12"/>
      <c r="J7" s="16" t="s">
        <v>57</v>
      </c>
      <c r="K7" s="82">
        <v>45383</v>
      </c>
      <c r="L7" s="37">
        <f>WEEKDAY($K$7)</f>
        <v>2</v>
      </c>
    </row>
    <row r="8" spans="2:13" ht="11.25" customHeight="1">
      <c r="B8" s="113"/>
      <c r="C8" s="171" t="s">
        <v>58</v>
      </c>
      <c r="D8" s="173" t="s">
        <v>0</v>
      </c>
      <c r="E8" s="144" t="s">
        <v>1</v>
      </c>
      <c r="F8" s="144" t="s">
        <v>59</v>
      </c>
      <c r="G8" s="144" t="s">
        <v>60</v>
      </c>
      <c r="H8" s="144" t="s">
        <v>61</v>
      </c>
      <c r="I8" s="175" t="s">
        <v>62</v>
      </c>
      <c r="J8" s="147" t="s">
        <v>9</v>
      </c>
      <c r="K8" s="188" t="s">
        <v>12</v>
      </c>
      <c r="L8" s="189"/>
      <c r="M8" s="190" t="s">
        <v>65</v>
      </c>
    </row>
    <row r="9" spans="2:13" s="8" customFormat="1" ht="26.25" customHeight="1" thickBot="1">
      <c r="B9" s="115"/>
      <c r="C9" s="172"/>
      <c r="D9" s="174"/>
      <c r="E9" s="146"/>
      <c r="F9" s="146"/>
      <c r="G9" s="146"/>
      <c r="H9" s="146"/>
      <c r="I9" s="176"/>
      <c r="J9" s="149"/>
      <c r="K9" s="21" t="s">
        <v>63</v>
      </c>
      <c r="L9" s="22" t="s">
        <v>8</v>
      </c>
      <c r="M9" s="191"/>
    </row>
    <row r="10" spans="2:13" s="8" customFormat="1" ht="18.75" customHeight="1">
      <c r="B10" s="24" t="s">
        <v>7</v>
      </c>
      <c r="C10" s="79">
        <f>$K$7-($L$7)</f>
        <v>45381</v>
      </c>
      <c r="D10" s="79">
        <f>C10+1</f>
        <v>45382</v>
      </c>
      <c r="E10" s="79">
        <f t="shared" ref="E10:I10" si="0">D10+1</f>
        <v>45383</v>
      </c>
      <c r="F10" s="79">
        <f t="shared" si="0"/>
        <v>45384</v>
      </c>
      <c r="G10" s="79">
        <f t="shared" si="0"/>
        <v>45385</v>
      </c>
      <c r="H10" s="79">
        <f t="shared" si="0"/>
        <v>45386</v>
      </c>
      <c r="I10" s="79">
        <f t="shared" si="0"/>
        <v>45387</v>
      </c>
      <c r="J10" s="177" t="s">
        <v>66</v>
      </c>
      <c r="K10" s="179" t="s">
        <v>64</v>
      </c>
      <c r="L10" s="182" t="s">
        <v>64</v>
      </c>
      <c r="M10" s="185"/>
    </row>
    <row r="11" spans="2:13" s="8" customFormat="1" ht="26.25" customHeight="1">
      <c r="B11" s="19" t="s">
        <v>63</v>
      </c>
      <c r="C11" s="80"/>
      <c r="D11" s="80"/>
      <c r="E11" s="80"/>
      <c r="F11" s="80"/>
      <c r="G11" s="80"/>
      <c r="H11" s="80"/>
      <c r="I11" s="80"/>
      <c r="J11" s="178"/>
      <c r="K11" s="180"/>
      <c r="L11" s="183"/>
      <c r="M11" s="186"/>
    </row>
    <row r="12" spans="2:13" s="8" customFormat="1" ht="26.25" customHeight="1" thickBot="1">
      <c r="B12" s="72" t="s">
        <v>8</v>
      </c>
      <c r="C12" s="81"/>
      <c r="D12" s="81"/>
      <c r="E12" s="81"/>
      <c r="F12" s="81"/>
      <c r="G12" s="81"/>
      <c r="H12" s="81"/>
      <c r="I12" s="81"/>
      <c r="J12" s="178"/>
      <c r="K12" s="181"/>
      <c r="L12" s="184"/>
      <c r="M12" s="187"/>
    </row>
    <row r="13" spans="2:13" s="8" customFormat="1" ht="18.75" customHeight="1">
      <c r="B13" s="75" t="s">
        <v>42</v>
      </c>
      <c r="C13" s="36">
        <f>I10+1</f>
        <v>45388</v>
      </c>
      <c r="D13" s="36">
        <f>C13+1</f>
        <v>45389</v>
      </c>
      <c r="E13" s="36">
        <f t="shared" ref="E13:I13" si="1">D13+1</f>
        <v>45390</v>
      </c>
      <c r="F13" s="36">
        <f t="shared" si="1"/>
        <v>45391</v>
      </c>
      <c r="G13" s="36">
        <f t="shared" si="1"/>
        <v>45392</v>
      </c>
      <c r="H13" s="36">
        <f t="shared" si="1"/>
        <v>45393</v>
      </c>
      <c r="I13" s="36">
        <f t="shared" si="1"/>
        <v>45394</v>
      </c>
      <c r="J13" s="150"/>
      <c r="K13" s="138">
        <f>COUNTIF(C17:I17,"*休工*")+COUNTIF(C20:I20,"*休工*")+COUNTIF(C23:I23,"*休工*")+COUNTIF(C14:I14,"*休工*")</f>
        <v>0</v>
      </c>
      <c r="L13" s="144">
        <f>COUNTIF(C18:I18,"*休工*")+COUNTIF(C21:I21,"*休工*")+COUNTIF(C24:I24,"*休工*")+COUNTIF(C15:I15,"*休工*")</f>
        <v>0</v>
      </c>
      <c r="M13" s="147" t="str">
        <f>IF(AND(L13&gt;=K13),"達成","未達成")</f>
        <v>達成</v>
      </c>
    </row>
    <row r="14" spans="2:13" s="8" customFormat="1" ht="26.25" customHeight="1">
      <c r="B14" s="19" t="s">
        <v>63</v>
      </c>
      <c r="C14" s="10"/>
      <c r="D14" s="10"/>
      <c r="E14" s="10"/>
      <c r="F14" s="10"/>
      <c r="G14" s="10"/>
      <c r="H14" s="10"/>
      <c r="I14" s="10"/>
      <c r="J14" s="151"/>
      <c r="K14" s="139"/>
      <c r="L14" s="145"/>
      <c r="M14" s="148"/>
    </row>
    <row r="15" spans="2:13" s="8" customFormat="1" ht="26.25" customHeight="1" thickBot="1">
      <c r="B15" s="73" t="s">
        <v>8</v>
      </c>
      <c r="C15" s="74"/>
      <c r="D15" s="74"/>
      <c r="E15" s="74"/>
      <c r="F15" s="74"/>
      <c r="G15" s="74"/>
      <c r="H15" s="74"/>
      <c r="I15" s="74"/>
      <c r="J15" s="152"/>
      <c r="K15" s="139"/>
      <c r="L15" s="145"/>
      <c r="M15" s="148"/>
    </row>
    <row r="16" spans="2:13" s="8" customFormat="1" ht="18.75" customHeight="1">
      <c r="B16" s="75" t="s">
        <v>42</v>
      </c>
      <c r="C16" s="35">
        <f>I13+1</f>
        <v>45395</v>
      </c>
      <c r="D16" s="35">
        <f>C16+1</f>
        <v>45396</v>
      </c>
      <c r="E16" s="35">
        <f t="shared" ref="E16:I16" si="2">D16+1</f>
        <v>45397</v>
      </c>
      <c r="F16" s="35">
        <f t="shared" si="2"/>
        <v>45398</v>
      </c>
      <c r="G16" s="35">
        <f t="shared" si="2"/>
        <v>45399</v>
      </c>
      <c r="H16" s="35">
        <f t="shared" si="2"/>
        <v>45400</v>
      </c>
      <c r="I16" s="35">
        <f t="shared" si="2"/>
        <v>45401</v>
      </c>
      <c r="J16" s="148"/>
      <c r="K16" s="139"/>
      <c r="L16" s="145"/>
      <c r="M16" s="148"/>
    </row>
    <row r="17" spans="2:13" s="8" customFormat="1" ht="26.25" customHeight="1">
      <c r="B17" s="19" t="s">
        <v>63</v>
      </c>
      <c r="C17" s="10"/>
      <c r="D17" s="10"/>
      <c r="E17" s="10"/>
      <c r="F17" s="10"/>
      <c r="G17" s="10"/>
      <c r="H17" s="10"/>
      <c r="I17" s="10"/>
      <c r="J17" s="148"/>
      <c r="K17" s="139"/>
      <c r="L17" s="145"/>
      <c r="M17" s="148"/>
    </row>
    <row r="18" spans="2:13" s="8" customFormat="1" ht="26.25" customHeight="1" thickBot="1">
      <c r="B18" s="73" t="s">
        <v>8</v>
      </c>
      <c r="C18" s="74"/>
      <c r="D18" s="74"/>
      <c r="E18" s="74"/>
      <c r="F18" s="74"/>
      <c r="G18" s="74"/>
      <c r="H18" s="74"/>
      <c r="I18" s="74"/>
      <c r="J18" s="149"/>
      <c r="K18" s="139"/>
      <c r="L18" s="145"/>
      <c r="M18" s="148"/>
    </row>
    <row r="19" spans="2:13" s="8" customFormat="1" ht="18.75" customHeight="1">
      <c r="B19" s="75" t="s">
        <v>42</v>
      </c>
      <c r="C19" s="36">
        <f>I16+1</f>
        <v>45402</v>
      </c>
      <c r="D19" s="36">
        <f>C19+1</f>
        <v>45403</v>
      </c>
      <c r="E19" s="36">
        <f t="shared" ref="E19:I19" si="3">D19+1</f>
        <v>45404</v>
      </c>
      <c r="F19" s="36">
        <f t="shared" si="3"/>
        <v>45405</v>
      </c>
      <c r="G19" s="36">
        <f t="shared" si="3"/>
        <v>45406</v>
      </c>
      <c r="H19" s="36">
        <f t="shared" si="3"/>
        <v>45407</v>
      </c>
      <c r="I19" s="36">
        <f t="shared" si="3"/>
        <v>45408</v>
      </c>
      <c r="J19" s="147"/>
      <c r="K19" s="139"/>
      <c r="L19" s="145"/>
      <c r="M19" s="148"/>
    </row>
    <row r="20" spans="2:13" s="8" customFormat="1" ht="26.25" customHeight="1">
      <c r="B20" s="19" t="s">
        <v>63</v>
      </c>
      <c r="C20" s="10"/>
      <c r="D20" s="10"/>
      <c r="E20" s="10"/>
      <c r="F20" s="10"/>
      <c r="G20" s="10"/>
      <c r="H20" s="10"/>
      <c r="I20" s="10"/>
      <c r="J20" s="148"/>
      <c r="K20" s="139"/>
      <c r="L20" s="145"/>
      <c r="M20" s="148"/>
    </row>
    <row r="21" spans="2:13" s="8" customFormat="1" ht="26.25" customHeight="1" thickBot="1">
      <c r="B21" s="73" t="s">
        <v>8</v>
      </c>
      <c r="C21" s="74"/>
      <c r="D21" s="74"/>
      <c r="E21" s="74"/>
      <c r="F21" s="74"/>
      <c r="G21" s="74"/>
      <c r="H21" s="74"/>
      <c r="I21" s="74"/>
      <c r="J21" s="149"/>
      <c r="K21" s="139"/>
      <c r="L21" s="145"/>
      <c r="M21" s="148"/>
    </row>
    <row r="22" spans="2:13" s="8" customFormat="1" ht="18.75" customHeight="1">
      <c r="B22" s="75" t="s">
        <v>42</v>
      </c>
      <c r="C22" s="36">
        <f>I19+1</f>
        <v>45409</v>
      </c>
      <c r="D22" s="36">
        <f>C22+1</f>
        <v>45410</v>
      </c>
      <c r="E22" s="36">
        <f t="shared" ref="E22:I22" si="4">D22+1</f>
        <v>45411</v>
      </c>
      <c r="F22" s="36">
        <f t="shared" si="4"/>
        <v>45412</v>
      </c>
      <c r="G22" s="36">
        <f t="shared" si="4"/>
        <v>45413</v>
      </c>
      <c r="H22" s="36">
        <f t="shared" si="4"/>
        <v>45414</v>
      </c>
      <c r="I22" s="36">
        <f t="shared" si="4"/>
        <v>45415</v>
      </c>
      <c r="J22" s="147"/>
      <c r="K22" s="139"/>
      <c r="L22" s="145"/>
      <c r="M22" s="148"/>
    </row>
    <row r="23" spans="2:13" s="8" customFormat="1" ht="26.25" customHeight="1">
      <c r="B23" s="19" t="s">
        <v>63</v>
      </c>
      <c r="C23" s="10"/>
      <c r="D23" s="10"/>
      <c r="E23" s="10"/>
      <c r="F23" s="10"/>
      <c r="G23" s="10"/>
      <c r="H23" s="10"/>
      <c r="I23" s="10"/>
      <c r="J23" s="148"/>
      <c r="K23" s="139"/>
      <c r="L23" s="145"/>
      <c r="M23" s="148"/>
    </row>
    <row r="24" spans="2:13" s="8" customFormat="1" ht="26.25" customHeight="1" thickBot="1">
      <c r="B24" s="73" t="s">
        <v>8</v>
      </c>
      <c r="C24" s="74"/>
      <c r="D24" s="74"/>
      <c r="E24" s="74"/>
      <c r="F24" s="74"/>
      <c r="G24" s="74"/>
      <c r="H24" s="74"/>
      <c r="I24" s="74"/>
      <c r="J24" s="149"/>
      <c r="K24" s="140"/>
      <c r="L24" s="146"/>
      <c r="M24" s="149"/>
    </row>
    <row r="25" spans="2:13" s="8" customFormat="1" ht="18.75" customHeight="1">
      <c r="B25" s="75" t="s">
        <v>42</v>
      </c>
      <c r="C25" s="36">
        <f>I22+1</f>
        <v>45416</v>
      </c>
      <c r="D25" s="36">
        <f>C25+1</f>
        <v>45417</v>
      </c>
      <c r="E25" s="36">
        <f t="shared" ref="E25:I25" si="5">D25+1</f>
        <v>45418</v>
      </c>
      <c r="F25" s="36">
        <f t="shared" si="5"/>
        <v>45419</v>
      </c>
      <c r="G25" s="36">
        <f t="shared" si="5"/>
        <v>45420</v>
      </c>
      <c r="H25" s="36">
        <f t="shared" si="5"/>
        <v>45421</v>
      </c>
      <c r="I25" s="36">
        <f t="shared" si="5"/>
        <v>45422</v>
      </c>
      <c r="J25" s="147"/>
      <c r="K25" s="138">
        <f>COUNTIF(C29:I29,"*休工*")+COUNTIF(C32:I32,"*休工*")+COUNTIF(C35:I35,"*休工*")+COUNTIF(C26:I26,"*休工*")</f>
        <v>0</v>
      </c>
      <c r="L25" s="144">
        <f>COUNTIF(C30:I30,"*休工*")+COUNTIF(C33:I33,"*休工*")+COUNTIF(C36:I36,"*休工*")+COUNTIF(C27:I27,"*休工*")</f>
        <v>0</v>
      </c>
      <c r="M25" s="147" t="str">
        <f>IF(AND(L25&gt;=K25),"達成","未達成")</f>
        <v>達成</v>
      </c>
    </row>
    <row r="26" spans="2:13" s="8" customFormat="1" ht="26.25" customHeight="1">
      <c r="B26" s="19" t="s">
        <v>63</v>
      </c>
      <c r="C26" s="10"/>
      <c r="D26" s="10"/>
      <c r="E26" s="10"/>
      <c r="F26" s="10"/>
      <c r="G26" s="10"/>
      <c r="H26" s="10"/>
      <c r="I26" s="10"/>
      <c r="J26" s="148"/>
      <c r="K26" s="139"/>
      <c r="L26" s="145"/>
      <c r="M26" s="148"/>
    </row>
    <row r="27" spans="2:13" s="8" customFormat="1" ht="26.25" customHeight="1" thickBot="1">
      <c r="B27" s="73" t="s">
        <v>8</v>
      </c>
      <c r="C27" s="74"/>
      <c r="D27" s="74"/>
      <c r="E27" s="74"/>
      <c r="F27" s="74"/>
      <c r="G27" s="74"/>
      <c r="H27" s="74"/>
      <c r="I27" s="74"/>
      <c r="J27" s="149"/>
      <c r="K27" s="139"/>
      <c r="L27" s="145"/>
      <c r="M27" s="148"/>
    </row>
    <row r="28" spans="2:13" s="8" customFormat="1" ht="18.75" customHeight="1">
      <c r="B28" s="75" t="s">
        <v>42</v>
      </c>
      <c r="C28" s="36">
        <f>I25+1</f>
        <v>45423</v>
      </c>
      <c r="D28" s="36">
        <f>C28+1</f>
        <v>45424</v>
      </c>
      <c r="E28" s="36">
        <f t="shared" ref="E28:I28" si="6">D28+1</f>
        <v>45425</v>
      </c>
      <c r="F28" s="36">
        <f t="shared" si="6"/>
        <v>45426</v>
      </c>
      <c r="G28" s="36">
        <f t="shared" si="6"/>
        <v>45427</v>
      </c>
      <c r="H28" s="36">
        <f t="shared" si="6"/>
        <v>45428</v>
      </c>
      <c r="I28" s="36">
        <f t="shared" si="6"/>
        <v>45429</v>
      </c>
      <c r="J28" s="147"/>
      <c r="K28" s="139"/>
      <c r="L28" s="145"/>
      <c r="M28" s="148"/>
    </row>
    <row r="29" spans="2:13" s="8" customFormat="1" ht="26.25" customHeight="1">
      <c r="B29" s="19" t="s">
        <v>63</v>
      </c>
      <c r="C29" s="10"/>
      <c r="D29" s="10"/>
      <c r="E29" s="10"/>
      <c r="F29" s="10"/>
      <c r="G29" s="10"/>
      <c r="H29" s="10"/>
      <c r="I29" s="10"/>
      <c r="J29" s="148"/>
      <c r="K29" s="139"/>
      <c r="L29" s="145"/>
      <c r="M29" s="148"/>
    </row>
    <row r="30" spans="2:13" s="8" customFormat="1" ht="26.25" customHeight="1" thickBot="1">
      <c r="B30" s="73" t="s">
        <v>8</v>
      </c>
      <c r="C30" s="74"/>
      <c r="D30" s="74"/>
      <c r="E30" s="74"/>
      <c r="F30" s="74"/>
      <c r="G30" s="74"/>
      <c r="H30" s="74"/>
      <c r="I30" s="74"/>
      <c r="J30" s="149"/>
      <c r="K30" s="139"/>
      <c r="L30" s="145"/>
      <c r="M30" s="148"/>
    </row>
    <row r="31" spans="2:13" s="8" customFormat="1" ht="18.75" customHeight="1">
      <c r="B31" s="75" t="s">
        <v>42</v>
      </c>
      <c r="C31" s="36">
        <f>I28+1</f>
        <v>45430</v>
      </c>
      <c r="D31" s="36">
        <f>C31+1</f>
        <v>45431</v>
      </c>
      <c r="E31" s="36">
        <f t="shared" ref="E31:I31" si="7">D31+1</f>
        <v>45432</v>
      </c>
      <c r="F31" s="36">
        <f t="shared" si="7"/>
        <v>45433</v>
      </c>
      <c r="G31" s="36">
        <f t="shared" si="7"/>
        <v>45434</v>
      </c>
      <c r="H31" s="36">
        <f t="shared" si="7"/>
        <v>45435</v>
      </c>
      <c r="I31" s="36">
        <f t="shared" si="7"/>
        <v>45436</v>
      </c>
      <c r="J31" s="147"/>
      <c r="K31" s="139"/>
      <c r="L31" s="145"/>
      <c r="M31" s="148"/>
    </row>
    <row r="32" spans="2:13" s="8" customFormat="1" ht="26.25" customHeight="1">
      <c r="B32" s="19" t="s">
        <v>63</v>
      </c>
      <c r="C32" s="10"/>
      <c r="D32" s="10"/>
      <c r="E32" s="10"/>
      <c r="F32" s="10"/>
      <c r="G32" s="10"/>
      <c r="H32" s="10"/>
      <c r="I32" s="10"/>
      <c r="J32" s="148"/>
      <c r="K32" s="139"/>
      <c r="L32" s="145"/>
      <c r="M32" s="148"/>
    </row>
    <row r="33" spans="2:13" s="8" customFormat="1" ht="26.25" customHeight="1" thickBot="1">
      <c r="B33" s="73" t="s">
        <v>8</v>
      </c>
      <c r="C33" s="74"/>
      <c r="D33" s="74"/>
      <c r="E33" s="74"/>
      <c r="F33" s="74"/>
      <c r="G33" s="74"/>
      <c r="H33" s="74"/>
      <c r="I33" s="74"/>
      <c r="J33" s="149"/>
      <c r="K33" s="139"/>
      <c r="L33" s="145"/>
      <c r="M33" s="148"/>
    </row>
    <row r="34" spans="2:13" s="8" customFormat="1" ht="18.75" customHeight="1">
      <c r="B34" s="75" t="s">
        <v>42</v>
      </c>
      <c r="C34" s="36">
        <f>I31+1</f>
        <v>45437</v>
      </c>
      <c r="D34" s="36">
        <f>C34+1</f>
        <v>45438</v>
      </c>
      <c r="E34" s="36">
        <f t="shared" ref="E34:I34" si="8">D34+1</f>
        <v>45439</v>
      </c>
      <c r="F34" s="36">
        <f t="shared" si="8"/>
        <v>45440</v>
      </c>
      <c r="G34" s="36">
        <f t="shared" si="8"/>
        <v>45441</v>
      </c>
      <c r="H34" s="36">
        <f t="shared" si="8"/>
        <v>45442</v>
      </c>
      <c r="I34" s="36">
        <f t="shared" si="8"/>
        <v>45443</v>
      </c>
      <c r="J34" s="147"/>
      <c r="K34" s="139"/>
      <c r="L34" s="145"/>
      <c r="M34" s="148"/>
    </row>
    <row r="35" spans="2:13" s="8" customFormat="1" ht="26.25" customHeight="1">
      <c r="B35" s="19" t="s">
        <v>63</v>
      </c>
      <c r="C35" s="10"/>
      <c r="D35" s="10"/>
      <c r="E35" s="10"/>
      <c r="F35" s="10"/>
      <c r="G35" s="10"/>
      <c r="H35" s="10"/>
      <c r="I35" s="10"/>
      <c r="J35" s="148"/>
      <c r="K35" s="139"/>
      <c r="L35" s="145"/>
      <c r="M35" s="148"/>
    </row>
    <row r="36" spans="2:13" s="8" customFormat="1" ht="26.25" customHeight="1" thickBot="1">
      <c r="B36" s="73" t="s">
        <v>8</v>
      </c>
      <c r="C36" s="74"/>
      <c r="D36" s="74"/>
      <c r="E36" s="74"/>
      <c r="F36" s="74"/>
      <c r="G36" s="74"/>
      <c r="H36" s="74"/>
      <c r="I36" s="74"/>
      <c r="J36" s="149"/>
      <c r="K36" s="140"/>
      <c r="L36" s="146"/>
      <c r="M36" s="149"/>
    </row>
    <row r="37" spans="2:13" s="8" customFormat="1" ht="18.75" customHeight="1">
      <c r="B37" s="75" t="s">
        <v>42</v>
      </c>
      <c r="C37" s="36">
        <f>I34+1</f>
        <v>45444</v>
      </c>
      <c r="D37" s="36">
        <f>C37+1</f>
        <v>45445</v>
      </c>
      <c r="E37" s="36">
        <f t="shared" ref="E37:I37" si="9">D37+1</f>
        <v>45446</v>
      </c>
      <c r="F37" s="36">
        <f t="shared" si="9"/>
        <v>45447</v>
      </c>
      <c r="G37" s="36">
        <f t="shared" si="9"/>
        <v>45448</v>
      </c>
      <c r="H37" s="36">
        <f t="shared" si="9"/>
        <v>45449</v>
      </c>
      <c r="I37" s="36">
        <f t="shared" si="9"/>
        <v>45450</v>
      </c>
      <c r="J37" s="147"/>
      <c r="K37" s="138">
        <f>COUNTIF(C41:I41,"*休工*")+COUNTIF(C44:I44,"*休工*")+COUNTIF(C47:I47,"*休工*")+COUNTIF(C38:I38,"*休工*")</f>
        <v>0</v>
      </c>
      <c r="L37" s="144">
        <f>COUNTIF(C42:I42,"*休工*")+COUNTIF(C45:I45,"*休工*")+COUNTIF(C48:I48,"*休工*")+COUNTIF(C39:I39,"*休工*")</f>
        <v>0</v>
      </c>
      <c r="M37" s="147" t="str">
        <f>IF(AND(L37&gt;=K37),"達成","未達成")</f>
        <v>達成</v>
      </c>
    </row>
    <row r="38" spans="2:13" s="8" customFormat="1" ht="26.25" customHeight="1">
      <c r="B38" s="19" t="s">
        <v>63</v>
      </c>
      <c r="C38" s="10"/>
      <c r="D38" s="10"/>
      <c r="E38" s="10"/>
      <c r="F38" s="10"/>
      <c r="G38" s="10"/>
      <c r="H38" s="10"/>
      <c r="I38" s="10"/>
      <c r="J38" s="148"/>
      <c r="K38" s="139"/>
      <c r="L38" s="145"/>
      <c r="M38" s="148"/>
    </row>
    <row r="39" spans="2:13" s="8" customFormat="1" ht="26.25" customHeight="1" thickBot="1">
      <c r="B39" s="73" t="s">
        <v>8</v>
      </c>
      <c r="C39" s="74"/>
      <c r="D39" s="74"/>
      <c r="E39" s="74"/>
      <c r="F39" s="74"/>
      <c r="G39" s="74"/>
      <c r="H39" s="74"/>
      <c r="I39" s="74"/>
      <c r="J39" s="149"/>
      <c r="K39" s="139"/>
      <c r="L39" s="145"/>
      <c r="M39" s="148"/>
    </row>
    <row r="40" spans="2:13" s="8" customFormat="1" ht="18.75" customHeight="1">
      <c r="B40" s="75" t="s">
        <v>42</v>
      </c>
      <c r="C40" s="36">
        <f>I37+1</f>
        <v>45451</v>
      </c>
      <c r="D40" s="36">
        <f>C40+1</f>
        <v>45452</v>
      </c>
      <c r="E40" s="36">
        <f t="shared" ref="E40:I40" si="10">D40+1</f>
        <v>45453</v>
      </c>
      <c r="F40" s="36">
        <f t="shared" si="10"/>
        <v>45454</v>
      </c>
      <c r="G40" s="36">
        <f t="shared" si="10"/>
        <v>45455</v>
      </c>
      <c r="H40" s="36">
        <f t="shared" si="10"/>
        <v>45456</v>
      </c>
      <c r="I40" s="36">
        <f t="shared" si="10"/>
        <v>45457</v>
      </c>
      <c r="J40" s="150"/>
      <c r="K40" s="139"/>
      <c r="L40" s="145"/>
      <c r="M40" s="148"/>
    </row>
    <row r="41" spans="2:13" s="8" customFormat="1" ht="26.25" customHeight="1">
      <c r="B41" s="19" t="s">
        <v>63</v>
      </c>
      <c r="C41" s="10"/>
      <c r="D41" s="10"/>
      <c r="E41" s="10"/>
      <c r="F41" s="10"/>
      <c r="G41" s="10"/>
      <c r="H41" s="10"/>
      <c r="I41" s="10"/>
      <c r="J41" s="151"/>
      <c r="K41" s="139"/>
      <c r="L41" s="145"/>
      <c r="M41" s="148"/>
    </row>
    <row r="42" spans="2:13" s="8" customFormat="1" ht="26.25" customHeight="1" thickBot="1">
      <c r="B42" s="73" t="s">
        <v>8</v>
      </c>
      <c r="C42" s="74"/>
      <c r="D42" s="74"/>
      <c r="E42" s="74"/>
      <c r="F42" s="74"/>
      <c r="G42" s="74"/>
      <c r="H42" s="74"/>
      <c r="I42" s="74"/>
      <c r="J42" s="152"/>
      <c r="K42" s="139"/>
      <c r="L42" s="145"/>
      <c r="M42" s="148"/>
    </row>
    <row r="43" spans="2:13" s="8" customFormat="1" ht="18.75" customHeight="1">
      <c r="B43" s="75" t="s">
        <v>42</v>
      </c>
      <c r="C43" s="35">
        <f>I40+1</f>
        <v>45458</v>
      </c>
      <c r="D43" s="35">
        <f>C43+1</f>
        <v>45459</v>
      </c>
      <c r="E43" s="35">
        <f t="shared" ref="E43:I43" si="11">D43+1</f>
        <v>45460</v>
      </c>
      <c r="F43" s="35">
        <f t="shared" si="11"/>
        <v>45461</v>
      </c>
      <c r="G43" s="35">
        <f t="shared" si="11"/>
        <v>45462</v>
      </c>
      <c r="H43" s="35">
        <f t="shared" si="11"/>
        <v>45463</v>
      </c>
      <c r="I43" s="35">
        <f t="shared" si="11"/>
        <v>45464</v>
      </c>
      <c r="J43" s="147"/>
      <c r="K43" s="139"/>
      <c r="L43" s="145"/>
      <c r="M43" s="148"/>
    </row>
    <row r="44" spans="2:13" s="8" customFormat="1" ht="26.25" customHeight="1">
      <c r="B44" s="19" t="s">
        <v>63</v>
      </c>
      <c r="C44" s="10"/>
      <c r="D44" s="10"/>
      <c r="E44" s="10"/>
      <c r="F44" s="10"/>
      <c r="G44" s="10"/>
      <c r="H44" s="10"/>
      <c r="I44" s="10"/>
      <c r="J44" s="148"/>
      <c r="K44" s="139"/>
      <c r="L44" s="145"/>
      <c r="M44" s="148"/>
    </row>
    <row r="45" spans="2:13" s="8" customFormat="1" ht="26.25" customHeight="1" thickBot="1">
      <c r="B45" s="73" t="s">
        <v>8</v>
      </c>
      <c r="C45" s="74"/>
      <c r="D45" s="74"/>
      <c r="E45" s="74"/>
      <c r="F45" s="74"/>
      <c r="G45" s="74"/>
      <c r="H45" s="74"/>
      <c r="I45" s="74"/>
      <c r="J45" s="149"/>
      <c r="K45" s="139"/>
      <c r="L45" s="145"/>
      <c r="M45" s="148"/>
    </row>
    <row r="46" spans="2:13" s="8" customFormat="1" ht="18.75" customHeight="1">
      <c r="B46" s="75" t="s">
        <v>42</v>
      </c>
      <c r="C46" s="36">
        <f>I43+1</f>
        <v>45465</v>
      </c>
      <c r="D46" s="36">
        <f>C46+1</f>
        <v>45466</v>
      </c>
      <c r="E46" s="36">
        <f t="shared" ref="E46:I46" si="12">D46+1</f>
        <v>45467</v>
      </c>
      <c r="F46" s="36">
        <f t="shared" si="12"/>
        <v>45468</v>
      </c>
      <c r="G46" s="36">
        <f t="shared" si="12"/>
        <v>45469</v>
      </c>
      <c r="H46" s="36">
        <f t="shared" si="12"/>
        <v>45470</v>
      </c>
      <c r="I46" s="36">
        <f t="shared" si="12"/>
        <v>45471</v>
      </c>
      <c r="J46" s="147"/>
      <c r="K46" s="139"/>
      <c r="L46" s="145"/>
      <c r="M46" s="148"/>
    </row>
    <row r="47" spans="2:13" s="8" customFormat="1" ht="26.25" customHeight="1">
      <c r="B47" s="19" t="s">
        <v>63</v>
      </c>
      <c r="C47" s="10"/>
      <c r="D47" s="10"/>
      <c r="E47" s="10"/>
      <c r="F47" s="10"/>
      <c r="G47" s="10"/>
      <c r="H47" s="10"/>
      <c r="I47" s="10"/>
      <c r="J47" s="148"/>
      <c r="K47" s="139"/>
      <c r="L47" s="145"/>
      <c r="M47" s="148"/>
    </row>
    <row r="48" spans="2:13" s="8" customFormat="1" ht="26.25" customHeight="1" thickBot="1">
      <c r="B48" s="73" t="s">
        <v>8</v>
      </c>
      <c r="C48" s="74"/>
      <c r="D48" s="74"/>
      <c r="E48" s="74"/>
      <c r="F48" s="74"/>
      <c r="G48" s="74"/>
      <c r="H48" s="74"/>
      <c r="I48" s="74"/>
      <c r="J48" s="149"/>
      <c r="K48" s="140"/>
      <c r="L48" s="146"/>
      <c r="M48" s="149"/>
    </row>
    <row r="49" spans="2:13" s="8" customFormat="1" ht="18.75" customHeight="1">
      <c r="B49" s="75" t="s">
        <v>42</v>
      </c>
      <c r="C49" s="36">
        <f>I46+1</f>
        <v>45472</v>
      </c>
      <c r="D49" s="36">
        <f>C49+1</f>
        <v>45473</v>
      </c>
      <c r="E49" s="36">
        <f t="shared" ref="E49:I49" si="13">D49+1</f>
        <v>45474</v>
      </c>
      <c r="F49" s="36">
        <f t="shared" si="13"/>
        <v>45475</v>
      </c>
      <c r="G49" s="36">
        <f t="shared" si="13"/>
        <v>45476</v>
      </c>
      <c r="H49" s="36">
        <f t="shared" si="13"/>
        <v>45477</v>
      </c>
      <c r="I49" s="36">
        <f t="shared" si="13"/>
        <v>45478</v>
      </c>
      <c r="J49" s="147"/>
      <c r="K49" s="138">
        <f>COUNTIF(C53:I53,"*休工*")+COUNTIF(C56:I56,"*休工*")+COUNTIF(C59:I59,"*休工*")+COUNTIF(C50:I50,"*休工*")</f>
        <v>0</v>
      </c>
      <c r="L49" s="144">
        <f>COUNTIF(C54:I54,"*休工*")+COUNTIF(C57:I57,"*休工*")+COUNTIF(C60:I60,"*休工*")+COUNTIF(C51:I51,"*休工*")</f>
        <v>0</v>
      </c>
      <c r="M49" s="147" t="str">
        <f>IF(AND(L49&gt;=K49),"達成","未達成")</f>
        <v>達成</v>
      </c>
    </row>
    <row r="50" spans="2:13" s="8" customFormat="1" ht="26.25" customHeight="1">
      <c r="B50" s="19" t="s">
        <v>63</v>
      </c>
      <c r="C50" s="10"/>
      <c r="D50" s="10"/>
      <c r="E50" s="10"/>
      <c r="F50" s="10"/>
      <c r="G50" s="10"/>
      <c r="H50" s="10"/>
      <c r="I50" s="10"/>
      <c r="J50" s="148"/>
      <c r="K50" s="139"/>
      <c r="L50" s="145"/>
      <c r="M50" s="148"/>
    </row>
    <row r="51" spans="2:13" s="8" customFormat="1" ht="26.25" customHeight="1" thickBot="1">
      <c r="B51" s="73" t="s">
        <v>8</v>
      </c>
      <c r="C51" s="74"/>
      <c r="D51" s="74"/>
      <c r="E51" s="74"/>
      <c r="F51" s="74"/>
      <c r="G51" s="74"/>
      <c r="H51" s="74"/>
      <c r="I51" s="74"/>
      <c r="J51" s="149"/>
      <c r="K51" s="139"/>
      <c r="L51" s="145"/>
      <c r="M51" s="148"/>
    </row>
    <row r="52" spans="2:13" s="8" customFormat="1" ht="18.75" customHeight="1">
      <c r="B52" s="75" t="s">
        <v>42</v>
      </c>
      <c r="C52" s="36">
        <f>I49+1</f>
        <v>45479</v>
      </c>
      <c r="D52" s="36">
        <f>C52+1</f>
        <v>45480</v>
      </c>
      <c r="E52" s="36">
        <f t="shared" ref="E52:I52" si="14">D52+1</f>
        <v>45481</v>
      </c>
      <c r="F52" s="36">
        <f t="shared" si="14"/>
        <v>45482</v>
      </c>
      <c r="G52" s="36">
        <f t="shared" si="14"/>
        <v>45483</v>
      </c>
      <c r="H52" s="36">
        <f t="shared" si="14"/>
        <v>45484</v>
      </c>
      <c r="I52" s="36">
        <f t="shared" si="14"/>
        <v>45485</v>
      </c>
      <c r="J52" s="147"/>
      <c r="K52" s="139"/>
      <c r="L52" s="145"/>
      <c r="M52" s="148"/>
    </row>
    <row r="53" spans="2:13" s="8" customFormat="1" ht="26.25" customHeight="1">
      <c r="B53" s="19" t="s">
        <v>63</v>
      </c>
      <c r="C53" s="10"/>
      <c r="D53" s="10"/>
      <c r="E53" s="10"/>
      <c r="F53" s="10"/>
      <c r="G53" s="10"/>
      <c r="H53" s="10"/>
      <c r="I53" s="10"/>
      <c r="J53" s="148"/>
      <c r="K53" s="139"/>
      <c r="L53" s="145"/>
      <c r="M53" s="148"/>
    </row>
    <row r="54" spans="2:13" s="8" customFormat="1" ht="26.25" customHeight="1" thickBot="1">
      <c r="B54" s="73" t="s">
        <v>8</v>
      </c>
      <c r="C54" s="74"/>
      <c r="D54" s="74"/>
      <c r="E54" s="74"/>
      <c r="F54" s="74"/>
      <c r="G54" s="74"/>
      <c r="H54" s="74"/>
      <c r="I54" s="74"/>
      <c r="J54" s="149"/>
      <c r="K54" s="139"/>
      <c r="L54" s="145"/>
      <c r="M54" s="148"/>
    </row>
    <row r="55" spans="2:13" s="8" customFormat="1" ht="18.75" customHeight="1">
      <c r="B55" s="75" t="s">
        <v>42</v>
      </c>
      <c r="C55" s="36">
        <f>I52+1</f>
        <v>45486</v>
      </c>
      <c r="D55" s="36">
        <f>C55+1</f>
        <v>45487</v>
      </c>
      <c r="E55" s="36">
        <f t="shared" ref="E55:I55" si="15">D55+1</f>
        <v>45488</v>
      </c>
      <c r="F55" s="36">
        <f t="shared" si="15"/>
        <v>45489</v>
      </c>
      <c r="G55" s="36">
        <f t="shared" si="15"/>
        <v>45490</v>
      </c>
      <c r="H55" s="36">
        <f t="shared" si="15"/>
        <v>45491</v>
      </c>
      <c r="I55" s="36">
        <f t="shared" si="15"/>
        <v>45492</v>
      </c>
      <c r="J55" s="147"/>
      <c r="K55" s="139"/>
      <c r="L55" s="145"/>
      <c r="M55" s="148"/>
    </row>
    <row r="56" spans="2:13" s="8" customFormat="1" ht="26.25" customHeight="1">
      <c r="B56" s="19" t="s">
        <v>63</v>
      </c>
      <c r="C56" s="10"/>
      <c r="D56" s="10"/>
      <c r="E56" s="10"/>
      <c r="F56" s="10"/>
      <c r="G56" s="10"/>
      <c r="H56" s="10"/>
      <c r="I56" s="10"/>
      <c r="J56" s="148"/>
      <c r="K56" s="139"/>
      <c r="L56" s="145"/>
      <c r="M56" s="148"/>
    </row>
    <row r="57" spans="2:13" s="8" customFormat="1" ht="26.25" customHeight="1" thickBot="1">
      <c r="B57" s="73" t="s">
        <v>8</v>
      </c>
      <c r="C57" s="74"/>
      <c r="D57" s="74"/>
      <c r="E57" s="74"/>
      <c r="F57" s="74"/>
      <c r="G57" s="74"/>
      <c r="H57" s="74"/>
      <c r="I57" s="74"/>
      <c r="J57" s="149"/>
      <c r="K57" s="139"/>
      <c r="L57" s="145"/>
      <c r="M57" s="148"/>
    </row>
    <row r="58" spans="2:13" s="8" customFormat="1" ht="18.75" customHeight="1">
      <c r="B58" s="75" t="s">
        <v>42</v>
      </c>
      <c r="C58" s="36">
        <f>I55+1</f>
        <v>45493</v>
      </c>
      <c r="D58" s="36">
        <f>C58+1</f>
        <v>45494</v>
      </c>
      <c r="E58" s="36">
        <f t="shared" ref="E58:I58" si="16">D58+1</f>
        <v>45495</v>
      </c>
      <c r="F58" s="36">
        <f t="shared" si="16"/>
        <v>45496</v>
      </c>
      <c r="G58" s="36">
        <f t="shared" si="16"/>
        <v>45497</v>
      </c>
      <c r="H58" s="36">
        <f t="shared" si="16"/>
        <v>45498</v>
      </c>
      <c r="I58" s="36">
        <f t="shared" si="16"/>
        <v>45499</v>
      </c>
      <c r="J58" s="147"/>
      <c r="K58" s="139"/>
      <c r="L58" s="145"/>
      <c r="M58" s="148"/>
    </row>
    <row r="59" spans="2:13" s="8" customFormat="1" ht="26.25" customHeight="1">
      <c r="B59" s="19" t="s">
        <v>63</v>
      </c>
      <c r="C59" s="10"/>
      <c r="D59" s="10"/>
      <c r="E59" s="10"/>
      <c r="F59" s="10"/>
      <c r="G59" s="10"/>
      <c r="H59" s="10"/>
      <c r="I59" s="10"/>
      <c r="J59" s="148"/>
      <c r="K59" s="139"/>
      <c r="L59" s="145"/>
      <c r="M59" s="148"/>
    </row>
    <row r="60" spans="2:13" s="8" customFormat="1" ht="26.25" customHeight="1" thickBot="1">
      <c r="B60" s="73" t="s">
        <v>8</v>
      </c>
      <c r="C60" s="74"/>
      <c r="D60" s="74"/>
      <c r="E60" s="74"/>
      <c r="F60" s="74"/>
      <c r="G60" s="74"/>
      <c r="H60" s="74"/>
      <c r="I60" s="74"/>
      <c r="J60" s="149"/>
      <c r="K60" s="140"/>
      <c r="L60" s="146"/>
      <c r="M60" s="149"/>
    </row>
    <row r="61" spans="2:13" s="8" customFormat="1" ht="18.75" customHeight="1">
      <c r="B61" s="75" t="s">
        <v>42</v>
      </c>
      <c r="C61" s="36">
        <f>I58+1</f>
        <v>45500</v>
      </c>
      <c r="D61" s="36">
        <f>C61+1</f>
        <v>45501</v>
      </c>
      <c r="E61" s="36">
        <f t="shared" ref="E61:I61" si="17">D61+1</f>
        <v>45502</v>
      </c>
      <c r="F61" s="36">
        <f t="shared" si="17"/>
        <v>45503</v>
      </c>
      <c r="G61" s="36">
        <f t="shared" si="17"/>
        <v>45504</v>
      </c>
      <c r="H61" s="36">
        <f t="shared" si="17"/>
        <v>45505</v>
      </c>
      <c r="I61" s="36">
        <f t="shared" si="17"/>
        <v>45506</v>
      </c>
      <c r="J61" s="147"/>
      <c r="K61" s="138">
        <f>COUNTIF(C65:I65,"*休工*")+COUNTIF(C68:I68,"*休工*")+COUNTIF(C71:I71,"*休工*")+COUNTIF(C62:I62,"*休工*")</f>
        <v>0</v>
      </c>
      <c r="L61" s="144">
        <f>COUNTIF(C66:I66,"*休工*")+COUNTIF(C69:I69,"*休工*")+COUNTIF(C72:I72,"*休工*")+COUNTIF(C63:I63,"*休工*")</f>
        <v>0</v>
      </c>
      <c r="M61" s="147" t="str">
        <f>IF(AND(L61&gt;=K61),"達成","未達成")</f>
        <v>達成</v>
      </c>
    </row>
    <row r="62" spans="2:13" s="8" customFormat="1" ht="26.25" customHeight="1">
      <c r="B62" s="19" t="s">
        <v>63</v>
      </c>
      <c r="C62" s="10"/>
      <c r="D62" s="10"/>
      <c r="E62" s="10"/>
      <c r="F62" s="10"/>
      <c r="G62" s="10"/>
      <c r="H62" s="10"/>
      <c r="I62" s="10"/>
      <c r="J62" s="148"/>
      <c r="K62" s="139"/>
      <c r="L62" s="145"/>
      <c r="M62" s="148"/>
    </row>
    <row r="63" spans="2:13" s="8" customFormat="1" ht="26.25" customHeight="1" thickBot="1">
      <c r="B63" s="73" t="s">
        <v>8</v>
      </c>
      <c r="C63" s="74"/>
      <c r="D63" s="74"/>
      <c r="E63" s="74"/>
      <c r="F63" s="74"/>
      <c r="G63" s="74"/>
      <c r="H63" s="74"/>
      <c r="I63" s="74"/>
      <c r="J63" s="149"/>
      <c r="K63" s="139"/>
      <c r="L63" s="145"/>
      <c r="M63" s="148"/>
    </row>
    <row r="64" spans="2:13" s="8" customFormat="1" ht="18.75" customHeight="1">
      <c r="B64" s="75" t="s">
        <v>42</v>
      </c>
      <c r="C64" s="36">
        <f>I61+1</f>
        <v>45507</v>
      </c>
      <c r="D64" s="36">
        <f>C64+1</f>
        <v>45508</v>
      </c>
      <c r="E64" s="36">
        <f t="shared" ref="E64:I64" si="18">D64+1</f>
        <v>45509</v>
      </c>
      <c r="F64" s="36">
        <f t="shared" si="18"/>
        <v>45510</v>
      </c>
      <c r="G64" s="36">
        <f t="shared" si="18"/>
        <v>45511</v>
      </c>
      <c r="H64" s="36">
        <f t="shared" si="18"/>
        <v>45512</v>
      </c>
      <c r="I64" s="36">
        <f t="shared" si="18"/>
        <v>45513</v>
      </c>
      <c r="J64" s="147"/>
      <c r="K64" s="139"/>
      <c r="L64" s="145"/>
      <c r="M64" s="148"/>
    </row>
    <row r="65" spans="2:13" s="8" customFormat="1" ht="26.25" customHeight="1">
      <c r="B65" s="19" t="s">
        <v>63</v>
      </c>
      <c r="C65" s="10"/>
      <c r="D65" s="10"/>
      <c r="E65" s="10"/>
      <c r="F65" s="10"/>
      <c r="G65" s="10"/>
      <c r="H65" s="10"/>
      <c r="I65" s="10"/>
      <c r="J65" s="148"/>
      <c r="K65" s="139"/>
      <c r="L65" s="145"/>
      <c r="M65" s="148"/>
    </row>
    <row r="66" spans="2:13" s="8" customFormat="1" ht="26.25" customHeight="1" thickBot="1">
      <c r="B66" s="73" t="s">
        <v>8</v>
      </c>
      <c r="C66" s="74"/>
      <c r="D66" s="74"/>
      <c r="E66" s="74"/>
      <c r="F66" s="74"/>
      <c r="G66" s="74"/>
      <c r="H66" s="74"/>
      <c r="I66" s="74"/>
      <c r="J66" s="149"/>
      <c r="K66" s="139"/>
      <c r="L66" s="145"/>
      <c r="M66" s="148"/>
    </row>
    <row r="67" spans="2:13" s="8" customFormat="1" ht="18.75" customHeight="1">
      <c r="B67" s="75" t="s">
        <v>42</v>
      </c>
      <c r="C67" s="36">
        <f>I64+1</f>
        <v>45514</v>
      </c>
      <c r="D67" s="36">
        <f>C67+1</f>
        <v>45515</v>
      </c>
      <c r="E67" s="36">
        <f t="shared" ref="E67:I67" si="19">D67+1</f>
        <v>45516</v>
      </c>
      <c r="F67" s="36">
        <f t="shared" si="19"/>
        <v>45517</v>
      </c>
      <c r="G67" s="36">
        <f t="shared" si="19"/>
        <v>45518</v>
      </c>
      <c r="H67" s="36">
        <f t="shared" si="19"/>
        <v>45519</v>
      </c>
      <c r="I67" s="36">
        <f t="shared" si="19"/>
        <v>45520</v>
      </c>
      <c r="J67" s="150"/>
      <c r="K67" s="139"/>
      <c r="L67" s="145"/>
      <c r="M67" s="148"/>
    </row>
    <row r="68" spans="2:13" s="8" customFormat="1" ht="26.25" customHeight="1">
      <c r="B68" s="19" t="s">
        <v>63</v>
      </c>
      <c r="C68" s="10"/>
      <c r="D68" s="10"/>
      <c r="E68" s="10"/>
      <c r="F68" s="10"/>
      <c r="G68" s="10"/>
      <c r="H68" s="10"/>
      <c r="I68" s="10"/>
      <c r="J68" s="151"/>
      <c r="K68" s="139"/>
      <c r="L68" s="145"/>
      <c r="M68" s="148"/>
    </row>
    <row r="69" spans="2:13" s="8" customFormat="1" ht="26.25" customHeight="1" thickBot="1">
      <c r="B69" s="73" t="s">
        <v>8</v>
      </c>
      <c r="C69" s="74"/>
      <c r="D69" s="74"/>
      <c r="E69" s="74"/>
      <c r="F69" s="74"/>
      <c r="G69" s="74"/>
      <c r="H69" s="74"/>
      <c r="I69" s="74"/>
      <c r="J69" s="152"/>
      <c r="K69" s="139"/>
      <c r="L69" s="145"/>
      <c r="M69" s="148"/>
    </row>
    <row r="70" spans="2:13" s="8" customFormat="1" ht="18.75" customHeight="1">
      <c r="B70" s="75" t="s">
        <v>42</v>
      </c>
      <c r="C70" s="35">
        <f>I67+1</f>
        <v>45521</v>
      </c>
      <c r="D70" s="35">
        <f>C70+1</f>
        <v>45522</v>
      </c>
      <c r="E70" s="35">
        <f t="shared" ref="E70:I70" si="20">D70+1</f>
        <v>45523</v>
      </c>
      <c r="F70" s="35">
        <f t="shared" si="20"/>
        <v>45524</v>
      </c>
      <c r="G70" s="35">
        <f t="shared" si="20"/>
        <v>45525</v>
      </c>
      <c r="H70" s="35">
        <f t="shared" si="20"/>
        <v>45526</v>
      </c>
      <c r="I70" s="35">
        <f t="shared" si="20"/>
        <v>45527</v>
      </c>
      <c r="J70" s="147"/>
      <c r="K70" s="139"/>
      <c r="L70" s="145"/>
      <c r="M70" s="148"/>
    </row>
    <row r="71" spans="2:13" s="8" customFormat="1" ht="26.25" customHeight="1">
      <c r="B71" s="19" t="s">
        <v>63</v>
      </c>
      <c r="C71" s="10"/>
      <c r="D71" s="10"/>
      <c r="E71" s="10"/>
      <c r="F71" s="10"/>
      <c r="G71" s="10"/>
      <c r="H71" s="10"/>
      <c r="I71" s="10"/>
      <c r="J71" s="148"/>
      <c r="K71" s="139"/>
      <c r="L71" s="145"/>
      <c r="M71" s="148"/>
    </row>
    <row r="72" spans="2:13" s="8" customFormat="1" ht="26.25" customHeight="1" thickBot="1">
      <c r="B72" s="73" t="s">
        <v>8</v>
      </c>
      <c r="C72" s="74"/>
      <c r="D72" s="74"/>
      <c r="E72" s="74"/>
      <c r="F72" s="74"/>
      <c r="G72" s="74"/>
      <c r="H72" s="74"/>
      <c r="I72" s="74"/>
      <c r="J72" s="149"/>
      <c r="K72" s="140"/>
      <c r="L72" s="146"/>
      <c r="M72" s="149"/>
    </row>
    <row r="73" spans="2:13" s="8" customFormat="1" ht="18.75" customHeight="1">
      <c r="B73" s="75" t="s">
        <v>42</v>
      </c>
      <c r="C73" s="36">
        <f>I70+1</f>
        <v>45528</v>
      </c>
      <c r="D73" s="36">
        <f>C73+1</f>
        <v>45529</v>
      </c>
      <c r="E73" s="36">
        <f t="shared" ref="E73:I73" si="21">D73+1</f>
        <v>45530</v>
      </c>
      <c r="F73" s="36">
        <f t="shared" si="21"/>
        <v>45531</v>
      </c>
      <c r="G73" s="36">
        <f t="shared" si="21"/>
        <v>45532</v>
      </c>
      <c r="H73" s="36">
        <f t="shared" si="21"/>
        <v>45533</v>
      </c>
      <c r="I73" s="36">
        <f t="shared" si="21"/>
        <v>45534</v>
      </c>
      <c r="J73" s="147"/>
      <c r="K73" s="138">
        <f>COUNTIF(C77:I77,"*休工*")+COUNTIF(C80:I80,"*休工*")+COUNTIF(C83:I83,"*休工*")+COUNTIF(C74:I74,"*休工*")</f>
        <v>0</v>
      </c>
      <c r="L73" s="144">
        <f>COUNTIF(C78:I78,"*休工*")+COUNTIF(C81:I81,"*休工*")+COUNTIF(C84:I84,"*休工*")+COUNTIF(C75:I75,"*休工*")</f>
        <v>0</v>
      </c>
      <c r="M73" s="147" t="str">
        <f>IF(AND(L73&gt;=K73),"達成","未達成")</f>
        <v>達成</v>
      </c>
    </row>
    <row r="74" spans="2:13" s="8" customFormat="1" ht="26.25" customHeight="1">
      <c r="B74" s="19" t="s">
        <v>63</v>
      </c>
      <c r="C74" s="10"/>
      <c r="D74" s="10"/>
      <c r="E74" s="10"/>
      <c r="F74" s="10"/>
      <c r="G74" s="10"/>
      <c r="H74" s="10"/>
      <c r="I74" s="10"/>
      <c r="J74" s="148"/>
      <c r="K74" s="139"/>
      <c r="L74" s="145"/>
      <c r="M74" s="148"/>
    </row>
    <row r="75" spans="2:13" s="8" customFormat="1" ht="26.25" customHeight="1" thickBot="1">
      <c r="B75" s="73" t="s">
        <v>8</v>
      </c>
      <c r="C75" s="74"/>
      <c r="D75" s="74"/>
      <c r="E75" s="74"/>
      <c r="F75" s="74"/>
      <c r="G75" s="74"/>
      <c r="H75" s="74"/>
      <c r="I75" s="74"/>
      <c r="J75" s="149"/>
      <c r="K75" s="139"/>
      <c r="L75" s="145"/>
      <c r="M75" s="148"/>
    </row>
    <row r="76" spans="2:13" s="8" customFormat="1" ht="18.75" customHeight="1">
      <c r="B76" s="75" t="s">
        <v>42</v>
      </c>
      <c r="C76" s="36">
        <f>I73+1</f>
        <v>45535</v>
      </c>
      <c r="D76" s="36">
        <f>C76+1</f>
        <v>45536</v>
      </c>
      <c r="E76" s="36">
        <f t="shared" ref="E76:I76" si="22">D76+1</f>
        <v>45537</v>
      </c>
      <c r="F76" s="36">
        <f t="shared" si="22"/>
        <v>45538</v>
      </c>
      <c r="G76" s="36">
        <f t="shared" si="22"/>
        <v>45539</v>
      </c>
      <c r="H76" s="36">
        <f t="shared" si="22"/>
        <v>45540</v>
      </c>
      <c r="I76" s="36">
        <f t="shared" si="22"/>
        <v>45541</v>
      </c>
      <c r="J76" s="147"/>
      <c r="K76" s="139"/>
      <c r="L76" s="145"/>
      <c r="M76" s="148"/>
    </row>
    <row r="77" spans="2:13" s="8" customFormat="1" ht="26.25" customHeight="1">
      <c r="B77" s="19" t="s">
        <v>63</v>
      </c>
      <c r="C77" s="10"/>
      <c r="D77" s="10"/>
      <c r="E77" s="10"/>
      <c r="F77" s="10"/>
      <c r="G77" s="10"/>
      <c r="H77" s="10"/>
      <c r="I77" s="10"/>
      <c r="J77" s="148"/>
      <c r="K77" s="139"/>
      <c r="L77" s="145"/>
      <c r="M77" s="148"/>
    </row>
    <row r="78" spans="2:13" s="8" customFormat="1" ht="26.25" customHeight="1" thickBot="1">
      <c r="B78" s="73" t="s">
        <v>8</v>
      </c>
      <c r="C78" s="74"/>
      <c r="D78" s="74"/>
      <c r="E78" s="74"/>
      <c r="F78" s="74"/>
      <c r="G78" s="74"/>
      <c r="H78" s="74"/>
      <c r="I78" s="74"/>
      <c r="J78" s="149"/>
      <c r="K78" s="139"/>
      <c r="L78" s="145"/>
      <c r="M78" s="148"/>
    </row>
    <row r="79" spans="2:13" s="8" customFormat="1" ht="18.75" customHeight="1">
      <c r="B79" s="75" t="s">
        <v>42</v>
      </c>
      <c r="C79" s="36">
        <f>I76+1</f>
        <v>45542</v>
      </c>
      <c r="D79" s="36">
        <f>C79+1</f>
        <v>45543</v>
      </c>
      <c r="E79" s="36">
        <f t="shared" ref="E79:I79" si="23">D79+1</f>
        <v>45544</v>
      </c>
      <c r="F79" s="36">
        <f t="shared" si="23"/>
        <v>45545</v>
      </c>
      <c r="G79" s="36">
        <f t="shared" si="23"/>
        <v>45546</v>
      </c>
      <c r="H79" s="36">
        <f t="shared" si="23"/>
        <v>45547</v>
      </c>
      <c r="I79" s="36">
        <f t="shared" si="23"/>
        <v>45548</v>
      </c>
      <c r="J79" s="147"/>
      <c r="K79" s="139"/>
      <c r="L79" s="145"/>
      <c r="M79" s="148"/>
    </row>
    <row r="80" spans="2:13" s="8" customFormat="1" ht="26.25" customHeight="1">
      <c r="B80" s="19" t="s">
        <v>63</v>
      </c>
      <c r="C80" s="10"/>
      <c r="D80" s="10"/>
      <c r="E80" s="10"/>
      <c r="F80" s="10"/>
      <c r="G80" s="10"/>
      <c r="H80" s="10"/>
      <c r="I80" s="10"/>
      <c r="J80" s="148"/>
      <c r="K80" s="139"/>
      <c r="L80" s="145"/>
      <c r="M80" s="148"/>
    </row>
    <row r="81" spans="2:13" s="8" customFormat="1" ht="26.25" customHeight="1" thickBot="1">
      <c r="B81" s="73" t="s">
        <v>8</v>
      </c>
      <c r="C81" s="74"/>
      <c r="D81" s="74"/>
      <c r="E81" s="74"/>
      <c r="F81" s="74"/>
      <c r="G81" s="74"/>
      <c r="H81" s="74"/>
      <c r="I81" s="74"/>
      <c r="J81" s="149"/>
      <c r="K81" s="139"/>
      <c r="L81" s="145"/>
      <c r="M81" s="148"/>
    </row>
    <row r="82" spans="2:13" s="8" customFormat="1" ht="18.75" customHeight="1">
      <c r="B82" s="75" t="s">
        <v>42</v>
      </c>
      <c r="C82" s="36">
        <f>I79+1</f>
        <v>45549</v>
      </c>
      <c r="D82" s="36">
        <f>C82+1</f>
        <v>45550</v>
      </c>
      <c r="E82" s="36">
        <f t="shared" ref="E82:I82" si="24">D82+1</f>
        <v>45551</v>
      </c>
      <c r="F82" s="36">
        <f t="shared" si="24"/>
        <v>45552</v>
      </c>
      <c r="G82" s="36">
        <f t="shared" si="24"/>
        <v>45553</v>
      </c>
      <c r="H82" s="36">
        <f t="shared" si="24"/>
        <v>45554</v>
      </c>
      <c r="I82" s="36">
        <f t="shared" si="24"/>
        <v>45555</v>
      </c>
      <c r="J82" s="147"/>
      <c r="K82" s="139"/>
      <c r="L82" s="145"/>
      <c r="M82" s="148"/>
    </row>
    <row r="83" spans="2:13" s="8" customFormat="1" ht="26.25" customHeight="1">
      <c r="B83" s="19" t="s">
        <v>63</v>
      </c>
      <c r="C83" s="10"/>
      <c r="D83" s="10"/>
      <c r="E83" s="10"/>
      <c r="F83" s="10"/>
      <c r="G83" s="10"/>
      <c r="H83" s="10"/>
      <c r="I83" s="10"/>
      <c r="J83" s="148"/>
      <c r="K83" s="139"/>
      <c r="L83" s="145"/>
      <c r="M83" s="148"/>
    </row>
    <row r="84" spans="2:13" s="8" customFormat="1" ht="26.25" customHeight="1" thickBot="1">
      <c r="B84" s="73" t="s">
        <v>8</v>
      </c>
      <c r="C84" s="74"/>
      <c r="D84" s="74"/>
      <c r="E84" s="74"/>
      <c r="F84" s="74"/>
      <c r="G84" s="74"/>
      <c r="H84" s="74"/>
      <c r="I84" s="74"/>
      <c r="J84" s="149"/>
      <c r="K84" s="140"/>
      <c r="L84" s="146"/>
      <c r="M84" s="149"/>
    </row>
    <row r="85" spans="2:13" s="8" customFormat="1" ht="18.75" customHeight="1">
      <c r="B85" s="75" t="s">
        <v>42</v>
      </c>
      <c r="C85" s="36">
        <f>I82+1</f>
        <v>45556</v>
      </c>
      <c r="D85" s="36">
        <f>C85+1</f>
        <v>45557</v>
      </c>
      <c r="E85" s="36">
        <f t="shared" ref="E85:I85" si="25">D85+1</f>
        <v>45558</v>
      </c>
      <c r="F85" s="36">
        <f t="shared" si="25"/>
        <v>45559</v>
      </c>
      <c r="G85" s="36">
        <f t="shared" si="25"/>
        <v>45560</v>
      </c>
      <c r="H85" s="36">
        <f t="shared" si="25"/>
        <v>45561</v>
      </c>
      <c r="I85" s="36">
        <f t="shared" si="25"/>
        <v>45562</v>
      </c>
      <c r="J85" s="147"/>
      <c r="K85" s="138">
        <f>COUNTIF(C89:I89,"*休工*")+COUNTIF(C92:I92,"*休工*")+COUNTIF(C95:I95,"*休工*")+COUNTIF(C86:I86,"*休工*")</f>
        <v>0</v>
      </c>
      <c r="L85" s="144">
        <f>COUNTIF(C90:I90,"*休工*")+COUNTIF(C93:I93,"*休工*")+COUNTIF(C96:I96,"*休工*")+COUNTIF(C87:I87,"*休工*")</f>
        <v>0</v>
      </c>
      <c r="M85" s="147" t="str">
        <f>IF(AND(L85&gt;=K85),"達成","未達成")</f>
        <v>達成</v>
      </c>
    </row>
    <row r="86" spans="2:13" s="8" customFormat="1" ht="26.25" customHeight="1">
      <c r="B86" s="19" t="s">
        <v>63</v>
      </c>
      <c r="C86" s="10"/>
      <c r="D86" s="10"/>
      <c r="E86" s="10"/>
      <c r="F86" s="10"/>
      <c r="G86" s="10"/>
      <c r="H86" s="10"/>
      <c r="I86" s="10"/>
      <c r="J86" s="148"/>
      <c r="K86" s="139"/>
      <c r="L86" s="145"/>
      <c r="M86" s="148"/>
    </row>
    <row r="87" spans="2:13" s="8" customFormat="1" ht="26.25" customHeight="1" thickBot="1">
      <c r="B87" s="73" t="s">
        <v>8</v>
      </c>
      <c r="C87" s="74"/>
      <c r="D87" s="74"/>
      <c r="E87" s="74"/>
      <c r="F87" s="74"/>
      <c r="G87" s="74"/>
      <c r="H87" s="74"/>
      <c r="I87" s="74"/>
      <c r="J87" s="149"/>
      <c r="K87" s="139"/>
      <c r="L87" s="145"/>
      <c r="M87" s="148"/>
    </row>
    <row r="88" spans="2:13" s="8" customFormat="1" ht="18.75" customHeight="1">
      <c r="B88" s="75" t="s">
        <v>42</v>
      </c>
      <c r="C88" s="36">
        <f>I85+1</f>
        <v>45563</v>
      </c>
      <c r="D88" s="36">
        <f>C88+1</f>
        <v>45564</v>
      </c>
      <c r="E88" s="36">
        <f t="shared" ref="E88:I88" si="26">D88+1</f>
        <v>45565</v>
      </c>
      <c r="F88" s="36">
        <f t="shared" si="26"/>
        <v>45566</v>
      </c>
      <c r="G88" s="36">
        <f t="shared" si="26"/>
        <v>45567</v>
      </c>
      <c r="H88" s="36">
        <f t="shared" si="26"/>
        <v>45568</v>
      </c>
      <c r="I88" s="36">
        <f t="shared" si="26"/>
        <v>45569</v>
      </c>
      <c r="J88" s="147"/>
      <c r="K88" s="139"/>
      <c r="L88" s="145"/>
      <c r="M88" s="148"/>
    </row>
    <row r="89" spans="2:13" s="8" customFormat="1" ht="26.25" customHeight="1">
      <c r="B89" s="19" t="s">
        <v>63</v>
      </c>
      <c r="C89" s="10"/>
      <c r="D89" s="10"/>
      <c r="E89" s="10"/>
      <c r="F89" s="10"/>
      <c r="G89" s="10"/>
      <c r="H89" s="10"/>
      <c r="I89" s="10"/>
      <c r="J89" s="148"/>
      <c r="K89" s="139"/>
      <c r="L89" s="145"/>
      <c r="M89" s="148"/>
    </row>
    <row r="90" spans="2:13" s="8" customFormat="1" ht="26.25" customHeight="1" thickBot="1">
      <c r="B90" s="73" t="s">
        <v>8</v>
      </c>
      <c r="C90" s="74"/>
      <c r="D90" s="74"/>
      <c r="E90" s="74"/>
      <c r="F90" s="74"/>
      <c r="G90" s="74"/>
      <c r="H90" s="74"/>
      <c r="I90" s="74"/>
      <c r="J90" s="149"/>
      <c r="K90" s="139"/>
      <c r="L90" s="145"/>
      <c r="M90" s="148"/>
    </row>
    <row r="91" spans="2:13" s="8" customFormat="1" ht="18.75" customHeight="1">
      <c r="B91" s="75" t="s">
        <v>42</v>
      </c>
      <c r="C91" s="36">
        <f>I88+1</f>
        <v>45570</v>
      </c>
      <c r="D91" s="36">
        <f>C91+1</f>
        <v>45571</v>
      </c>
      <c r="E91" s="36">
        <f t="shared" ref="E91:I91" si="27">D91+1</f>
        <v>45572</v>
      </c>
      <c r="F91" s="36">
        <f t="shared" si="27"/>
        <v>45573</v>
      </c>
      <c r="G91" s="36">
        <f t="shared" si="27"/>
        <v>45574</v>
      </c>
      <c r="H91" s="36">
        <f t="shared" si="27"/>
        <v>45575</v>
      </c>
      <c r="I91" s="36">
        <f t="shared" si="27"/>
        <v>45576</v>
      </c>
      <c r="J91" s="147"/>
      <c r="K91" s="139"/>
      <c r="L91" s="145"/>
      <c r="M91" s="148"/>
    </row>
    <row r="92" spans="2:13" s="8" customFormat="1" ht="26.25" customHeight="1">
      <c r="B92" s="19" t="s">
        <v>63</v>
      </c>
      <c r="C92" s="10"/>
      <c r="D92" s="10"/>
      <c r="E92" s="10"/>
      <c r="F92" s="10"/>
      <c r="G92" s="10"/>
      <c r="H92" s="10"/>
      <c r="I92" s="10"/>
      <c r="J92" s="148"/>
      <c r="K92" s="139"/>
      <c r="L92" s="145"/>
      <c r="M92" s="148"/>
    </row>
    <row r="93" spans="2:13" s="8" customFormat="1" ht="26.25" customHeight="1" thickBot="1">
      <c r="B93" s="73" t="s">
        <v>8</v>
      </c>
      <c r="C93" s="74"/>
      <c r="D93" s="74"/>
      <c r="E93" s="74"/>
      <c r="F93" s="74"/>
      <c r="G93" s="74"/>
      <c r="H93" s="74"/>
      <c r="I93" s="74"/>
      <c r="J93" s="149"/>
      <c r="K93" s="139"/>
      <c r="L93" s="145"/>
      <c r="M93" s="148"/>
    </row>
    <row r="94" spans="2:13" s="8" customFormat="1" ht="18.75" customHeight="1">
      <c r="B94" s="75" t="s">
        <v>42</v>
      </c>
      <c r="C94" s="36">
        <f>I91+1</f>
        <v>45577</v>
      </c>
      <c r="D94" s="36">
        <f>C94+1</f>
        <v>45578</v>
      </c>
      <c r="E94" s="36">
        <f t="shared" ref="E94:I94" si="28">D94+1</f>
        <v>45579</v>
      </c>
      <c r="F94" s="36">
        <f t="shared" si="28"/>
        <v>45580</v>
      </c>
      <c r="G94" s="36">
        <f t="shared" si="28"/>
        <v>45581</v>
      </c>
      <c r="H94" s="36">
        <f t="shared" si="28"/>
        <v>45582</v>
      </c>
      <c r="I94" s="36">
        <f t="shared" si="28"/>
        <v>45583</v>
      </c>
      <c r="J94" s="150"/>
      <c r="K94" s="139"/>
      <c r="L94" s="145"/>
      <c r="M94" s="148"/>
    </row>
    <row r="95" spans="2:13" s="8" customFormat="1" ht="26.25" customHeight="1">
      <c r="B95" s="19" t="s">
        <v>63</v>
      </c>
      <c r="C95" s="10"/>
      <c r="D95" s="10"/>
      <c r="E95" s="10"/>
      <c r="F95" s="10"/>
      <c r="G95" s="10"/>
      <c r="H95" s="10"/>
      <c r="I95" s="10"/>
      <c r="J95" s="151"/>
      <c r="K95" s="139"/>
      <c r="L95" s="145"/>
      <c r="M95" s="148"/>
    </row>
    <row r="96" spans="2:13" s="8" customFormat="1" ht="26.25" customHeight="1" thickBot="1">
      <c r="B96" s="73" t="s">
        <v>8</v>
      </c>
      <c r="C96" s="74"/>
      <c r="D96" s="74"/>
      <c r="E96" s="74"/>
      <c r="F96" s="74"/>
      <c r="G96" s="74"/>
      <c r="H96" s="74"/>
      <c r="I96" s="74"/>
      <c r="J96" s="152"/>
      <c r="K96" s="140"/>
      <c r="L96" s="146"/>
      <c r="M96" s="149"/>
    </row>
    <row r="97" spans="2:13" s="8" customFormat="1" ht="18.75" customHeight="1">
      <c r="B97" s="75" t="s">
        <v>42</v>
      </c>
      <c r="C97" s="35">
        <f>I94+1</f>
        <v>45584</v>
      </c>
      <c r="D97" s="35">
        <f>C97+1</f>
        <v>45585</v>
      </c>
      <c r="E97" s="35">
        <f t="shared" ref="E97:I97" si="29">D97+1</f>
        <v>45586</v>
      </c>
      <c r="F97" s="35">
        <f t="shared" si="29"/>
        <v>45587</v>
      </c>
      <c r="G97" s="35">
        <f t="shared" si="29"/>
        <v>45588</v>
      </c>
      <c r="H97" s="35">
        <f t="shared" si="29"/>
        <v>45589</v>
      </c>
      <c r="I97" s="35">
        <f t="shared" si="29"/>
        <v>45590</v>
      </c>
      <c r="J97" s="147"/>
      <c r="K97" s="138">
        <f>COUNTIF(C101:I101,"*休工*")+COUNTIF(C104:I104,"*休工*")+COUNTIF(C107:I107,"*休工*")+COUNTIF(C98:I98,"*休工*")</f>
        <v>0</v>
      </c>
      <c r="L97" s="144">
        <f>COUNTIF(C102:I102,"*休工*")+COUNTIF(C105:I105,"*休工*")+COUNTIF(C108:I108,"*休工*")+COUNTIF(C99:I99,"*休工*")</f>
        <v>0</v>
      </c>
      <c r="M97" s="147" t="str">
        <f>IF(AND(L97&gt;=K97),"達成","未達成")</f>
        <v>達成</v>
      </c>
    </row>
    <row r="98" spans="2:13" s="8" customFormat="1" ht="26.25" customHeight="1">
      <c r="B98" s="19" t="s">
        <v>63</v>
      </c>
      <c r="C98" s="10"/>
      <c r="D98" s="10"/>
      <c r="E98" s="10"/>
      <c r="F98" s="10"/>
      <c r="G98" s="10"/>
      <c r="H98" s="10"/>
      <c r="I98" s="10"/>
      <c r="J98" s="148"/>
      <c r="K98" s="139"/>
      <c r="L98" s="145"/>
      <c r="M98" s="148"/>
    </row>
    <row r="99" spans="2:13" s="8" customFormat="1" ht="26.25" customHeight="1" thickBot="1">
      <c r="B99" s="73" t="s">
        <v>8</v>
      </c>
      <c r="C99" s="74"/>
      <c r="D99" s="74"/>
      <c r="E99" s="74"/>
      <c r="F99" s="74"/>
      <c r="G99" s="74"/>
      <c r="H99" s="74"/>
      <c r="I99" s="74"/>
      <c r="J99" s="149"/>
      <c r="K99" s="139"/>
      <c r="L99" s="145"/>
      <c r="M99" s="148"/>
    </row>
    <row r="100" spans="2:13" s="8" customFormat="1" ht="18.75" customHeight="1">
      <c r="B100" s="75" t="s">
        <v>42</v>
      </c>
      <c r="C100" s="36">
        <f>I97+1</f>
        <v>45591</v>
      </c>
      <c r="D100" s="36">
        <f>C100+1</f>
        <v>45592</v>
      </c>
      <c r="E100" s="36">
        <f t="shared" ref="E100:I100" si="30">D100+1</f>
        <v>45593</v>
      </c>
      <c r="F100" s="36">
        <f t="shared" si="30"/>
        <v>45594</v>
      </c>
      <c r="G100" s="36">
        <f t="shared" si="30"/>
        <v>45595</v>
      </c>
      <c r="H100" s="36">
        <f t="shared" si="30"/>
        <v>45596</v>
      </c>
      <c r="I100" s="36">
        <f t="shared" si="30"/>
        <v>45597</v>
      </c>
      <c r="J100" s="147"/>
      <c r="K100" s="139"/>
      <c r="L100" s="145"/>
      <c r="M100" s="148"/>
    </row>
    <row r="101" spans="2:13" s="8" customFormat="1" ht="26.25" customHeight="1">
      <c r="B101" s="19" t="s">
        <v>63</v>
      </c>
      <c r="C101" s="10"/>
      <c r="D101" s="10"/>
      <c r="E101" s="10"/>
      <c r="F101" s="10"/>
      <c r="G101" s="10"/>
      <c r="H101" s="10"/>
      <c r="I101" s="10"/>
      <c r="J101" s="148"/>
      <c r="K101" s="139"/>
      <c r="L101" s="145"/>
      <c r="M101" s="148"/>
    </row>
    <row r="102" spans="2:13" s="8" customFormat="1" ht="26.25" customHeight="1" thickBot="1">
      <c r="B102" s="73" t="s">
        <v>8</v>
      </c>
      <c r="C102" s="74"/>
      <c r="D102" s="74"/>
      <c r="E102" s="74"/>
      <c r="F102" s="74"/>
      <c r="G102" s="74"/>
      <c r="H102" s="74"/>
      <c r="I102" s="74"/>
      <c r="J102" s="149"/>
      <c r="K102" s="139"/>
      <c r="L102" s="145"/>
      <c r="M102" s="148"/>
    </row>
    <row r="103" spans="2:13" s="8" customFormat="1" ht="18.75" customHeight="1">
      <c r="B103" s="75" t="s">
        <v>42</v>
      </c>
      <c r="C103" s="36">
        <f>I100+1</f>
        <v>45598</v>
      </c>
      <c r="D103" s="36">
        <f>C103+1</f>
        <v>45599</v>
      </c>
      <c r="E103" s="36">
        <f t="shared" ref="E103:I103" si="31">D103+1</f>
        <v>45600</v>
      </c>
      <c r="F103" s="36">
        <f t="shared" si="31"/>
        <v>45601</v>
      </c>
      <c r="G103" s="36">
        <f t="shared" si="31"/>
        <v>45602</v>
      </c>
      <c r="H103" s="36">
        <f t="shared" si="31"/>
        <v>45603</v>
      </c>
      <c r="I103" s="36">
        <f t="shared" si="31"/>
        <v>45604</v>
      </c>
      <c r="J103" s="147"/>
      <c r="K103" s="139"/>
      <c r="L103" s="145"/>
      <c r="M103" s="148"/>
    </row>
    <row r="104" spans="2:13" s="8" customFormat="1" ht="26.25" customHeight="1">
      <c r="B104" s="19" t="s">
        <v>63</v>
      </c>
      <c r="C104" s="10"/>
      <c r="D104" s="10"/>
      <c r="E104" s="10"/>
      <c r="F104" s="10"/>
      <c r="G104" s="10"/>
      <c r="H104" s="10"/>
      <c r="I104" s="10"/>
      <c r="J104" s="148"/>
      <c r="K104" s="139"/>
      <c r="L104" s="145"/>
      <c r="M104" s="148"/>
    </row>
    <row r="105" spans="2:13" s="8" customFormat="1" ht="26.25" customHeight="1" thickBot="1">
      <c r="B105" s="73" t="s">
        <v>8</v>
      </c>
      <c r="C105" s="74"/>
      <c r="D105" s="74"/>
      <c r="E105" s="74"/>
      <c r="F105" s="74"/>
      <c r="G105" s="74"/>
      <c r="H105" s="74"/>
      <c r="I105" s="74"/>
      <c r="J105" s="149"/>
      <c r="K105" s="139"/>
      <c r="L105" s="145"/>
      <c r="M105" s="148"/>
    </row>
    <row r="106" spans="2:13" s="8" customFormat="1" ht="18.75" customHeight="1">
      <c r="B106" s="75" t="s">
        <v>42</v>
      </c>
      <c r="C106" s="36">
        <f>I103+1</f>
        <v>45605</v>
      </c>
      <c r="D106" s="36">
        <f>C106+1</f>
        <v>45606</v>
      </c>
      <c r="E106" s="36">
        <f t="shared" ref="E106:I106" si="32">D106+1</f>
        <v>45607</v>
      </c>
      <c r="F106" s="36">
        <f t="shared" si="32"/>
        <v>45608</v>
      </c>
      <c r="G106" s="36">
        <f t="shared" si="32"/>
        <v>45609</v>
      </c>
      <c r="H106" s="36">
        <f t="shared" si="32"/>
        <v>45610</v>
      </c>
      <c r="I106" s="36">
        <f t="shared" si="32"/>
        <v>45611</v>
      </c>
      <c r="J106" s="147"/>
      <c r="K106" s="139"/>
      <c r="L106" s="145"/>
      <c r="M106" s="148"/>
    </row>
    <row r="107" spans="2:13" s="8" customFormat="1" ht="26.25" customHeight="1">
      <c r="B107" s="19" t="s">
        <v>63</v>
      </c>
      <c r="C107" s="10"/>
      <c r="D107" s="10"/>
      <c r="E107" s="10"/>
      <c r="F107" s="10"/>
      <c r="G107" s="10"/>
      <c r="H107" s="10"/>
      <c r="I107" s="10"/>
      <c r="J107" s="148"/>
      <c r="K107" s="139"/>
      <c r="L107" s="145"/>
      <c r="M107" s="148"/>
    </row>
    <row r="108" spans="2:13" s="8" customFormat="1" ht="26.25" customHeight="1" thickBot="1">
      <c r="B108" s="73" t="s">
        <v>8</v>
      </c>
      <c r="C108" s="74"/>
      <c r="D108" s="74"/>
      <c r="E108" s="74"/>
      <c r="F108" s="74"/>
      <c r="G108" s="74"/>
      <c r="H108" s="74"/>
      <c r="I108" s="74"/>
      <c r="J108" s="149"/>
      <c r="K108" s="140"/>
      <c r="L108" s="146"/>
      <c r="M108" s="149"/>
    </row>
    <row r="109" spans="2:13" s="8" customFormat="1" ht="18.75" customHeight="1">
      <c r="B109" s="75" t="s">
        <v>42</v>
      </c>
      <c r="C109" s="36">
        <f>I106+1</f>
        <v>45612</v>
      </c>
      <c r="D109" s="36">
        <f>C109+1</f>
        <v>45613</v>
      </c>
      <c r="E109" s="36">
        <f t="shared" ref="E109:I109" si="33">D109+1</f>
        <v>45614</v>
      </c>
      <c r="F109" s="36">
        <f t="shared" si="33"/>
        <v>45615</v>
      </c>
      <c r="G109" s="36">
        <f t="shared" si="33"/>
        <v>45616</v>
      </c>
      <c r="H109" s="36">
        <f t="shared" si="33"/>
        <v>45617</v>
      </c>
      <c r="I109" s="36">
        <f t="shared" si="33"/>
        <v>45618</v>
      </c>
      <c r="J109" s="147"/>
      <c r="K109" s="138">
        <f>COUNTIF(C113:I113,"*休工*")+COUNTIF(C116:I116,"*休工*")+COUNTIF(C119:I119,"*休工*")+COUNTIF(C110:I110,"*休工*")</f>
        <v>0</v>
      </c>
      <c r="L109" s="144">
        <f>COUNTIF(C114:I114,"*休工*")+COUNTIF(C117:I117,"*休工*")+COUNTIF(C120:I120,"*休工*")+COUNTIF(C111:I111,"*休工*")</f>
        <v>0</v>
      </c>
      <c r="M109" s="147" t="str">
        <f>IF(AND(L109&gt;=K109),"達成","未達成")</f>
        <v>達成</v>
      </c>
    </row>
    <row r="110" spans="2:13" s="8" customFormat="1" ht="26.25" customHeight="1">
      <c r="B110" s="19" t="s">
        <v>63</v>
      </c>
      <c r="C110" s="10"/>
      <c r="D110" s="10"/>
      <c r="E110" s="10"/>
      <c r="F110" s="10"/>
      <c r="G110" s="10"/>
      <c r="H110" s="10"/>
      <c r="I110" s="10"/>
      <c r="J110" s="148"/>
      <c r="K110" s="139"/>
      <c r="L110" s="145"/>
      <c r="M110" s="148"/>
    </row>
    <row r="111" spans="2:13" s="8" customFormat="1" ht="26.25" customHeight="1" thickBot="1">
      <c r="B111" s="73" t="s">
        <v>8</v>
      </c>
      <c r="C111" s="74"/>
      <c r="D111" s="74"/>
      <c r="E111" s="74"/>
      <c r="F111" s="74"/>
      <c r="G111" s="74"/>
      <c r="H111" s="74"/>
      <c r="I111" s="74"/>
      <c r="J111" s="149"/>
      <c r="K111" s="139"/>
      <c r="L111" s="145"/>
      <c r="M111" s="148"/>
    </row>
    <row r="112" spans="2:13" s="8" customFormat="1" ht="18.75" customHeight="1">
      <c r="B112" s="75" t="s">
        <v>42</v>
      </c>
      <c r="C112" s="36">
        <f>I109+1</f>
        <v>45619</v>
      </c>
      <c r="D112" s="36">
        <f>C112+1</f>
        <v>45620</v>
      </c>
      <c r="E112" s="36">
        <f t="shared" ref="E112:I112" si="34">D112+1</f>
        <v>45621</v>
      </c>
      <c r="F112" s="36">
        <f t="shared" si="34"/>
        <v>45622</v>
      </c>
      <c r="G112" s="36">
        <f t="shared" si="34"/>
        <v>45623</v>
      </c>
      <c r="H112" s="36">
        <f t="shared" si="34"/>
        <v>45624</v>
      </c>
      <c r="I112" s="36">
        <f t="shared" si="34"/>
        <v>45625</v>
      </c>
      <c r="J112" s="147"/>
      <c r="K112" s="139"/>
      <c r="L112" s="145"/>
      <c r="M112" s="148"/>
    </row>
    <row r="113" spans="2:13" s="8" customFormat="1" ht="26.25" customHeight="1">
      <c r="B113" s="19" t="s">
        <v>63</v>
      </c>
      <c r="C113" s="10"/>
      <c r="D113" s="10"/>
      <c r="E113" s="10"/>
      <c r="F113" s="10"/>
      <c r="G113" s="10"/>
      <c r="H113" s="10"/>
      <c r="I113" s="10"/>
      <c r="J113" s="148"/>
      <c r="K113" s="139"/>
      <c r="L113" s="145"/>
      <c r="M113" s="148"/>
    </row>
    <row r="114" spans="2:13" s="8" customFormat="1" ht="26.25" customHeight="1" thickBot="1">
      <c r="B114" s="73" t="s">
        <v>8</v>
      </c>
      <c r="C114" s="74"/>
      <c r="D114" s="74"/>
      <c r="E114" s="74"/>
      <c r="F114" s="74"/>
      <c r="G114" s="74"/>
      <c r="H114" s="74"/>
      <c r="I114" s="74"/>
      <c r="J114" s="149"/>
      <c r="K114" s="139"/>
      <c r="L114" s="145"/>
      <c r="M114" s="148"/>
    </row>
    <row r="115" spans="2:13" s="8" customFormat="1" ht="18.75" customHeight="1">
      <c r="B115" s="75" t="s">
        <v>42</v>
      </c>
      <c r="C115" s="36">
        <f>I112+1</f>
        <v>45626</v>
      </c>
      <c r="D115" s="36">
        <f>C115+1</f>
        <v>45627</v>
      </c>
      <c r="E115" s="36">
        <f t="shared" ref="E115:I115" si="35">D115+1</f>
        <v>45628</v>
      </c>
      <c r="F115" s="36">
        <f t="shared" si="35"/>
        <v>45629</v>
      </c>
      <c r="G115" s="36">
        <f t="shared" si="35"/>
        <v>45630</v>
      </c>
      <c r="H115" s="36">
        <f t="shared" si="35"/>
        <v>45631</v>
      </c>
      <c r="I115" s="36">
        <f t="shared" si="35"/>
        <v>45632</v>
      </c>
      <c r="J115" s="147"/>
      <c r="K115" s="139"/>
      <c r="L115" s="145"/>
      <c r="M115" s="148"/>
    </row>
    <row r="116" spans="2:13" s="8" customFormat="1" ht="26.25" customHeight="1">
      <c r="B116" s="19" t="s">
        <v>63</v>
      </c>
      <c r="C116" s="10"/>
      <c r="D116" s="10"/>
      <c r="E116" s="10"/>
      <c r="F116" s="10"/>
      <c r="G116" s="10"/>
      <c r="H116" s="10"/>
      <c r="I116" s="10"/>
      <c r="J116" s="148"/>
      <c r="K116" s="139"/>
      <c r="L116" s="145"/>
      <c r="M116" s="148"/>
    </row>
    <row r="117" spans="2:13" s="8" customFormat="1" ht="26.25" customHeight="1" thickBot="1">
      <c r="B117" s="73" t="s">
        <v>8</v>
      </c>
      <c r="C117" s="74"/>
      <c r="D117" s="74"/>
      <c r="E117" s="74"/>
      <c r="F117" s="74"/>
      <c r="G117" s="74"/>
      <c r="H117" s="74"/>
      <c r="I117" s="74"/>
      <c r="J117" s="149"/>
      <c r="K117" s="139"/>
      <c r="L117" s="145"/>
      <c r="M117" s="148"/>
    </row>
    <row r="118" spans="2:13" s="8" customFormat="1" ht="18.75" customHeight="1">
      <c r="B118" s="75" t="s">
        <v>42</v>
      </c>
      <c r="C118" s="36">
        <f>I115+1</f>
        <v>45633</v>
      </c>
      <c r="D118" s="36">
        <f>C118+1</f>
        <v>45634</v>
      </c>
      <c r="E118" s="36">
        <f t="shared" ref="E118:I118" si="36">D118+1</f>
        <v>45635</v>
      </c>
      <c r="F118" s="36">
        <f t="shared" si="36"/>
        <v>45636</v>
      </c>
      <c r="G118" s="36">
        <f t="shared" si="36"/>
        <v>45637</v>
      </c>
      <c r="H118" s="36">
        <f t="shared" si="36"/>
        <v>45638</v>
      </c>
      <c r="I118" s="36">
        <f t="shared" si="36"/>
        <v>45639</v>
      </c>
      <c r="J118" s="147"/>
      <c r="K118" s="139"/>
      <c r="L118" s="145"/>
      <c r="M118" s="148"/>
    </row>
    <row r="119" spans="2:13" s="8" customFormat="1" ht="26.25" customHeight="1">
      <c r="B119" s="19" t="s">
        <v>63</v>
      </c>
      <c r="C119" s="10"/>
      <c r="D119" s="10"/>
      <c r="E119" s="10"/>
      <c r="F119" s="10"/>
      <c r="G119" s="10"/>
      <c r="H119" s="10"/>
      <c r="I119" s="10"/>
      <c r="J119" s="148"/>
      <c r="K119" s="139"/>
      <c r="L119" s="145"/>
      <c r="M119" s="148"/>
    </row>
    <row r="120" spans="2:13" s="8" customFormat="1" ht="26.25" customHeight="1" thickBot="1">
      <c r="B120" s="73" t="s">
        <v>8</v>
      </c>
      <c r="C120" s="74"/>
      <c r="D120" s="74"/>
      <c r="E120" s="74"/>
      <c r="F120" s="74"/>
      <c r="G120" s="74"/>
      <c r="H120" s="74"/>
      <c r="I120" s="74"/>
      <c r="J120" s="149"/>
      <c r="K120" s="140"/>
      <c r="L120" s="146"/>
      <c r="M120" s="149"/>
    </row>
    <row r="121" spans="2:13" s="8" customFormat="1" ht="18.75" customHeight="1">
      <c r="B121" s="75" t="s">
        <v>42</v>
      </c>
      <c r="C121" s="36">
        <f>I118+1</f>
        <v>45640</v>
      </c>
      <c r="D121" s="36">
        <f>C121+1</f>
        <v>45641</v>
      </c>
      <c r="E121" s="36">
        <f t="shared" ref="E121:I121" si="37">D121+1</f>
        <v>45642</v>
      </c>
      <c r="F121" s="36">
        <f t="shared" si="37"/>
        <v>45643</v>
      </c>
      <c r="G121" s="36">
        <f t="shared" si="37"/>
        <v>45644</v>
      </c>
      <c r="H121" s="36">
        <f t="shared" si="37"/>
        <v>45645</v>
      </c>
      <c r="I121" s="36">
        <f t="shared" si="37"/>
        <v>45646</v>
      </c>
      <c r="J121" s="150"/>
      <c r="K121" s="138">
        <f>COUNTIF(C125:I125,"*休工*")+COUNTIF(C128:I128,"*休工*")+COUNTIF(C131:I131,"*休工*")+COUNTIF(C122:I122,"*休工*")</f>
        <v>0</v>
      </c>
      <c r="L121" s="144">
        <f>COUNTIF(C126:I126,"*休工*")+COUNTIF(C129:I129,"*休工*")+COUNTIF(C132:I132,"*休工*")+COUNTIF(C123:I123,"*休工*")</f>
        <v>0</v>
      </c>
      <c r="M121" s="147" t="str">
        <f>IF(AND(L121&gt;=K121),"達成","未達成")</f>
        <v>達成</v>
      </c>
    </row>
    <row r="122" spans="2:13" s="8" customFormat="1" ht="26.25" customHeight="1">
      <c r="B122" s="19" t="s">
        <v>63</v>
      </c>
      <c r="C122" s="10"/>
      <c r="D122" s="10"/>
      <c r="E122" s="10"/>
      <c r="F122" s="10"/>
      <c r="G122" s="10"/>
      <c r="H122" s="10"/>
      <c r="I122" s="10"/>
      <c r="J122" s="151"/>
      <c r="K122" s="139"/>
      <c r="L122" s="145"/>
      <c r="M122" s="148"/>
    </row>
    <row r="123" spans="2:13" s="8" customFormat="1" ht="26.25" customHeight="1" thickBot="1">
      <c r="B123" s="73" t="s">
        <v>8</v>
      </c>
      <c r="C123" s="74"/>
      <c r="D123" s="74"/>
      <c r="E123" s="74"/>
      <c r="F123" s="74"/>
      <c r="G123" s="74"/>
      <c r="H123" s="74"/>
      <c r="I123" s="74"/>
      <c r="J123" s="152"/>
      <c r="K123" s="139"/>
      <c r="L123" s="145"/>
      <c r="M123" s="148"/>
    </row>
    <row r="124" spans="2:13" s="8" customFormat="1" ht="18.75" customHeight="1">
      <c r="B124" s="75" t="s">
        <v>42</v>
      </c>
      <c r="C124" s="35">
        <f>I121+1</f>
        <v>45647</v>
      </c>
      <c r="D124" s="35">
        <f>C124+1</f>
        <v>45648</v>
      </c>
      <c r="E124" s="35">
        <f t="shared" ref="E124:I124" si="38">D124+1</f>
        <v>45649</v>
      </c>
      <c r="F124" s="35">
        <f t="shared" si="38"/>
        <v>45650</v>
      </c>
      <c r="G124" s="35">
        <f t="shared" si="38"/>
        <v>45651</v>
      </c>
      <c r="H124" s="35">
        <f t="shared" si="38"/>
        <v>45652</v>
      </c>
      <c r="I124" s="35">
        <f t="shared" si="38"/>
        <v>45653</v>
      </c>
      <c r="J124" s="147"/>
      <c r="K124" s="139"/>
      <c r="L124" s="145"/>
      <c r="M124" s="148"/>
    </row>
    <row r="125" spans="2:13" s="8" customFormat="1" ht="26.25" customHeight="1">
      <c r="B125" s="19" t="s">
        <v>63</v>
      </c>
      <c r="C125" s="10"/>
      <c r="D125" s="10"/>
      <c r="E125" s="10"/>
      <c r="F125" s="10"/>
      <c r="G125" s="10"/>
      <c r="H125" s="10"/>
      <c r="I125" s="10"/>
      <c r="J125" s="148"/>
      <c r="K125" s="139"/>
      <c r="L125" s="145"/>
      <c r="M125" s="148"/>
    </row>
    <row r="126" spans="2:13" s="8" customFormat="1" ht="26.25" customHeight="1" thickBot="1">
      <c r="B126" s="73" t="s">
        <v>8</v>
      </c>
      <c r="C126" s="74"/>
      <c r="D126" s="74"/>
      <c r="E126" s="74"/>
      <c r="F126" s="74"/>
      <c r="G126" s="74"/>
      <c r="H126" s="74"/>
      <c r="I126" s="74"/>
      <c r="J126" s="149"/>
      <c r="K126" s="139"/>
      <c r="L126" s="145"/>
      <c r="M126" s="148"/>
    </row>
    <row r="127" spans="2:13" s="8" customFormat="1" ht="18.75" customHeight="1">
      <c r="B127" s="75" t="s">
        <v>42</v>
      </c>
      <c r="C127" s="36">
        <f>I124+1</f>
        <v>45654</v>
      </c>
      <c r="D127" s="36">
        <f>C127+1</f>
        <v>45655</v>
      </c>
      <c r="E127" s="36">
        <f t="shared" ref="E127:I127" si="39">D127+1</f>
        <v>45656</v>
      </c>
      <c r="F127" s="36">
        <f t="shared" si="39"/>
        <v>45657</v>
      </c>
      <c r="G127" s="36">
        <f t="shared" si="39"/>
        <v>45658</v>
      </c>
      <c r="H127" s="36">
        <f t="shared" si="39"/>
        <v>45659</v>
      </c>
      <c r="I127" s="36">
        <f t="shared" si="39"/>
        <v>45660</v>
      </c>
      <c r="J127" s="147"/>
      <c r="K127" s="139"/>
      <c r="L127" s="145"/>
      <c r="M127" s="148"/>
    </row>
    <row r="128" spans="2:13" s="8" customFormat="1" ht="26.25" customHeight="1">
      <c r="B128" s="19" t="s">
        <v>63</v>
      </c>
      <c r="C128" s="10"/>
      <c r="D128" s="10"/>
      <c r="E128" s="10"/>
      <c r="F128" s="10"/>
      <c r="G128" s="10"/>
      <c r="H128" s="10"/>
      <c r="I128" s="10"/>
      <c r="J128" s="148"/>
      <c r="K128" s="139"/>
      <c r="L128" s="145"/>
      <c r="M128" s="148"/>
    </row>
    <row r="129" spans="2:13" s="8" customFormat="1" ht="26.25" customHeight="1" thickBot="1">
      <c r="B129" s="73" t="s">
        <v>8</v>
      </c>
      <c r="C129" s="74"/>
      <c r="D129" s="74"/>
      <c r="E129" s="74"/>
      <c r="F129" s="74"/>
      <c r="G129" s="74"/>
      <c r="H129" s="74"/>
      <c r="I129" s="74"/>
      <c r="J129" s="149"/>
      <c r="K129" s="139"/>
      <c r="L129" s="145"/>
      <c r="M129" s="148"/>
    </row>
    <row r="130" spans="2:13" s="8" customFormat="1" ht="18.75" customHeight="1">
      <c r="B130" s="75" t="s">
        <v>42</v>
      </c>
      <c r="C130" s="36">
        <f>I127+1</f>
        <v>45661</v>
      </c>
      <c r="D130" s="36">
        <f>C130+1</f>
        <v>45662</v>
      </c>
      <c r="E130" s="36">
        <f t="shared" ref="E130:I130" si="40">D130+1</f>
        <v>45663</v>
      </c>
      <c r="F130" s="36">
        <f t="shared" si="40"/>
        <v>45664</v>
      </c>
      <c r="G130" s="36">
        <f t="shared" si="40"/>
        <v>45665</v>
      </c>
      <c r="H130" s="36">
        <f t="shared" si="40"/>
        <v>45666</v>
      </c>
      <c r="I130" s="36">
        <f t="shared" si="40"/>
        <v>45667</v>
      </c>
      <c r="J130" s="147"/>
      <c r="K130" s="139"/>
      <c r="L130" s="145"/>
      <c r="M130" s="148"/>
    </row>
    <row r="131" spans="2:13" s="8" customFormat="1" ht="26.25" customHeight="1">
      <c r="B131" s="19" t="s">
        <v>63</v>
      </c>
      <c r="C131" s="10"/>
      <c r="D131" s="10"/>
      <c r="E131" s="10"/>
      <c r="F131" s="10"/>
      <c r="G131" s="10"/>
      <c r="H131" s="10"/>
      <c r="I131" s="10"/>
      <c r="J131" s="148"/>
      <c r="K131" s="139"/>
      <c r="L131" s="145"/>
      <c r="M131" s="148"/>
    </row>
    <row r="132" spans="2:13" s="8" customFormat="1" ht="26.25" customHeight="1" thickBot="1">
      <c r="B132" s="73" t="s">
        <v>8</v>
      </c>
      <c r="C132" s="74"/>
      <c r="D132" s="74"/>
      <c r="E132" s="74"/>
      <c r="F132" s="74"/>
      <c r="G132" s="74"/>
      <c r="H132" s="74"/>
      <c r="I132" s="74"/>
      <c r="J132" s="149"/>
      <c r="K132" s="140"/>
      <c r="L132" s="146"/>
      <c r="M132" s="149"/>
    </row>
    <row r="133" spans="2:13" s="8" customFormat="1" ht="18.75" customHeight="1">
      <c r="B133" s="75" t="s">
        <v>42</v>
      </c>
      <c r="C133" s="36">
        <f>I130+1</f>
        <v>45668</v>
      </c>
      <c r="D133" s="36">
        <f>C133+1</f>
        <v>45669</v>
      </c>
      <c r="E133" s="36">
        <f t="shared" ref="E133:I133" si="41">D133+1</f>
        <v>45670</v>
      </c>
      <c r="F133" s="36">
        <f t="shared" si="41"/>
        <v>45671</v>
      </c>
      <c r="G133" s="36">
        <f t="shared" si="41"/>
        <v>45672</v>
      </c>
      <c r="H133" s="36">
        <f t="shared" si="41"/>
        <v>45673</v>
      </c>
      <c r="I133" s="36">
        <f t="shared" si="41"/>
        <v>45674</v>
      </c>
      <c r="J133" s="147"/>
      <c r="K133" s="138">
        <f>COUNTIF(C137:I137,"*休工*")+COUNTIF(C140:I140,"*休工*")+COUNTIF(C143:I143,"*休工*")+COUNTIF(C134:I134,"*休工*")</f>
        <v>0</v>
      </c>
      <c r="L133" s="144">
        <f>COUNTIF(C138:I138,"*休工*")+COUNTIF(C141:I141,"*休工*")+COUNTIF(C144:I144,"*休工*")+COUNTIF(C135:I135,"*休工*")</f>
        <v>0</v>
      </c>
      <c r="M133" s="147" t="str">
        <f>IF(AND(L133&gt;=K133),"達成","未達成")</f>
        <v>達成</v>
      </c>
    </row>
    <row r="134" spans="2:13" s="8" customFormat="1" ht="26.25" customHeight="1">
      <c r="B134" s="19" t="s">
        <v>63</v>
      </c>
      <c r="C134" s="10"/>
      <c r="D134" s="10"/>
      <c r="E134" s="10"/>
      <c r="F134" s="10"/>
      <c r="G134" s="10"/>
      <c r="H134" s="10"/>
      <c r="I134" s="10"/>
      <c r="J134" s="148"/>
      <c r="K134" s="139"/>
      <c r="L134" s="145"/>
      <c r="M134" s="148"/>
    </row>
    <row r="135" spans="2:13" s="8" customFormat="1" ht="26.25" customHeight="1" thickBot="1">
      <c r="B135" s="73" t="s">
        <v>8</v>
      </c>
      <c r="C135" s="74"/>
      <c r="D135" s="74"/>
      <c r="E135" s="74"/>
      <c r="F135" s="74"/>
      <c r="G135" s="74"/>
      <c r="H135" s="74"/>
      <c r="I135" s="74"/>
      <c r="J135" s="149"/>
      <c r="K135" s="139"/>
      <c r="L135" s="145"/>
      <c r="M135" s="148"/>
    </row>
    <row r="136" spans="2:13" s="8" customFormat="1" ht="18.75" customHeight="1">
      <c r="B136" s="75" t="s">
        <v>42</v>
      </c>
      <c r="C136" s="36">
        <f>I133+1</f>
        <v>45675</v>
      </c>
      <c r="D136" s="36">
        <f>C136+1</f>
        <v>45676</v>
      </c>
      <c r="E136" s="36">
        <f t="shared" ref="E136:I136" si="42">D136+1</f>
        <v>45677</v>
      </c>
      <c r="F136" s="36">
        <f t="shared" si="42"/>
        <v>45678</v>
      </c>
      <c r="G136" s="36">
        <f t="shared" si="42"/>
        <v>45679</v>
      </c>
      <c r="H136" s="36">
        <f t="shared" si="42"/>
        <v>45680</v>
      </c>
      <c r="I136" s="36">
        <f t="shared" si="42"/>
        <v>45681</v>
      </c>
      <c r="J136" s="147"/>
      <c r="K136" s="139"/>
      <c r="L136" s="145"/>
      <c r="M136" s="148"/>
    </row>
    <row r="137" spans="2:13" s="8" customFormat="1" ht="26.25" customHeight="1">
      <c r="B137" s="19" t="s">
        <v>63</v>
      </c>
      <c r="C137" s="10"/>
      <c r="D137" s="10"/>
      <c r="E137" s="10"/>
      <c r="F137" s="10"/>
      <c r="G137" s="10"/>
      <c r="H137" s="10"/>
      <c r="I137" s="10"/>
      <c r="J137" s="148"/>
      <c r="K137" s="139"/>
      <c r="L137" s="145"/>
      <c r="M137" s="148"/>
    </row>
    <row r="138" spans="2:13" s="8" customFormat="1" ht="26.25" customHeight="1" thickBot="1">
      <c r="B138" s="73" t="s">
        <v>8</v>
      </c>
      <c r="C138" s="74"/>
      <c r="D138" s="74"/>
      <c r="E138" s="74"/>
      <c r="F138" s="74"/>
      <c r="G138" s="74"/>
      <c r="H138" s="74"/>
      <c r="I138" s="74"/>
      <c r="J138" s="149"/>
      <c r="K138" s="139"/>
      <c r="L138" s="145"/>
      <c r="M138" s="148"/>
    </row>
    <row r="139" spans="2:13" s="8" customFormat="1" ht="18.75" customHeight="1">
      <c r="B139" s="75" t="s">
        <v>42</v>
      </c>
      <c r="C139" s="36">
        <f>I136+1</f>
        <v>45682</v>
      </c>
      <c r="D139" s="36">
        <f>C139+1</f>
        <v>45683</v>
      </c>
      <c r="E139" s="36">
        <f t="shared" ref="E139:I139" si="43">D139+1</f>
        <v>45684</v>
      </c>
      <c r="F139" s="36">
        <f t="shared" si="43"/>
        <v>45685</v>
      </c>
      <c r="G139" s="36">
        <f t="shared" si="43"/>
        <v>45686</v>
      </c>
      <c r="H139" s="36">
        <f t="shared" si="43"/>
        <v>45687</v>
      </c>
      <c r="I139" s="36">
        <f t="shared" si="43"/>
        <v>45688</v>
      </c>
      <c r="J139" s="147"/>
      <c r="K139" s="139"/>
      <c r="L139" s="145"/>
      <c r="M139" s="148"/>
    </row>
    <row r="140" spans="2:13" s="8" customFormat="1" ht="26.25" customHeight="1">
      <c r="B140" s="19" t="s">
        <v>63</v>
      </c>
      <c r="C140" s="10"/>
      <c r="D140" s="10"/>
      <c r="E140" s="10"/>
      <c r="F140" s="10"/>
      <c r="G140" s="10"/>
      <c r="H140" s="10"/>
      <c r="I140" s="10"/>
      <c r="J140" s="148"/>
      <c r="K140" s="139"/>
      <c r="L140" s="145"/>
      <c r="M140" s="148"/>
    </row>
    <row r="141" spans="2:13" s="8" customFormat="1" ht="26.25" customHeight="1" thickBot="1">
      <c r="B141" s="73" t="s">
        <v>8</v>
      </c>
      <c r="C141" s="74"/>
      <c r="D141" s="74"/>
      <c r="E141" s="74"/>
      <c r="F141" s="74"/>
      <c r="G141" s="74"/>
      <c r="H141" s="74"/>
      <c r="I141" s="74"/>
      <c r="J141" s="149"/>
      <c r="K141" s="139"/>
      <c r="L141" s="145"/>
      <c r="M141" s="148"/>
    </row>
    <row r="142" spans="2:13" s="8" customFormat="1" ht="18.75" customHeight="1">
      <c r="B142" s="75" t="s">
        <v>42</v>
      </c>
      <c r="C142" s="36">
        <f>I139+1</f>
        <v>45689</v>
      </c>
      <c r="D142" s="36">
        <f>C142+1</f>
        <v>45690</v>
      </c>
      <c r="E142" s="36">
        <f t="shared" ref="E142:I142" si="44">D142+1</f>
        <v>45691</v>
      </c>
      <c r="F142" s="36">
        <f t="shared" si="44"/>
        <v>45692</v>
      </c>
      <c r="G142" s="36">
        <f t="shared" si="44"/>
        <v>45693</v>
      </c>
      <c r="H142" s="36">
        <f t="shared" si="44"/>
        <v>45694</v>
      </c>
      <c r="I142" s="36">
        <f t="shared" si="44"/>
        <v>45695</v>
      </c>
      <c r="J142" s="147"/>
      <c r="K142" s="139"/>
      <c r="L142" s="145"/>
      <c r="M142" s="148"/>
    </row>
    <row r="143" spans="2:13" s="8" customFormat="1" ht="26.25" customHeight="1">
      <c r="B143" s="19" t="s">
        <v>63</v>
      </c>
      <c r="C143" s="10"/>
      <c r="D143" s="10"/>
      <c r="E143" s="10"/>
      <c r="F143" s="10"/>
      <c r="G143" s="10"/>
      <c r="H143" s="10"/>
      <c r="I143" s="10"/>
      <c r="J143" s="148"/>
      <c r="K143" s="139"/>
      <c r="L143" s="145"/>
      <c r="M143" s="148"/>
    </row>
    <row r="144" spans="2:13" s="8" customFormat="1" ht="26.25" customHeight="1" thickBot="1">
      <c r="B144" s="73" t="s">
        <v>8</v>
      </c>
      <c r="C144" s="74"/>
      <c r="D144" s="74"/>
      <c r="E144" s="74"/>
      <c r="F144" s="74"/>
      <c r="G144" s="74"/>
      <c r="H144" s="74"/>
      <c r="I144" s="74"/>
      <c r="J144" s="149"/>
      <c r="K144" s="140"/>
      <c r="L144" s="146"/>
      <c r="M144" s="149"/>
    </row>
    <row r="145" spans="2:13" s="8" customFormat="1" ht="18.75" customHeight="1">
      <c r="B145" s="75" t="s">
        <v>42</v>
      </c>
      <c r="C145" s="36">
        <f>I142+1</f>
        <v>45696</v>
      </c>
      <c r="D145" s="36">
        <f>C145+1</f>
        <v>45697</v>
      </c>
      <c r="E145" s="36">
        <f t="shared" ref="E145:I145" si="45">D145+1</f>
        <v>45698</v>
      </c>
      <c r="F145" s="36">
        <f t="shared" si="45"/>
        <v>45699</v>
      </c>
      <c r="G145" s="36">
        <f t="shared" si="45"/>
        <v>45700</v>
      </c>
      <c r="H145" s="36">
        <f t="shared" si="45"/>
        <v>45701</v>
      </c>
      <c r="I145" s="36">
        <f t="shared" si="45"/>
        <v>45702</v>
      </c>
      <c r="J145" s="147"/>
      <c r="K145" s="138">
        <f>COUNTIF(C149:I149,"*休工*")+COUNTIF(C152:I152,"*休工*")+COUNTIF(C155:I155,"*休工*")+COUNTIF(C146:I146,"*休工*")</f>
        <v>0</v>
      </c>
      <c r="L145" s="144">
        <f>COUNTIF(C150:I150,"*休工*")+COUNTIF(C153:I153,"*休工*")+COUNTIF(C156:I156,"*休工*")+COUNTIF(C147:I147,"*休工*")</f>
        <v>0</v>
      </c>
      <c r="M145" s="147" t="str">
        <f>IF(AND(L145&gt;=K145),"達成","未達成")</f>
        <v>達成</v>
      </c>
    </row>
    <row r="146" spans="2:13" s="8" customFormat="1" ht="26.25" customHeight="1">
      <c r="B146" s="19" t="s">
        <v>63</v>
      </c>
      <c r="C146" s="10"/>
      <c r="D146" s="10"/>
      <c r="E146" s="10"/>
      <c r="F146" s="10"/>
      <c r="G146" s="10"/>
      <c r="H146" s="10"/>
      <c r="I146" s="10"/>
      <c r="J146" s="148"/>
      <c r="K146" s="139"/>
      <c r="L146" s="145"/>
      <c r="M146" s="148"/>
    </row>
    <row r="147" spans="2:13" s="8" customFormat="1" ht="26.25" customHeight="1" thickBot="1">
      <c r="B147" s="73" t="s">
        <v>8</v>
      </c>
      <c r="C147" s="74"/>
      <c r="D147" s="74"/>
      <c r="E147" s="74"/>
      <c r="F147" s="74"/>
      <c r="G147" s="74"/>
      <c r="H147" s="74"/>
      <c r="I147" s="74"/>
      <c r="J147" s="149"/>
      <c r="K147" s="139"/>
      <c r="L147" s="145"/>
      <c r="M147" s="148"/>
    </row>
    <row r="148" spans="2:13" s="8" customFormat="1" ht="18.75" customHeight="1">
      <c r="B148" s="75" t="s">
        <v>42</v>
      </c>
      <c r="C148" s="36">
        <f>I145+1</f>
        <v>45703</v>
      </c>
      <c r="D148" s="36">
        <f>C148+1</f>
        <v>45704</v>
      </c>
      <c r="E148" s="36">
        <f t="shared" ref="E148:I148" si="46">D148+1</f>
        <v>45705</v>
      </c>
      <c r="F148" s="36">
        <f t="shared" si="46"/>
        <v>45706</v>
      </c>
      <c r="G148" s="36">
        <f t="shared" si="46"/>
        <v>45707</v>
      </c>
      <c r="H148" s="36">
        <f t="shared" si="46"/>
        <v>45708</v>
      </c>
      <c r="I148" s="36">
        <f t="shared" si="46"/>
        <v>45709</v>
      </c>
      <c r="J148" s="150"/>
      <c r="K148" s="139"/>
      <c r="L148" s="145"/>
      <c r="M148" s="148"/>
    </row>
    <row r="149" spans="2:13" s="8" customFormat="1" ht="26.25" customHeight="1">
      <c r="B149" s="19" t="s">
        <v>63</v>
      </c>
      <c r="C149" s="10"/>
      <c r="D149" s="10"/>
      <c r="E149" s="10"/>
      <c r="F149" s="10"/>
      <c r="G149" s="10"/>
      <c r="H149" s="10"/>
      <c r="I149" s="10"/>
      <c r="J149" s="151"/>
      <c r="K149" s="139"/>
      <c r="L149" s="145"/>
      <c r="M149" s="148"/>
    </row>
    <row r="150" spans="2:13" s="8" customFormat="1" ht="26.25" customHeight="1" thickBot="1">
      <c r="B150" s="73" t="s">
        <v>8</v>
      </c>
      <c r="C150" s="74"/>
      <c r="D150" s="74"/>
      <c r="E150" s="74"/>
      <c r="F150" s="74"/>
      <c r="G150" s="74"/>
      <c r="H150" s="74"/>
      <c r="I150" s="74"/>
      <c r="J150" s="152"/>
      <c r="K150" s="139"/>
      <c r="L150" s="145"/>
      <c r="M150" s="148"/>
    </row>
    <row r="151" spans="2:13" s="8" customFormat="1" ht="18.75" customHeight="1">
      <c r="B151" s="75" t="s">
        <v>42</v>
      </c>
      <c r="C151" s="35">
        <f>I148+1</f>
        <v>45710</v>
      </c>
      <c r="D151" s="35">
        <f>C151+1</f>
        <v>45711</v>
      </c>
      <c r="E151" s="35">
        <f t="shared" ref="E151:I151" si="47">D151+1</f>
        <v>45712</v>
      </c>
      <c r="F151" s="35">
        <f t="shared" si="47"/>
        <v>45713</v>
      </c>
      <c r="G151" s="35">
        <f t="shared" si="47"/>
        <v>45714</v>
      </c>
      <c r="H151" s="35">
        <f t="shared" si="47"/>
        <v>45715</v>
      </c>
      <c r="I151" s="35">
        <f t="shared" si="47"/>
        <v>45716</v>
      </c>
      <c r="J151" s="147"/>
      <c r="K151" s="139"/>
      <c r="L151" s="145"/>
      <c r="M151" s="148"/>
    </row>
    <row r="152" spans="2:13" s="8" customFormat="1" ht="26.25" customHeight="1">
      <c r="B152" s="19" t="s">
        <v>63</v>
      </c>
      <c r="C152" s="10"/>
      <c r="D152" s="10"/>
      <c r="E152" s="10"/>
      <c r="F152" s="10"/>
      <c r="G152" s="10"/>
      <c r="H152" s="10"/>
      <c r="I152" s="10"/>
      <c r="J152" s="148"/>
      <c r="K152" s="139"/>
      <c r="L152" s="145"/>
      <c r="M152" s="148"/>
    </row>
    <row r="153" spans="2:13" s="8" customFormat="1" ht="26.25" customHeight="1" thickBot="1">
      <c r="B153" s="73" t="s">
        <v>8</v>
      </c>
      <c r="C153" s="74"/>
      <c r="D153" s="74"/>
      <c r="E153" s="74"/>
      <c r="F153" s="74"/>
      <c r="G153" s="74"/>
      <c r="H153" s="74"/>
      <c r="I153" s="74"/>
      <c r="J153" s="149"/>
      <c r="K153" s="139"/>
      <c r="L153" s="145"/>
      <c r="M153" s="148"/>
    </row>
    <row r="154" spans="2:13" s="8" customFormat="1" ht="18.75" customHeight="1">
      <c r="B154" s="75" t="s">
        <v>42</v>
      </c>
      <c r="C154" s="36">
        <f>I151+1</f>
        <v>45717</v>
      </c>
      <c r="D154" s="36">
        <f>C154+1</f>
        <v>45718</v>
      </c>
      <c r="E154" s="36">
        <f t="shared" ref="E154:I154" si="48">D154+1</f>
        <v>45719</v>
      </c>
      <c r="F154" s="36">
        <f t="shared" si="48"/>
        <v>45720</v>
      </c>
      <c r="G154" s="36">
        <f t="shared" si="48"/>
        <v>45721</v>
      </c>
      <c r="H154" s="36">
        <f t="shared" si="48"/>
        <v>45722</v>
      </c>
      <c r="I154" s="36">
        <f t="shared" si="48"/>
        <v>45723</v>
      </c>
      <c r="J154" s="147"/>
      <c r="K154" s="139"/>
      <c r="L154" s="145"/>
      <c r="M154" s="148"/>
    </row>
    <row r="155" spans="2:13" s="8" customFormat="1" ht="26.25" customHeight="1">
      <c r="B155" s="19" t="s">
        <v>63</v>
      </c>
      <c r="C155" s="10"/>
      <c r="D155" s="10"/>
      <c r="E155" s="10"/>
      <c r="F155" s="10"/>
      <c r="G155" s="10"/>
      <c r="H155" s="10"/>
      <c r="I155" s="10"/>
      <c r="J155" s="148"/>
      <c r="K155" s="139"/>
      <c r="L155" s="145"/>
      <c r="M155" s="148"/>
    </row>
    <row r="156" spans="2:13" s="8" customFormat="1" ht="26.25" customHeight="1" thickBot="1">
      <c r="B156" s="73" t="s">
        <v>8</v>
      </c>
      <c r="C156" s="74"/>
      <c r="D156" s="74"/>
      <c r="E156" s="74"/>
      <c r="F156" s="74"/>
      <c r="G156" s="74"/>
      <c r="H156" s="74"/>
      <c r="I156" s="74"/>
      <c r="J156" s="149"/>
      <c r="K156" s="140"/>
      <c r="L156" s="146"/>
      <c r="M156" s="149"/>
    </row>
    <row r="157" spans="2:13" s="8" customFormat="1" ht="18.75" customHeight="1">
      <c r="B157" s="75" t="s">
        <v>42</v>
      </c>
      <c r="C157" s="36">
        <f>I154+1</f>
        <v>45724</v>
      </c>
      <c r="D157" s="36">
        <f>C157+1</f>
        <v>45725</v>
      </c>
      <c r="E157" s="36">
        <f t="shared" ref="E157:I157" si="49">D157+1</f>
        <v>45726</v>
      </c>
      <c r="F157" s="36">
        <f t="shared" si="49"/>
        <v>45727</v>
      </c>
      <c r="G157" s="36">
        <f t="shared" si="49"/>
        <v>45728</v>
      </c>
      <c r="H157" s="36">
        <f t="shared" si="49"/>
        <v>45729</v>
      </c>
      <c r="I157" s="36">
        <f t="shared" si="49"/>
        <v>45730</v>
      </c>
      <c r="J157" s="147"/>
      <c r="K157" s="138">
        <f>COUNTIF(C161:I161,"*休工*")+COUNTIF(C164:I164,"*休工*")+COUNTIF(C167:I167,"*休工*")+COUNTIF(C158:I158,"*休工*")</f>
        <v>0</v>
      </c>
      <c r="L157" s="144">
        <f>COUNTIF(C162:I162,"*休工*")+COUNTIF(C165:I165,"*休工*")+COUNTIF(C168:I168,"*休工*")+COUNTIF(C159:I159,"*休工*")</f>
        <v>0</v>
      </c>
      <c r="M157" s="147" t="str">
        <f>IF(AND(L157&gt;=K157),"達成","未達成")</f>
        <v>達成</v>
      </c>
    </row>
    <row r="158" spans="2:13" s="8" customFormat="1" ht="26.25" customHeight="1">
      <c r="B158" s="19" t="s">
        <v>63</v>
      </c>
      <c r="C158" s="10"/>
      <c r="D158" s="10"/>
      <c r="E158" s="10"/>
      <c r="F158" s="10"/>
      <c r="G158" s="10"/>
      <c r="H158" s="10"/>
      <c r="I158" s="10"/>
      <c r="J158" s="148"/>
      <c r="K158" s="139"/>
      <c r="L158" s="145"/>
      <c r="M158" s="148"/>
    </row>
    <row r="159" spans="2:13" s="8" customFormat="1" ht="26.25" customHeight="1" thickBot="1">
      <c r="B159" s="73" t="s">
        <v>8</v>
      </c>
      <c r="C159" s="74"/>
      <c r="D159" s="74"/>
      <c r="E159" s="74"/>
      <c r="F159" s="74"/>
      <c r="G159" s="74"/>
      <c r="H159" s="74"/>
      <c r="I159" s="74"/>
      <c r="J159" s="149"/>
      <c r="K159" s="139"/>
      <c r="L159" s="145"/>
      <c r="M159" s="148"/>
    </row>
    <row r="160" spans="2:13" s="8" customFormat="1" ht="18.75" customHeight="1">
      <c r="B160" s="75" t="s">
        <v>42</v>
      </c>
      <c r="C160" s="36">
        <f>I157+1</f>
        <v>45731</v>
      </c>
      <c r="D160" s="36">
        <f>C160+1</f>
        <v>45732</v>
      </c>
      <c r="E160" s="36">
        <f t="shared" ref="E160:I160" si="50">D160+1</f>
        <v>45733</v>
      </c>
      <c r="F160" s="36">
        <f t="shared" si="50"/>
        <v>45734</v>
      </c>
      <c r="G160" s="36">
        <f t="shared" si="50"/>
        <v>45735</v>
      </c>
      <c r="H160" s="36">
        <f t="shared" si="50"/>
        <v>45736</v>
      </c>
      <c r="I160" s="36">
        <f t="shared" si="50"/>
        <v>45737</v>
      </c>
      <c r="J160" s="147"/>
      <c r="K160" s="139"/>
      <c r="L160" s="145"/>
      <c r="M160" s="148"/>
    </row>
    <row r="161" spans="2:13" s="8" customFormat="1" ht="26.25" customHeight="1">
      <c r="B161" s="19" t="s">
        <v>63</v>
      </c>
      <c r="C161" s="10"/>
      <c r="D161" s="10"/>
      <c r="E161" s="10"/>
      <c r="F161" s="10"/>
      <c r="G161" s="10"/>
      <c r="H161" s="10"/>
      <c r="I161" s="10"/>
      <c r="J161" s="148"/>
      <c r="K161" s="139"/>
      <c r="L161" s="145"/>
      <c r="M161" s="148"/>
    </row>
    <row r="162" spans="2:13" s="8" customFormat="1" ht="26.25" customHeight="1" thickBot="1">
      <c r="B162" s="73" t="s">
        <v>8</v>
      </c>
      <c r="C162" s="74"/>
      <c r="D162" s="74"/>
      <c r="E162" s="74"/>
      <c r="F162" s="74"/>
      <c r="G162" s="74"/>
      <c r="H162" s="74"/>
      <c r="I162" s="74"/>
      <c r="J162" s="149"/>
      <c r="K162" s="139"/>
      <c r="L162" s="145"/>
      <c r="M162" s="148"/>
    </row>
    <row r="163" spans="2:13" s="8" customFormat="1" ht="18.75" customHeight="1">
      <c r="B163" s="75" t="s">
        <v>42</v>
      </c>
      <c r="C163" s="36">
        <f>I160+1</f>
        <v>45738</v>
      </c>
      <c r="D163" s="36">
        <f>C163+1</f>
        <v>45739</v>
      </c>
      <c r="E163" s="36">
        <f t="shared" ref="E163:I163" si="51">D163+1</f>
        <v>45740</v>
      </c>
      <c r="F163" s="36">
        <f t="shared" si="51"/>
        <v>45741</v>
      </c>
      <c r="G163" s="36">
        <f t="shared" si="51"/>
        <v>45742</v>
      </c>
      <c r="H163" s="36">
        <f t="shared" si="51"/>
        <v>45743</v>
      </c>
      <c r="I163" s="36">
        <f t="shared" si="51"/>
        <v>45744</v>
      </c>
      <c r="J163" s="147"/>
      <c r="K163" s="139"/>
      <c r="L163" s="145"/>
      <c r="M163" s="148"/>
    </row>
    <row r="164" spans="2:13" s="8" customFormat="1" ht="26.25" customHeight="1">
      <c r="B164" s="19" t="s">
        <v>63</v>
      </c>
      <c r="C164" s="10"/>
      <c r="D164" s="10"/>
      <c r="E164" s="10"/>
      <c r="F164" s="10"/>
      <c r="G164" s="10"/>
      <c r="H164" s="10"/>
      <c r="I164" s="10"/>
      <c r="J164" s="148"/>
      <c r="K164" s="139"/>
      <c r="L164" s="145"/>
      <c r="M164" s="148"/>
    </row>
    <row r="165" spans="2:13" s="8" customFormat="1" ht="26.25" customHeight="1" thickBot="1">
      <c r="B165" s="73" t="s">
        <v>8</v>
      </c>
      <c r="C165" s="74"/>
      <c r="D165" s="74"/>
      <c r="E165" s="74"/>
      <c r="F165" s="74"/>
      <c r="G165" s="74"/>
      <c r="H165" s="74"/>
      <c r="I165" s="74"/>
      <c r="J165" s="149"/>
      <c r="K165" s="139"/>
      <c r="L165" s="145"/>
      <c r="M165" s="148"/>
    </row>
    <row r="166" spans="2:13" s="8" customFormat="1" ht="18.75" customHeight="1">
      <c r="B166" s="75" t="s">
        <v>42</v>
      </c>
      <c r="C166" s="36">
        <f>I163+1</f>
        <v>45745</v>
      </c>
      <c r="D166" s="36">
        <f>C166+1</f>
        <v>45746</v>
      </c>
      <c r="E166" s="36">
        <f t="shared" ref="E166:I166" si="52">D166+1</f>
        <v>45747</v>
      </c>
      <c r="F166" s="36">
        <f t="shared" si="52"/>
        <v>45748</v>
      </c>
      <c r="G166" s="36">
        <f t="shared" si="52"/>
        <v>45749</v>
      </c>
      <c r="H166" s="36">
        <f t="shared" si="52"/>
        <v>45750</v>
      </c>
      <c r="I166" s="36">
        <f t="shared" si="52"/>
        <v>45751</v>
      </c>
      <c r="J166" s="147" t="s">
        <v>67</v>
      </c>
      <c r="K166" s="139"/>
      <c r="L166" s="145"/>
      <c r="M166" s="148"/>
    </row>
    <row r="167" spans="2:13" s="8" customFormat="1" ht="26.25" customHeight="1">
      <c r="B167" s="19" t="s">
        <v>63</v>
      </c>
      <c r="C167" s="10"/>
      <c r="D167" s="10"/>
      <c r="E167" s="10"/>
      <c r="F167" s="10"/>
      <c r="G167" s="10"/>
      <c r="H167" s="10"/>
      <c r="I167" s="10"/>
      <c r="J167" s="148"/>
      <c r="K167" s="139"/>
      <c r="L167" s="145"/>
      <c r="M167" s="148"/>
    </row>
    <row r="168" spans="2:13" s="8" customFormat="1" ht="26.25" customHeight="1" thickBot="1">
      <c r="B168" s="73" t="s">
        <v>8</v>
      </c>
      <c r="C168" s="74"/>
      <c r="D168" s="74"/>
      <c r="E168" s="74"/>
      <c r="F168" s="74"/>
      <c r="G168" s="74"/>
      <c r="H168" s="74"/>
      <c r="I168" s="74"/>
      <c r="J168" s="149"/>
      <c r="K168" s="140"/>
      <c r="L168" s="146"/>
      <c r="M168" s="149"/>
    </row>
    <row r="169" spans="2:13" s="8" customFormat="1" ht="46.5" customHeight="1" thickBot="1">
      <c r="B169" s="192" t="s">
        <v>68</v>
      </c>
      <c r="C169" s="193"/>
      <c r="D169" s="193"/>
      <c r="E169" s="193"/>
      <c r="F169" s="193"/>
      <c r="G169" s="193"/>
      <c r="H169" s="193"/>
      <c r="I169" s="193"/>
      <c r="J169" s="194"/>
      <c r="K169" s="195" t="str">
        <f>IF(COUNTIF(M13:M168, "*未*"), "対象外", "対象")</f>
        <v>対象</v>
      </c>
      <c r="L169" s="196"/>
      <c r="M169" s="197"/>
    </row>
    <row r="170" spans="2:13" s="6" customFormat="1" ht="14.25" customHeight="1">
      <c r="B170" s="12" t="s">
        <v>69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6"/>
    </row>
  </sheetData>
  <mergeCells count="114">
    <mergeCell ref="K169:M169"/>
    <mergeCell ref="K133:K144"/>
    <mergeCell ref="L133:L144"/>
    <mergeCell ref="M133:M144"/>
    <mergeCell ref="K145:K156"/>
    <mergeCell ref="L145:L156"/>
    <mergeCell ref="M145:M156"/>
    <mergeCell ref="K109:K120"/>
    <mergeCell ref="L109:L120"/>
    <mergeCell ref="M109:M120"/>
    <mergeCell ref="K121:K132"/>
    <mergeCell ref="L121:L132"/>
    <mergeCell ref="M121:M132"/>
    <mergeCell ref="K157:K168"/>
    <mergeCell ref="L157:L168"/>
    <mergeCell ref="M157:M168"/>
    <mergeCell ref="M85:M96"/>
    <mergeCell ref="K97:K108"/>
    <mergeCell ref="L97:L108"/>
    <mergeCell ref="M97:M108"/>
    <mergeCell ref="K61:K72"/>
    <mergeCell ref="L61:L72"/>
    <mergeCell ref="M61:M72"/>
    <mergeCell ref="K73:K84"/>
    <mergeCell ref="L73:L84"/>
    <mergeCell ref="M73:M84"/>
    <mergeCell ref="M37:M48"/>
    <mergeCell ref="K49:K60"/>
    <mergeCell ref="L49:L60"/>
    <mergeCell ref="M49:M60"/>
    <mergeCell ref="K13:K24"/>
    <mergeCell ref="L13:L24"/>
    <mergeCell ref="M13:M24"/>
    <mergeCell ref="K25:K36"/>
    <mergeCell ref="L25:L36"/>
    <mergeCell ref="M25:M36"/>
    <mergeCell ref="J136:J138"/>
    <mergeCell ref="J139:J141"/>
    <mergeCell ref="J130:J132"/>
    <mergeCell ref="J133:J135"/>
    <mergeCell ref="J124:J126"/>
    <mergeCell ref="J127:J129"/>
    <mergeCell ref="J118:J120"/>
    <mergeCell ref="K37:K48"/>
    <mergeCell ref="L37:L48"/>
    <mergeCell ref="K85:K96"/>
    <mergeCell ref="L85:L96"/>
    <mergeCell ref="J121:J123"/>
    <mergeCell ref="J112:J114"/>
    <mergeCell ref="J115:J117"/>
    <mergeCell ref="J106:J108"/>
    <mergeCell ref="J109:J111"/>
    <mergeCell ref="J100:J102"/>
    <mergeCell ref="J103:J105"/>
    <mergeCell ref="J94:J96"/>
    <mergeCell ref="J97:J99"/>
    <mergeCell ref="J88:J90"/>
    <mergeCell ref="J91:J93"/>
    <mergeCell ref="J82:J84"/>
    <mergeCell ref="J85:J87"/>
    <mergeCell ref="J166:J168"/>
    <mergeCell ref="B169:J169"/>
    <mergeCell ref="J160:J162"/>
    <mergeCell ref="J163:J165"/>
    <mergeCell ref="J154:J156"/>
    <mergeCell ref="J157:J159"/>
    <mergeCell ref="J148:J150"/>
    <mergeCell ref="J151:J153"/>
    <mergeCell ref="J142:J144"/>
    <mergeCell ref="J145:J147"/>
    <mergeCell ref="J76:J78"/>
    <mergeCell ref="J79:J81"/>
    <mergeCell ref="J70:J72"/>
    <mergeCell ref="J73:J75"/>
    <mergeCell ref="J64:J66"/>
    <mergeCell ref="J67:J69"/>
    <mergeCell ref="J58:J60"/>
    <mergeCell ref="J61:J63"/>
    <mergeCell ref="J52:J54"/>
    <mergeCell ref="J55:J57"/>
    <mergeCell ref="J46:J48"/>
    <mergeCell ref="J49:J51"/>
    <mergeCell ref="J40:J42"/>
    <mergeCell ref="J43:J45"/>
    <mergeCell ref="J34:J36"/>
    <mergeCell ref="J37:J39"/>
    <mergeCell ref="J28:J30"/>
    <mergeCell ref="J31:J33"/>
    <mergeCell ref="J22:J24"/>
    <mergeCell ref="J25:J27"/>
    <mergeCell ref="J16:J18"/>
    <mergeCell ref="J19:J21"/>
    <mergeCell ref="J10:J12"/>
    <mergeCell ref="K10:K12"/>
    <mergeCell ref="L10:L12"/>
    <mergeCell ref="M10:M12"/>
    <mergeCell ref="J13:J15"/>
    <mergeCell ref="K8:L8"/>
    <mergeCell ref="J8:J9"/>
    <mergeCell ref="M8:M9"/>
    <mergeCell ref="B8:B9"/>
    <mergeCell ref="B1:M1"/>
    <mergeCell ref="C3:G3"/>
    <mergeCell ref="I3:K3"/>
    <mergeCell ref="C4:G4"/>
    <mergeCell ref="C5:G5"/>
    <mergeCell ref="I5:K5"/>
    <mergeCell ref="C8:C9"/>
    <mergeCell ref="D8:D9"/>
    <mergeCell ref="E8:E9"/>
    <mergeCell ref="F8:F9"/>
    <mergeCell ref="G8:G9"/>
    <mergeCell ref="H8:H9"/>
    <mergeCell ref="I8:I9"/>
  </mergeCells>
  <phoneticPr fontId="2"/>
  <conditionalFormatting sqref="C16:I16 C19:I19 C22:I22 C25:I25 C11:I13">
    <cfRule type="expression" dxfId="1039" priority="846">
      <formula>C11="休日休工"</formula>
    </cfRule>
    <cfRule type="expression" dxfId="1038" priority="847">
      <formula>C11="天候休工"</formula>
    </cfRule>
    <cfRule type="expression" dxfId="1037" priority="848">
      <formula>C11="振替休工"</formula>
    </cfRule>
    <cfRule type="expression" dxfId="1036" priority="849">
      <formula>C11="休工"</formula>
    </cfRule>
    <cfRule type="expression" dxfId="1035" priority="850">
      <formula>C11="対象外"</formula>
    </cfRule>
  </conditionalFormatting>
  <conditionalFormatting sqref="C28:I28 C31:I31 C34:I34 C37:I37">
    <cfRule type="expression" dxfId="1034" priority="841">
      <formula>C28="休日休工"</formula>
    </cfRule>
    <cfRule type="expression" dxfId="1033" priority="842">
      <formula>C28="天候休工"</formula>
    </cfRule>
    <cfRule type="expression" dxfId="1032" priority="843">
      <formula>C28="振替休工"</formula>
    </cfRule>
    <cfRule type="expression" dxfId="1031" priority="844">
      <formula>C28="休工"</formula>
    </cfRule>
    <cfRule type="expression" dxfId="1030" priority="845">
      <formula>C28="対象外"</formula>
    </cfRule>
  </conditionalFormatting>
  <conditionalFormatting sqref="C15:I15">
    <cfRule type="expression" dxfId="1029" priority="836">
      <formula>C15="休日休工"</formula>
    </cfRule>
    <cfRule type="expression" dxfId="1028" priority="837">
      <formula>C15="天候休工"</formula>
    </cfRule>
    <cfRule type="expression" dxfId="1027" priority="838">
      <formula>C15="振替休工"</formula>
    </cfRule>
    <cfRule type="expression" dxfId="1026" priority="839">
      <formula>C15="休工"</formula>
    </cfRule>
    <cfRule type="expression" dxfId="1025" priority="840">
      <formula>C15="対象外"</formula>
    </cfRule>
  </conditionalFormatting>
  <conditionalFormatting sqref="C14:I14">
    <cfRule type="expression" dxfId="1024" priority="791">
      <formula>C14="休日休工"</formula>
    </cfRule>
    <cfRule type="expression" dxfId="1023" priority="792">
      <formula>C14="天候休工"</formula>
    </cfRule>
    <cfRule type="expression" dxfId="1022" priority="793">
      <formula>C14="振替休工"</formula>
    </cfRule>
    <cfRule type="expression" dxfId="1021" priority="794">
      <formula>C14="休工"</formula>
    </cfRule>
    <cfRule type="expression" dxfId="1020" priority="795">
      <formula>C14="対象外"</formula>
    </cfRule>
  </conditionalFormatting>
  <conditionalFormatting sqref="E17:I17">
    <cfRule type="expression" dxfId="1019" priority="786">
      <formula>E17="休日休工"</formula>
    </cfRule>
    <cfRule type="expression" dxfId="1018" priority="787">
      <formula>E17="天候休工"</formula>
    </cfRule>
    <cfRule type="expression" dxfId="1017" priority="788">
      <formula>E17="振替休工"</formula>
    </cfRule>
    <cfRule type="expression" dxfId="1016" priority="789">
      <formula>E17="休工"</formula>
    </cfRule>
    <cfRule type="expression" dxfId="1015" priority="790">
      <formula>E17="対象外"</formula>
    </cfRule>
  </conditionalFormatting>
  <conditionalFormatting sqref="E20:I20">
    <cfRule type="expression" dxfId="1014" priority="781">
      <formula>E20="休日休工"</formula>
    </cfRule>
    <cfRule type="expression" dxfId="1013" priority="782">
      <formula>E20="天候休工"</formula>
    </cfRule>
    <cfRule type="expression" dxfId="1012" priority="783">
      <formula>E20="振替休工"</formula>
    </cfRule>
    <cfRule type="expression" dxfId="1011" priority="784">
      <formula>E20="休工"</formula>
    </cfRule>
    <cfRule type="expression" dxfId="1010" priority="785">
      <formula>E20="対象外"</formula>
    </cfRule>
  </conditionalFormatting>
  <conditionalFormatting sqref="E23:I23">
    <cfRule type="expression" dxfId="1009" priority="776">
      <formula>E23="休日休工"</formula>
    </cfRule>
    <cfRule type="expression" dxfId="1008" priority="777">
      <formula>E23="天候休工"</formula>
    </cfRule>
    <cfRule type="expression" dxfId="1007" priority="778">
      <formula>E23="振替休工"</formula>
    </cfRule>
    <cfRule type="expression" dxfId="1006" priority="779">
      <formula>E23="休工"</formula>
    </cfRule>
    <cfRule type="expression" dxfId="1005" priority="780">
      <formula>E23="対象外"</formula>
    </cfRule>
  </conditionalFormatting>
  <conditionalFormatting sqref="C26:I26">
    <cfRule type="expression" dxfId="1004" priority="771">
      <formula>C26="休日休工"</formula>
    </cfRule>
    <cfRule type="expression" dxfId="1003" priority="772">
      <formula>C26="天候休工"</formula>
    </cfRule>
    <cfRule type="expression" dxfId="1002" priority="773">
      <formula>C26="振替休工"</formula>
    </cfRule>
    <cfRule type="expression" dxfId="1001" priority="774">
      <formula>C26="休工"</formula>
    </cfRule>
    <cfRule type="expression" dxfId="1000" priority="775">
      <formula>C26="対象外"</formula>
    </cfRule>
  </conditionalFormatting>
  <conditionalFormatting sqref="C29:I29">
    <cfRule type="expression" dxfId="999" priority="766">
      <formula>C29="休日休工"</formula>
    </cfRule>
    <cfRule type="expression" dxfId="998" priority="767">
      <formula>C29="天候休工"</formula>
    </cfRule>
    <cfRule type="expression" dxfId="997" priority="768">
      <formula>C29="振替休工"</formula>
    </cfRule>
    <cfRule type="expression" dxfId="996" priority="769">
      <formula>C29="休工"</formula>
    </cfRule>
    <cfRule type="expression" dxfId="995" priority="770">
      <formula>C29="対象外"</formula>
    </cfRule>
  </conditionalFormatting>
  <conditionalFormatting sqref="C32:I32">
    <cfRule type="expression" dxfId="994" priority="761">
      <formula>C32="休日休工"</formula>
    </cfRule>
    <cfRule type="expression" dxfId="993" priority="762">
      <formula>C32="天候休工"</formula>
    </cfRule>
    <cfRule type="expression" dxfId="992" priority="763">
      <formula>C32="振替休工"</formula>
    </cfRule>
    <cfRule type="expression" dxfId="991" priority="764">
      <formula>C32="休工"</formula>
    </cfRule>
    <cfRule type="expression" dxfId="990" priority="765">
      <formula>C32="対象外"</formula>
    </cfRule>
  </conditionalFormatting>
  <conditionalFormatting sqref="C35:I35">
    <cfRule type="expression" dxfId="989" priority="756">
      <formula>C35="休日休工"</formula>
    </cfRule>
    <cfRule type="expression" dxfId="988" priority="757">
      <formula>C35="天候休工"</formula>
    </cfRule>
    <cfRule type="expression" dxfId="987" priority="758">
      <formula>C35="振替休工"</formula>
    </cfRule>
    <cfRule type="expression" dxfId="986" priority="759">
      <formula>C35="休工"</formula>
    </cfRule>
    <cfRule type="expression" dxfId="985" priority="760">
      <formula>C35="対象外"</formula>
    </cfRule>
  </conditionalFormatting>
  <conditionalFormatting sqref="C38:I38">
    <cfRule type="expression" dxfId="984" priority="751">
      <formula>C38="休日休工"</formula>
    </cfRule>
    <cfRule type="expression" dxfId="983" priority="752">
      <formula>C38="天候休工"</formula>
    </cfRule>
    <cfRule type="expression" dxfId="982" priority="753">
      <formula>C38="振替休工"</formula>
    </cfRule>
    <cfRule type="expression" dxfId="981" priority="754">
      <formula>C38="休工"</formula>
    </cfRule>
    <cfRule type="expression" dxfId="980" priority="755">
      <formula>C38="対象外"</formula>
    </cfRule>
  </conditionalFormatting>
  <conditionalFormatting sqref="C43:I43 C46:I46 C49:I49 C52:I52 C40:I40">
    <cfRule type="expression" dxfId="979" priority="746">
      <formula>C40="休日休工"</formula>
    </cfRule>
    <cfRule type="expression" dxfId="978" priority="747">
      <formula>C40="天候休工"</formula>
    </cfRule>
    <cfRule type="expression" dxfId="977" priority="748">
      <formula>C40="振替休工"</formula>
    </cfRule>
    <cfRule type="expression" dxfId="976" priority="749">
      <formula>C40="休工"</formula>
    </cfRule>
    <cfRule type="expression" dxfId="975" priority="750">
      <formula>C40="対象外"</formula>
    </cfRule>
  </conditionalFormatting>
  <conditionalFormatting sqref="C55:I55 C58:I58 C61:I61 C64:I64">
    <cfRule type="expression" dxfId="974" priority="741">
      <formula>C55="休日休工"</formula>
    </cfRule>
    <cfRule type="expression" dxfId="973" priority="742">
      <formula>C55="天候休工"</formula>
    </cfRule>
    <cfRule type="expression" dxfId="972" priority="743">
      <formula>C55="振替休工"</formula>
    </cfRule>
    <cfRule type="expression" dxfId="971" priority="744">
      <formula>C55="休工"</formula>
    </cfRule>
    <cfRule type="expression" dxfId="970" priority="745">
      <formula>C55="対象外"</formula>
    </cfRule>
  </conditionalFormatting>
  <conditionalFormatting sqref="C41:I41">
    <cfRule type="expression" dxfId="969" priority="691">
      <formula>C41="休日休工"</formula>
    </cfRule>
    <cfRule type="expression" dxfId="968" priority="692">
      <formula>C41="天候休工"</formula>
    </cfRule>
    <cfRule type="expression" dxfId="967" priority="693">
      <formula>C41="振替休工"</formula>
    </cfRule>
    <cfRule type="expression" dxfId="966" priority="694">
      <formula>C41="休工"</formula>
    </cfRule>
    <cfRule type="expression" dxfId="965" priority="695">
      <formula>C41="対象外"</formula>
    </cfRule>
  </conditionalFormatting>
  <conditionalFormatting sqref="C44:I44">
    <cfRule type="expression" dxfId="964" priority="686">
      <formula>C44="休日休工"</formula>
    </cfRule>
    <cfRule type="expression" dxfId="963" priority="687">
      <formula>C44="天候休工"</formula>
    </cfRule>
    <cfRule type="expression" dxfId="962" priority="688">
      <formula>C44="振替休工"</formula>
    </cfRule>
    <cfRule type="expression" dxfId="961" priority="689">
      <formula>C44="休工"</formula>
    </cfRule>
    <cfRule type="expression" dxfId="960" priority="690">
      <formula>C44="対象外"</formula>
    </cfRule>
  </conditionalFormatting>
  <conditionalFormatting sqref="C47:I47">
    <cfRule type="expression" dxfId="959" priority="681">
      <formula>C47="休日休工"</formula>
    </cfRule>
    <cfRule type="expression" dxfId="958" priority="682">
      <formula>C47="天候休工"</formula>
    </cfRule>
    <cfRule type="expression" dxfId="957" priority="683">
      <formula>C47="振替休工"</formula>
    </cfRule>
    <cfRule type="expression" dxfId="956" priority="684">
      <formula>C47="休工"</formula>
    </cfRule>
    <cfRule type="expression" dxfId="955" priority="685">
      <formula>C47="対象外"</formula>
    </cfRule>
  </conditionalFormatting>
  <conditionalFormatting sqref="C50:I50">
    <cfRule type="expression" dxfId="954" priority="676">
      <formula>C50="休日休工"</formula>
    </cfRule>
    <cfRule type="expression" dxfId="953" priority="677">
      <formula>C50="天候休工"</formula>
    </cfRule>
    <cfRule type="expression" dxfId="952" priority="678">
      <formula>C50="振替休工"</formula>
    </cfRule>
    <cfRule type="expression" dxfId="951" priority="679">
      <formula>C50="休工"</formula>
    </cfRule>
    <cfRule type="expression" dxfId="950" priority="680">
      <formula>C50="対象外"</formula>
    </cfRule>
  </conditionalFormatting>
  <conditionalFormatting sqref="C53:I53">
    <cfRule type="expression" dxfId="949" priority="671">
      <formula>C53="休日休工"</formula>
    </cfRule>
    <cfRule type="expression" dxfId="948" priority="672">
      <formula>C53="天候休工"</formula>
    </cfRule>
    <cfRule type="expression" dxfId="947" priority="673">
      <formula>C53="振替休工"</formula>
    </cfRule>
    <cfRule type="expression" dxfId="946" priority="674">
      <formula>C53="休工"</formula>
    </cfRule>
    <cfRule type="expression" dxfId="945" priority="675">
      <formula>C53="対象外"</formula>
    </cfRule>
  </conditionalFormatting>
  <conditionalFormatting sqref="C56:I56">
    <cfRule type="expression" dxfId="944" priority="666">
      <formula>C56="休日休工"</formula>
    </cfRule>
    <cfRule type="expression" dxfId="943" priority="667">
      <formula>C56="天候休工"</formula>
    </cfRule>
    <cfRule type="expression" dxfId="942" priority="668">
      <formula>C56="振替休工"</formula>
    </cfRule>
    <cfRule type="expression" dxfId="941" priority="669">
      <formula>C56="休工"</formula>
    </cfRule>
    <cfRule type="expression" dxfId="940" priority="670">
      <formula>C56="対象外"</formula>
    </cfRule>
  </conditionalFormatting>
  <conditionalFormatting sqref="C59:I59">
    <cfRule type="expression" dxfId="939" priority="661">
      <formula>C59="休日休工"</formula>
    </cfRule>
    <cfRule type="expression" dxfId="938" priority="662">
      <formula>C59="天候休工"</formula>
    </cfRule>
    <cfRule type="expression" dxfId="937" priority="663">
      <formula>C59="振替休工"</formula>
    </cfRule>
    <cfRule type="expression" dxfId="936" priority="664">
      <formula>C59="休工"</formula>
    </cfRule>
    <cfRule type="expression" dxfId="935" priority="665">
      <formula>C59="対象外"</formula>
    </cfRule>
  </conditionalFormatting>
  <conditionalFormatting sqref="C62:I62">
    <cfRule type="expression" dxfId="934" priority="656">
      <formula>C62="休日休工"</formula>
    </cfRule>
    <cfRule type="expression" dxfId="933" priority="657">
      <formula>C62="天候休工"</formula>
    </cfRule>
    <cfRule type="expression" dxfId="932" priority="658">
      <formula>C62="振替休工"</formula>
    </cfRule>
    <cfRule type="expression" dxfId="931" priority="659">
      <formula>C62="休工"</formula>
    </cfRule>
    <cfRule type="expression" dxfId="930" priority="660">
      <formula>C62="対象外"</formula>
    </cfRule>
  </conditionalFormatting>
  <conditionalFormatting sqref="C65:I65">
    <cfRule type="expression" dxfId="929" priority="651">
      <formula>C65="休日休工"</formula>
    </cfRule>
    <cfRule type="expression" dxfId="928" priority="652">
      <formula>C65="天候休工"</formula>
    </cfRule>
    <cfRule type="expression" dxfId="927" priority="653">
      <formula>C65="振替休工"</formula>
    </cfRule>
    <cfRule type="expression" dxfId="926" priority="654">
      <formula>C65="休工"</formula>
    </cfRule>
    <cfRule type="expression" dxfId="925" priority="655">
      <formula>C65="対象外"</formula>
    </cfRule>
  </conditionalFormatting>
  <conditionalFormatting sqref="C70:I70 C73:I73 C76:I76 C79:I79 C67:I67">
    <cfRule type="expression" dxfId="924" priority="646">
      <formula>C67="休日休工"</formula>
    </cfRule>
    <cfRule type="expression" dxfId="923" priority="647">
      <formula>C67="天候休工"</formula>
    </cfRule>
    <cfRule type="expression" dxfId="922" priority="648">
      <formula>C67="振替休工"</formula>
    </cfRule>
    <cfRule type="expression" dxfId="921" priority="649">
      <formula>C67="休工"</formula>
    </cfRule>
    <cfRule type="expression" dxfId="920" priority="650">
      <formula>C67="対象外"</formula>
    </cfRule>
  </conditionalFormatting>
  <conditionalFormatting sqref="C82:I82 C85:I85 C88:I88 C91:I91">
    <cfRule type="expression" dxfId="919" priority="641">
      <formula>C82="休日休工"</formula>
    </cfRule>
    <cfRule type="expression" dxfId="918" priority="642">
      <formula>C82="天候休工"</formula>
    </cfRule>
    <cfRule type="expression" dxfId="917" priority="643">
      <formula>C82="振替休工"</formula>
    </cfRule>
    <cfRule type="expression" dxfId="916" priority="644">
      <formula>C82="休工"</formula>
    </cfRule>
    <cfRule type="expression" dxfId="915" priority="645">
      <formula>C82="対象外"</formula>
    </cfRule>
  </conditionalFormatting>
  <conditionalFormatting sqref="C68:I68">
    <cfRule type="expression" dxfId="914" priority="591">
      <formula>C68="休日休工"</formula>
    </cfRule>
    <cfRule type="expression" dxfId="913" priority="592">
      <formula>C68="天候休工"</formula>
    </cfRule>
    <cfRule type="expression" dxfId="912" priority="593">
      <formula>C68="振替休工"</formula>
    </cfRule>
    <cfRule type="expression" dxfId="911" priority="594">
      <formula>C68="休工"</formula>
    </cfRule>
    <cfRule type="expression" dxfId="910" priority="595">
      <formula>C68="対象外"</formula>
    </cfRule>
  </conditionalFormatting>
  <conditionalFormatting sqref="C71:I71">
    <cfRule type="expression" dxfId="909" priority="586">
      <formula>C71="休日休工"</formula>
    </cfRule>
    <cfRule type="expression" dxfId="908" priority="587">
      <formula>C71="天候休工"</formula>
    </cfRule>
    <cfRule type="expression" dxfId="907" priority="588">
      <formula>C71="振替休工"</formula>
    </cfRule>
    <cfRule type="expression" dxfId="906" priority="589">
      <formula>C71="休工"</formula>
    </cfRule>
    <cfRule type="expression" dxfId="905" priority="590">
      <formula>C71="対象外"</formula>
    </cfRule>
  </conditionalFormatting>
  <conditionalFormatting sqref="C74:I74">
    <cfRule type="expression" dxfId="904" priority="581">
      <formula>C74="休日休工"</formula>
    </cfRule>
    <cfRule type="expression" dxfId="903" priority="582">
      <formula>C74="天候休工"</formula>
    </cfRule>
    <cfRule type="expression" dxfId="902" priority="583">
      <formula>C74="振替休工"</formula>
    </cfRule>
    <cfRule type="expression" dxfId="901" priority="584">
      <formula>C74="休工"</formula>
    </cfRule>
    <cfRule type="expression" dxfId="900" priority="585">
      <formula>C74="対象外"</formula>
    </cfRule>
  </conditionalFormatting>
  <conditionalFormatting sqref="C77:I77">
    <cfRule type="expression" dxfId="899" priority="576">
      <formula>C77="休日休工"</formula>
    </cfRule>
    <cfRule type="expression" dxfId="898" priority="577">
      <formula>C77="天候休工"</formula>
    </cfRule>
    <cfRule type="expression" dxfId="897" priority="578">
      <formula>C77="振替休工"</formula>
    </cfRule>
    <cfRule type="expression" dxfId="896" priority="579">
      <formula>C77="休工"</formula>
    </cfRule>
    <cfRule type="expression" dxfId="895" priority="580">
      <formula>C77="対象外"</formula>
    </cfRule>
  </conditionalFormatting>
  <conditionalFormatting sqref="C80:I80">
    <cfRule type="expression" dxfId="894" priority="571">
      <formula>C80="休日休工"</formula>
    </cfRule>
    <cfRule type="expression" dxfId="893" priority="572">
      <formula>C80="天候休工"</formula>
    </cfRule>
    <cfRule type="expression" dxfId="892" priority="573">
      <formula>C80="振替休工"</formula>
    </cfRule>
    <cfRule type="expression" dxfId="891" priority="574">
      <formula>C80="休工"</formula>
    </cfRule>
    <cfRule type="expression" dxfId="890" priority="575">
      <formula>C80="対象外"</formula>
    </cfRule>
  </conditionalFormatting>
  <conditionalFormatting sqref="C83:I83">
    <cfRule type="expression" dxfId="889" priority="566">
      <formula>C83="休日休工"</formula>
    </cfRule>
    <cfRule type="expression" dxfId="888" priority="567">
      <formula>C83="天候休工"</formula>
    </cfRule>
    <cfRule type="expression" dxfId="887" priority="568">
      <formula>C83="振替休工"</formula>
    </cfRule>
    <cfRule type="expression" dxfId="886" priority="569">
      <formula>C83="休工"</formula>
    </cfRule>
    <cfRule type="expression" dxfId="885" priority="570">
      <formula>C83="対象外"</formula>
    </cfRule>
  </conditionalFormatting>
  <conditionalFormatting sqref="C86:I86">
    <cfRule type="expression" dxfId="884" priority="561">
      <formula>C86="休日休工"</formula>
    </cfRule>
    <cfRule type="expression" dxfId="883" priority="562">
      <formula>C86="天候休工"</formula>
    </cfRule>
    <cfRule type="expression" dxfId="882" priority="563">
      <formula>C86="振替休工"</formula>
    </cfRule>
    <cfRule type="expression" dxfId="881" priority="564">
      <formula>C86="休工"</formula>
    </cfRule>
    <cfRule type="expression" dxfId="880" priority="565">
      <formula>C86="対象外"</formula>
    </cfRule>
  </conditionalFormatting>
  <conditionalFormatting sqref="C89:I89">
    <cfRule type="expression" dxfId="879" priority="556">
      <formula>C89="休日休工"</formula>
    </cfRule>
    <cfRule type="expression" dxfId="878" priority="557">
      <formula>C89="天候休工"</formula>
    </cfRule>
    <cfRule type="expression" dxfId="877" priority="558">
      <formula>C89="振替休工"</formula>
    </cfRule>
    <cfRule type="expression" dxfId="876" priority="559">
      <formula>C89="休工"</formula>
    </cfRule>
    <cfRule type="expression" dxfId="875" priority="560">
      <formula>C89="対象外"</formula>
    </cfRule>
  </conditionalFormatting>
  <conditionalFormatting sqref="C92:I92">
    <cfRule type="expression" dxfId="874" priority="551">
      <formula>C92="休日休工"</formula>
    </cfRule>
    <cfRule type="expression" dxfId="873" priority="552">
      <formula>C92="天候休工"</formula>
    </cfRule>
    <cfRule type="expression" dxfId="872" priority="553">
      <formula>C92="振替休工"</formula>
    </cfRule>
    <cfRule type="expression" dxfId="871" priority="554">
      <formula>C92="休工"</formula>
    </cfRule>
    <cfRule type="expression" dxfId="870" priority="555">
      <formula>C92="対象外"</formula>
    </cfRule>
  </conditionalFormatting>
  <conditionalFormatting sqref="C97:I97 C100:I100 C103:I103 C106:I106 C94:I94">
    <cfRule type="expression" dxfId="869" priority="546">
      <formula>C94="休日休工"</formula>
    </cfRule>
    <cfRule type="expression" dxfId="868" priority="547">
      <formula>C94="天候休工"</formula>
    </cfRule>
    <cfRule type="expression" dxfId="867" priority="548">
      <formula>C94="振替休工"</formula>
    </cfRule>
    <cfRule type="expression" dxfId="866" priority="549">
      <formula>C94="休工"</formula>
    </cfRule>
    <cfRule type="expression" dxfId="865" priority="550">
      <formula>C94="対象外"</formula>
    </cfRule>
  </conditionalFormatting>
  <conditionalFormatting sqref="C109:I109 C112:I112 C115:I115 C118:I118">
    <cfRule type="expression" dxfId="864" priority="541">
      <formula>C109="休日休工"</formula>
    </cfRule>
    <cfRule type="expression" dxfId="863" priority="542">
      <formula>C109="天候休工"</formula>
    </cfRule>
    <cfRule type="expression" dxfId="862" priority="543">
      <formula>C109="振替休工"</formula>
    </cfRule>
    <cfRule type="expression" dxfId="861" priority="544">
      <formula>C109="休工"</formula>
    </cfRule>
    <cfRule type="expression" dxfId="860" priority="545">
      <formula>C109="対象外"</formula>
    </cfRule>
  </conditionalFormatting>
  <conditionalFormatting sqref="C95:I95">
    <cfRule type="expression" dxfId="859" priority="491">
      <formula>C95="休日休工"</formula>
    </cfRule>
    <cfRule type="expression" dxfId="858" priority="492">
      <formula>C95="天候休工"</formula>
    </cfRule>
    <cfRule type="expression" dxfId="857" priority="493">
      <formula>C95="振替休工"</formula>
    </cfRule>
    <cfRule type="expression" dxfId="856" priority="494">
      <formula>C95="休工"</formula>
    </cfRule>
    <cfRule type="expression" dxfId="855" priority="495">
      <formula>C95="対象外"</formula>
    </cfRule>
  </conditionalFormatting>
  <conditionalFormatting sqref="C98:I98">
    <cfRule type="expression" dxfId="854" priority="486">
      <formula>C98="休日休工"</formula>
    </cfRule>
    <cfRule type="expression" dxfId="853" priority="487">
      <formula>C98="天候休工"</formula>
    </cfRule>
    <cfRule type="expression" dxfId="852" priority="488">
      <formula>C98="振替休工"</formula>
    </cfRule>
    <cfRule type="expression" dxfId="851" priority="489">
      <formula>C98="休工"</formula>
    </cfRule>
    <cfRule type="expression" dxfId="850" priority="490">
      <formula>C98="対象外"</formula>
    </cfRule>
  </conditionalFormatting>
  <conditionalFormatting sqref="C101:I101">
    <cfRule type="expression" dxfId="849" priority="481">
      <formula>C101="休日休工"</formula>
    </cfRule>
    <cfRule type="expression" dxfId="848" priority="482">
      <formula>C101="天候休工"</formula>
    </cfRule>
    <cfRule type="expression" dxfId="847" priority="483">
      <formula>C101="振替休工"</formula>
    </cfRule>
    <cfRule type="expression" dxfId="846" priority="484">
      <formula>C101="休工"</formula>
    </cfRule>
    <cfRule type="expression" dxfId="845" priority="485">
      <formula>C101="対象外"</formula>
    </cfRule>
  </conditionalFormatting>
  <conditionalFormatting sqref="C104:I104">
    <cfRule type="expression" dxfId="844" priority="476">
      <formula>C104="休日休工"</formula>
    </cfRule>
    <cfRule type="expression" dxfId="843" priority="477">
      <formula>C104="天候休工"</formula>
    </cfRule>
    <cfRule type="expression" dxfId="842" priority="478">
      <formula>C104="振替休工"</formula>
    </cfRule>
    <cfRule type="expression" dxfId="841" priority="479">
      <formula>C104="休工"</formula>
    </cfRule>
    <cfRule type="expression" dxfId="840" priority="480">
      <formula>C104="対象外"</formula>
    </cfRule>
  </conditionalFormatting>
  <conditionalFormatting sqref="C107:I107">
    <cfRule type="expression" dxfId="839" priority="471">
      <formula>C107="休日休工"</formula>
    </cfRule>
    <cfRule type="expression" dxfId="838" priority="472">
      <formula>C107="天候休工"</formula>
    </cfRule>
    <cfRule type="expression" dxfId="837" priority="473">
      <formula>C107="振替休工"</formula>
    </cfRule>
    <cfRule type="expression" dxfId="836" priority="474">
      <formula>C107="休工"</formula>
    </cfRule>
    <cfRule type="expression" dxfId="835" priority="475">
      <formula>C107="対象外"</formula>
    </cfRule>
  </conditionalFormatting>
  <conditionalFormatting sqref="C110:I110">
    <cfRule type="expression" dxfId="834" priority="466">
      <formula>C110="休日休工"</formula>
    </cfRule>
    <cfRule type="expression" dxfId="833" priority="467">
      <formula>C110="天候休工"</formula>
    </cfRule>
    <cfRule type="expression" dxfId="832" priority="468">
      <formula>C110="振替休工"</formula>
    </cfRule>
    <cfRule type="expression" dxfId="831" priority="469">
      <formula>C110="休工"</formula>
    </cfRule>
    <cfRule type="expression" dxfId="830" priority="470">
      <formula>C110="対象外"</formula>
    </cfRule>
  </conditionalFormatting>
  <conditionalFormatting sqref="C113:I113">
    <cfRule type="expression" dxfId="829" priority="461">
      <formula>C113="休日休工"</formula>
    </cfRule>
    <cfRule type="expression" dxfId="828" priority="462">
      <formula>C113="天候休工"</formula>
    </cfRule>
    <cfRule type="expression" dxfId="827" priority="463">
      <formula>C113="振替休工"</formula>
    </cfRule>
    <cfRule type="expression" dxfId="826" priority="464">
      <formula>C113="休工"</formula>
    </cfRule>
    <cfRule type="expression" dxfId="825" priority="465">
      <formula>C113="対象外"</formula>
    </cfRule>
  </conditionalFormatting>
  <conditionalFormatting sqref="C116:I116">
    <cfRule type="expression" dxfId="824" priority="456">
      <formula>C116="休日休工"</formula>
    </cfRule>
    <cfRule type="expression" dxfId="823" priority="457">
      <formula>C116="天候休工"</formula>
    </cfRule>
    <cfRule type="expression" dxfId="822" priority="458">
      <formula>C116="振替休工"</formula>
    </cfRule>
    <cfRule type="expression" dxfId="821" priority="459">
      <formula>C116="休工"</formula>
    </cfRule>
    <cfRule type="expression" dxfId="820" priority="460">
      <formula>C116="対象外"</formula>
    </cfRule>
  </conditionalFormatting>
  <conditionalFormatting sqref="C119:I119">
    <cfRule type="expression" dxfId="819" priority="451">
      <formula>C119="休日休工"</formula>
    </cfRule>
    <cfRule type="expression" dxfId="818" priority="452">
      <formula>C119="天候休工"</formula>
    </cfRule>
    <cfRule type="expression" dxfId="817" priority="453">
      <formula>C119="振替休工"</formula>
    </cfRule>
    <cfRule type="expression" dxfId="816" priority="454">
      <formula>C119="休工"</formula>
    </cfRule>
    <cfRule type="expression" dxfId="815" priority="455">
      <formula>C119="対象外"</formula>
    </cfRule>
  </conditionalFormatting>
  <conditionalFormatting sqref="C124:I124 C127:I127 C130:I130 C133:I133 C121:I121">
    <cfRule type="expression" dxfId="814" priority="446">
      <formula>C121="休日休工"</formula>
    </cfRule>
    <cfRule type="expression" dxfId="813" priority="447">
      <formula>C121="天候休工"</formula>
    </cfRule>
    <cfRule type="expression" dxfId="812" priority="448">
      <formula>C121="振替休工"</formula>
    </cfRule>
    <cfRule type="expression" dxfId="811" priority="449">
      <formula>C121="休工"</formula>
    </cfRule>
    <cfRule type="expression" dxfId="810" priority="450">
      <formula>C121="対象外"</formula>
    </cfRule>
  </conditionalFormatting>
  <conditionalFormatting sqref="C136:I136 C139:I139 C142:I142 C145:I145">
    <cfRule type="expression" dxfId="809" priority="441">
      <formula>C136="休日休工"</formula>
    </cfRule>
    <cfRule type="expression" dxfId="808" priority="442">
      <formula>C136="天候休工"</formula>
    </cfRule>
    <cfRule type="expression" dxfId="807" priority="443">
      <formula>C136="振替休工"</formula>
    </cfRule>
    <cfRule type="expression" dxfId="806" priority="444">
      <formula>C136="休工"</formula>
    </cfRule>
    <cfRule type="expression" dxfId="805" priority="445">
      <formula>C136="対象外"</formula>
    </cfRule>
  </conditionalFormatting>
  <conditionalFormatting sqref="C122:I122">
    <cfRule type="expression" dxfId="804" priority="391">
      <formula>C122="休日休工"</formula>
    </cfRule>
    <cfRule type="expression" dxfId="803" priority="392">
      <formula>C122="天候休工"</formula>
    </cfRule>
    <cfRule type="expression" dxfId="802" priority="393">
      <formula>C122="振替休工"</formula>
    </cfRule>
    <cfRule type="expression" dxfId="801" priority="394">
      <formula>C122="休工"</formula>
    </cfRule>
    <cfRule type="expression" dxfId="800" priority="395">
      <formula>C122="対象外"</formula>
    </cfRule>
  </conditionalFormatting>
  <conditionalFormatting sqref="C125:I125">
    <cfRule type="expression" dxfId="799" priority="386">
      <formula>C125="休日休工"</formula>
    </cfRule>
    <cfRule type="expression" dxfId="798" priority="387">
      <formula>C125="天候休工"</formula>
    </cfRule>
    <cfRule type="expression" dxfId="797" priority="388">
      <formula>C125="振替休工"</formula>
    </cfRule>
    <cfRule type="expression" dxfId="796" priority="389">
      <formula>C125="休工"</formula>
    </cfRule>
    <cfRule type="expression" dxfId="795" priority="390">
      <formula>C125="対象外"</formula>
    </cfRule>
  </conditionalFormatting>
  <conditionalFormatting sqref="C128:I128">
    <cfRule type="expression" dxfId="794" priority="381">
      <formula>C128="休日休工"</formula>
    </cfRule>
    <cfRule type="expression" dxfId="793" priority="382">
      <formula>C128="天候休工"</formula>
    </cfRule>
    <cfRule type="expression" dxfId="792" priority="383">
      <formula>C128="振替休工"</formula>
    </cfRule>
    <cfRule type="expression" dxfId="791" priority="384">
      <formula>C128="休工"</formula>
    </cfRule>
    <cfRule type="expression" dxfId="790" priority="385">
      <formula>C128="対象外"</formula>
    </cfRule>
  </conditionalFormatting>
  <conditionalFormatting sqref="C131:I131">
    <cfRule type="expression" dxfId="789" priority="376">
      <formula>C131="休日休工"</formula>
    </cfRule>
    <cfRule type="expression" dxfId="788" priority="377">
      <formula>C131="天候休工"</formula>
    </cfRule>
    <cfRule type="expression" dxfId="787" priority="378">
      <formula>C131="振替休工"</formula>
    </cfRule>
    <cfRule type="expression" dxfId="786" priority="379">
      <formula>C131="休工"</formula>
    </cfRule>
    <cfRule type="expression" dxfId="785" priority="380">
      <formula>C131="対象外"</formula>
    </cfRule>
  </conditionalFormatting>
  <conditionalFormatting sqref="C134:I134">
    <cfRule type="expression" dxfId="784" priority="371">
      <formula>C134="休日休工"</formula>
    </cfRule>
    <cfRule type="expression" dxfId="783" priority="372">
      <formula>C134="天候休工"</formula>
    </cfRule>
    <cfRule type="expression" dxfId="782" priority="373">
      <formula>C134="振替休工"</formula>
    </cfRule>
    <cfRule type="expression" dxfId="781" priority="374">
      <formula>C134="休工"</formula>
    </cfRule>
    <cfRule type="expression" dxfId="780" priority="375">
      <formula>C134="対象外"</formula>
    </cfRule>
  </conditionalFormatting>
  <conditionalFormatting sqref="C137:I137">
    <cfRule type="expression" dxfId="779" priority="366">
      <formula>C137="休日休工"</formula>
    </cfRule>
    <cfRule type="expression" dxfId="778" priority="367">
      <formula>C137="天候休工"</formula>
    </cfRule>
    <cfRule type="expression" dxfId="777" priority="368">
      <formula>C137="振替休工"</formula>
    </cfRule>
    <cfRule type="expression" dxfId="776" priority="369">
      <formula>C137="休工"</formula>
    </cfRule>
    <cfRule type="expression" dxfId="775" priority="370">
      <formula>C137="対象外"</formula>
    </cfRule>
  </conditionalFormatting>
  <conditionalFormatting sqref="C140:I140">
    <cfRule type="expression" dxfId="774" priority="361">
      <formula>C140="休日休工"</formula>
    </cfRule>
    <cfRule type="expression" dxfId="773" priority="362">
      <formula>C140="天候休工"</formula>
    </cfRule>
    <cfRule type="expression" dxfId="772" priority="363">
      <formula>C140="振替休工"</formula>
    </cfRule>
    <cfRule type="expression" dxfId="771" priority="364">
      <formula>C140="休工"</formula>
    </cfRule>
    <cfRule type="expression" dxfId="770" priority="365">
      <formula>C140="対象外"</formula>
    </cfRule>
  </conditionalFormatting>
  <conditionalFormatting sqref="C143:I143">
    <cfRule type="expression" dxfId="769" priority="356">
      <formula>C143="休日休工"</formula>
    </cfRule>
    <cfRule type="expression" dxfId="768" priority="357">
      <formula>C143="天候休工"</formula>
    </cfRule>
    <cfRule type="expression" dxfId="767" priority="358">
      <formula>C143="振替休工"</formula>
    </cfRule>
    <cfRule type="expression" dxfId="766" priority="359">
      <formula>C143="休工"</formula>
    </cfRule>
    <cfRule type="expression" dxfId="765" priority="360">
      <formula>C143="対象外"</formula>
    </cfRule>
  </conditionalFormatting>
  <conditionalFormatting sqref="C146:I146">
    <cfRule type="expression" dxfId="764" priority="351">
      <formula>C146="休日休工"</formula>
    </cfRule>
    <cfRule type="expression" dxfId="763" priority="352">
      <formula>C146="天候休工"</formula>
    </cfRule>
    <cfRule type="expression" dxfId="762" priority="353">
      <formula>C146="振替休工"</formula>
    </cfRule>
    <cfRule type="expression" dxfId="761" priority="354">
      <formula>C146="休工"</formula>
    </cfRule>
    <cfRule type="expression" dxfId="760" priority="355">
      <formula>C146="対象外"</formula>
    </cfRule>
  </conditionalFormatting>
  <conditionalFormatting sqref="C151:I151 C154:I154 C157:I157 C160:I160 C148:I148">
    <cfRule type="expression" dxfId="759" priority="346">
      <formula>C148="休日休工"</formula>
    </cfRule>
    <cfRule type="expression" dxfId="758" priority="347">
      <formula>C148="天候休工"</formula>
    </cfRule>
    <cfRule type="expression" dxfId="757" priority="348">
      <formula>C148="振替休工"</formula>
    </cfRule>
    <cfRule type="expression" dxfId="756" priority="349">
      <formula>C148="休工"</formula>
    </cfRule>
    <cfRule type="expression" dxfId="755" priority="350">
      <formula>C148="対象外"</formula>
    </cfRule>
  </conditionalFormatting>
  <conditionalFormatting sqref="C163:I163 C166:I166">
    <cfRule type="expression" dxfId="754" priority="341">
      <formula>C163="休日休工"</formula>
    </cfRule>
    <cfRule type="expression" dxfId="753" priority="342">
      <formula>C163="天候休工"</formula>
    </cfRule>
    <cfRule type="expression" dxfId="752" priority="343">
      <formula>C163="振替休工"</formula>
    </cfRule>
    <cfRule type="expression" dxfId="751" priority="344">
      <formula>C163="休工"</formula>
    </cfRule>
    <cfRule type="expression" dxfId="750" priority="345">
      <formula>C163="対象外"</formula>
    </cfRule>
  </conditionalFormatting>
  <conditionalFormatting sqref="C149:I149">
    <cfRule type="expression" dxfId="749" priority="301">
      <formula>C149="休日休工"</formula>
    </cfRule>
    <cfRule type="expression" dxfId="748" priority="302">
      <formula>C149="天候休工"</formula>
    </cfRule>
    <cfRule type="expression" dxfId="747" priority="303">
      <formula>C149="振替休工"</formula>
    </cfRule>
    <cfRule type="expression" dxfId="746" priority="304">
      <formula>C149="休工"</formula>
    </cfRule>
    <cfRule type="expression" dxfId="745" priority="305">
      <formula>C149="対象外"</formula>
    </cfRule>
  </conditionalFormatting>
  <conditionalFormatting sqref="C152:I152">
    <cfRule type="expression" dxfId="744" priority="296">
      <formula>C152="休日休工"</formula>
    </cfRule>
    <cfRule type="expression" dxfId="743" priority="297">
      <formula>C152="天候休工"</formula>
    </cfRule>
    <cfRule type="expression" dxfId="742" priority="298">
      <formula>C152="振替休工"</formula>
    </cfRule>
    <cfRule type="expression" dxfId="741" priority="299">
      <formula>C152="休工"</formula>
    </cfRule>
    <cfRule type="expression" dxfId="740" priority="300">
      <formula>C152="対象外"</formula>
    </cfRule>
  </conditionalFormatting>
  <conditionalFormatting sqref="C155:I155">
    <cfRule type="expression" dxfId="739" priority="291">
      <formula>C155="休日休工"</formula>
    </cfRule>
    <cfRule type="expression" dxfId="738" priority="292">
      <formula>C155="天候休工"</formula>
    </cfRule>
    <cfRule type="expression" dxfId="737" priority="293">
      <formula>C155="振替休工"</formula>
    </cfRule>
    <cfRule type="expression" dxfId="736" priority="294">
      <formula>C155="休工"</formula>
    </cfRule>
    <cfRule type="expression" dxfId="735" priority="295">
      <formula>C155="対象外"</formula>
    </cfRule>
  </conditionalFormatting>
  <conditionalFormatting sqref="C158:I158">
    <cfRule type="expression" dxfId="734" priority="286">
      <formula>C158="休日休工"</formula>
    </cfRule>
    <cfRule type="expression" dxfId="733" priority="287">
      <formula>C158="天候休工"</formula>
    </cfRule>
    <cfRule type="expression" dxfId="732" priority="288">
      <formula>C158="振替休工"</formula>
    </cfRule>
    <cfRule type="expression" dxfId="731" priority="289">
      <formula>C158="休工"</formula>
    </cfRule>
    <cfRule type="expression" dxfId="730" priority="290">
      <formula>C158="対象外"</formula>
    </cfRule>
  </conditionalFormatting>
  <conditionalFormatting sqref="C161:I161">
    <cfRule type="expression" dxfId="729" priority="281">
      <formula>C161="休日休工"</formula>
    </cfRule>
    <cfRule type="expression" dxfId="728" priority="282">
      <formula>C161="天候休工"</formula>
    </cfRule>
    <cfRule type="expression" dxfId="727" priority="283">
      <formula>C161="振替休工"</formula>
    </cfRule>
    <cfRule type="expression" dxfId="726" priority="284">
      <formula>C161="休工"</formula>
    </cfRule>
    <cfRule type="expression" dxfId="725" priority="285">
      <formula>C161="対象外"</formula>
    </cfRule>
  </conditionalFormatting>
  <conditionalFormatting sqref="C164:I164">
    <cfRule type="expression" dxfId="724" priority="276">
      <formula>C164="休日休工"</formula>
    </cfRule>
    <cfRule type="expression" dxfId="723" priority="277">
      <formula>C164="天候休工"</formula>
    </cfRule>
    <cfRule type="expression" dxfId="722" priority="278">
      <formula>C164="振替休工"</formula>
    </cfRule>
    <cfRule type="expression" dxfId="721" priority="279">
      <formula>C164="休工"</formula>
    </cfRule>
    <cfRule type="expression" dxfId="720" priority="280">
      <formula>C164="対象外"</formula>
    </cfRule>
  </conditionalFormatting>
  <conditionalFormatting sqref="C167:I167">
    <cfRule type="expression" dxfId="719" priority="271">
      <formula>C167="休日休工"</formula>
    </cfRule>
    <cfRule type="expression" dxfId="718" priority="272">
      <formula>C167="天候休工"</formula>
    </cfRule>
    <cfRule type="expression" dxfId="717" priority="273">
      <formula>C167="振替休工"</formula>
    </cfRule>
    <cfRule type="expression" dxfId="716" priority="274">
      <formula>C167="休工"</formula>
    </cfRule>
    <cfRule type="expression" dxfId="715" priority="275">
      <formula>C167="対象外"</formula>
    </cfRule>
  </conditionalFormatting>
  <conditionalFormatting sqref="C17:D17">
    <cfRule type="expression" dxfId="714" priority="266">
      <formula>C17="休日休工"</formula>
    </cfRule>
    <cfRule type="expression" dxfId="713" priority="267">
      <formula>C17="天候休工"</formula>
    </cfRule>
    <cfRule type="expression" dxfId="712" priority="268">
      <formula>C17="振替休工"</formula>
    </cfRule>
    <cfRule type="expression" dxfId="711" priority="269">
      <formula>C17="休工"</formula>
    </cfRule>
    <cfRule type="expression" dxfId="710" priority="270">
      <formula>C17="対象外"</formula>
    </cfRule>
  </conditionalFormatting>
  <conditionalFormatting sqref="C20:D20">
    <cfRule type="expression" dxfId="709" priority="261">
      <formula>C20="休日休工"</formula>
    </cfRule>
    <cfRule type="expression" dxfId="708" priority="262">
      <formula>C20="天候休工"</formula>
    </cfRule>
    <cfRule type="expression" dxfId="707" priority="263">
      <formula>C20="振替休工"</formula>
    </cfRule>
    <cfRule type="expression" dxfId="706" priority="264">
      <formula>C20="休工"</formula>
    </cfRule>
    <cfRule type="expression" dxfId="705" priority="265">
      <formula>C20="対象外"</formula>
    </cfRule>
  </conditionalFormatting>
  <conditionalFormatting sqref="C23:D23">
    <cfRule type="expression" dxfId="704" priority="256">
      <formula>C23="休日休工"</formula>
    </cfRule>
    <cfRule type="expression" dxfId="703" priority="257">
      <formula>C23="天候休工"</formula>
    </cfRule>
    <cfRule type="expression" dxfId="702" priority="258">
      <formula>C23="振替休工"</formula>
    </cfRule>
    <cfRule type="expression" dxfId="701" priority="259">
      <formula>C23="休工"</formula>
    </cfRule>
    <cfRule type="expression" dxfId="700" priority="260">
      <formula>C23="対象外"</formula>
    </cfRule>
  </conditionalFormatting>
  <conditionalFormatting sqref="C18:I18">
    <cfRule type="expression" dxfId="699" priority="251">
      <formula>C18="休日休工"</formula>
    </cfRule>
    <cfRule type="expression" dxfId="698" priority="252">
      <formula>C18="天候休工"</formula>
    </cfRule>
    <cfRule type="expression" dxfId="697" priority="253">
      <formula>C18="振替休工"</formula>
    </cfRule>
    <cfRule type="expression" dxfId="696" priority="254">
      <formula>C18="休工"</formula>
    </cfRule>
    <cfRule type="expression" dxfId="695" priority="255">
      <formula>C18="対象外"</formula>
    </cfRule>
  </conditionalFormatting>
  <conditionalFormatting sqref="C21:I21">
    <cfRule type="expression" dxfId="694" priority="246">
      <formula>C21="休日休工"</formula>
    </cfRule>
    <cfRule type="expression" dxfId="693" priority="247">
      <formula>C21="天候休工"</formula>
    </cfRule>
    <cfRule type="expression" dxfId="692" priority="248">
      <formula>C21="振替休工"</formula>
    </cfRule>
    <cfRule type="expression" dxfId="691" priority="249">
      <formula>C21="休工"</formula>
    </cfRule>
    <cfRule type="expression" dxfId="690" priority="250">
      <formula>C21="対象外"</formula>
    </cfRule>
  </conditionalFormatting>
  <conditionalFormatting sqref="C24:I24">
    <cfRule type="expression" dxfId="689" priority="241">
      <formula>C24="休日休工"</formula>
    </cfRule>
    <cfRule type="expression" dxfId="688" priority="242">
      <formula>C24="天候休工"</formula>
    </cfRule>
    <cfRule type="expression" dxfId="687" priority="243">
      <formula>C24="振替休工"</formula>
    </cfRule>
    <cfRule type="expression" dxfId="686" priority="244">
      <formula>C24="休工"</formula>
    </cfRule>
    <cfRule type="expression" dxfId="685" priority="245">
      <formula>C24="対象外"</formula>
    </cfRule>
  </conditionalFormatting>
  <conditionalFormatting sqref="C27:I27">
    <cfRule type="expression" dxfId="684" priority="236">
      <formula>C27="休日休工"</formula>
    </cfRule>
    <cfRule type="expression" dxfId="683" priority="237">
      <formula>C27="天候休工"</formula>
    </cfRule>
    <cfRule type="expression" dxfId="682" priority="238">
      <formula>C27="振替休工"</formula>
    </cfRule>
    <cfRule type="expression" dxfId="681" priority="239">
      <formula>C27="休工"</formula>
    </cfRule>
    <cfRule type="expression" dxfId="680" priority="240">
      <formula>C27="対象外"</formula>
    </cfRule>
  </conditionalFormatting>
  <conditionalFormatting sqref="C30:I30">
    <cfRule type="expression" dxfId="679" priority="231">
      <formula>C30="休日休工"</formula>
    </cfRule>
    <cfRule type="expression" dxfId="678" priority="232">
      <formula>C30="天候休工"</formula>
    </cfRule>
    <cfRule type="expression" dxfId="677" priority="233">
      <formula>C30="振替休工"</formula>
    </cfRule>
    <cfRule type="expression" dxfId="676" priority="234">
      <formula>C30="休工"</formula>
    </cfRule>
    <cfRule type="expression" dxfId="675" priority="235">
      <formula>C30="対象外"</formula>
    </cfRule>
  </conditionalFormatting>
  <conditionalFormatting sqref="C33:I33">
    <cfRule type="expression" dxfId="674" priority="226">
      <formula>C33="休日休工"</formula>
    </cfRule>
    <cfRule type="expression" dxfId="673" priority="227">
      <formula>C33="天候休工"</formula>
    </cfRule>
    <cfRule type="expression" dxfId="672" priority="228">
      <formula>C33="振替休工"</formula>
    </cfRule>
    <cfRule type="expression" dxfId="671" priority="229">
      <formula>C33="休工"</formula>
    </cfRule>
    <cfRule type="expression" dxfId="670" priority="230">
      <formula>C33="対象外"</formula>
    </cfRule>
  </conditionalFormatting>
  <conditionalFormatting sqref="C36:I36">
    <cfRule type="expression" dxfId="669" priority="221">
      <formula>C36="休日休工"</formula>
    </cfRule>
    <cfRule type="expression" dxfId="668" priority="222">
      <formula>C36="天候休工"</formula>
    </cfRule>
    <cfRule type="expression" dxfId="667" priority="223">
      <formula>C36="振替休工"</formula>
    </cfRule>
    <cfRule type="expression" dxfId="666" priority="224">
      <formula>C36="休工"</formula>
    </cfRule>
    <cfRule type="expression" dxfId="665" priority="225">
      <formula>C36="対象外"</formula>
    </cfRule>
  </conditionalFormatting>
  <conditionalFormatting sqref="C39:I39">
    <cfRule type="expression" dxfId="664" priority="216">
      <formula>C39="休日休工"</formula>
    </cfRule>
    <cfRule type="expression" dxfId="663" priority="217">
      <formula>C39="天候休工"</formula>
    </cfRule>
    <cfRule type="expression" dxfId="662" priority="218">
      <formula>C39="振替休工"</formula>
    </cfRule>
    <cfRule type="expression" dxfId="661" priority="219">
      <formula>C39="休工"</formula>
    </cfRule>
    <cfRule type="expression" dxfId="660" priority="220">
      <formula>C39="対象外"</formula>
    </cfRule>
  </conditionalFormatting>
  <conditionalFormatting sqref="C42:I42">
    <cfRule type="expression" dxfId="659" priority="211">
      <formula>C42="休日休工"</formula>
    </cfRule>
    <cfRule type="expression" dxfId="658" priority="212">
      <formula>C42="天候休工"</formula>
    </cfRule>
    <cfRule type="expression" dxfId="657" priority="213">
      <formula>C42="振替休工"</formula>
    </cfRule>
    <cfRule type="expression" dxfId="656" priority="214">
      <formula>C42="休工"</formula>
    </cfRule>
    <cfRule type="expression" dxfId="655" priority="215">
      <formula>C42="対象外"</formula>
    </cfRule>
  </conditionalFormatting>
  <conditionalFormatting sqref="C45:I45">
    <cfRule type="expression" dxfId="654" priority="206">
      <formula>C45="休日休工"</formula>
    </cfRule>
    <cfRule type="expression" dxfId="653" priority="207">
      <formula>C45="天候休工"</formula>
    </cfRule>
    <cfRule type="expression" dxfId="652" priority="208">
      <formula>C45="振替休工"</formula>
    </cfRule>
    <cfRule type="expression" dxfId="651" priority="209">
      <formula>C45="休工"</formula>
    </cfRule>
    <cfRule type="expression" dxfId="650" priority="210">
      <formula>C45="対象外"</formula>
    </cfRule>
  </conditionalFormatting>
  <conditionalFormatting sqref="C48:I48">
    <cfRule type="expression" dxfId="649" priority="201">
      <formula>C48="休日休工"</formula>
    </cfRule>
    <cfRule type="expression" dxfId="648" priority="202">
      <formula>C48="天候休工"</formula>
    </cfRule>
    <cfRule type="expression" dxfId="647" priority="203">
      <formula>C48="振替休工"</formula>
    </cfRule>
    <cfRule type="expression" dxfId="646" priority="204">
      <formula>C48="休工"</formula>
    </cfRule>
    <cfRule type="expression" dxfId="645" priority="205">
      <formula>C48="対象外"</formula>
    </cfRule>
  </conditionalFormatting>
  <conditionalFormatting sqref="C51:I51">
    <cfRule type="expression" dxfId="644" priority="196">
      <formula>C51="休日休工"</formula>
    </cfRule>
    <cfRule type="expression" dxfId="643" priority="197">
      <formula>C51="天候休工"</formula>
    </cfRule>
    <cfRule type="expression" dxfId="642" priority="198">
      <formula>C51="振替休工"</formula>
    </cfRule>
    <cfRule type="expression" dxfId="641" priority="199">
      <formula>C51="休工"</formula>
    </cfRule>
    <cfRule type="expression" dxfId="640" priority="200">
      <formula>C51="対象外"</formula>
    </cfRule>
  </conditionalFormatting>
  <conditionalFormatting sqref="C54:I54">
    <cfRule type="expression" dxfId="639" priority="191">
      <formula>C54="休日休工"</formula>
    </cfRule>
    <cfRule type="expression" dxfId="638" priority="192">
      <formula>C54="天候休工"</formula>
    </cfRule>
    <cfRule type="expression" dxfId="637" priority="193">
      <formula>C54="振替休工"</formula>
    </cfRule>
    <cfRule type="expression" dxfId="636" priority="194">
      <formula>C54="休工"</formula>
    </cfRule>
    <cfRule type="expression" dxfId="635" priority="195">
      <formula>C54="対象外"</formula>
    </cfRule>
  </conditionalFormatting>
  <conditionalFormatting sqref="C57:I57">
    <cfRule type="expression" dxfId="634" priority="186">
      <formula>C57="休日休工"</formula>
    </cfRule>
    <cfRule type="expression" dxfId="633" priority="187">
      <formula>C57="天候休工"</formula>
    </cfRule>
    <cfRule type="expression" dxfId="632" priority="188">
      <formula>C57="振替休工"</formula>
    </cfRule>
    <cfRule type="expression" dxfId="631" priority="189">
      <formula>C57="休工"</formula>
    </cfRule>
    <cfRule type="expression" dxfId="630" priority="190">
      <formula>C57="対象外"</formula>
    </cfRule>
  </conditionalFormatting>
  <conditionalFormatting sqref="C60:I60">
    <cfRule type="expression" dxfId="629" priority="181">
      <formula>C60="休日休工"</formula>
    </cfRule>
    <cfRule type="expression" dxfId="628" priority="182">
      <formula>C60="天候休工"</formula>
    </cfRule>
    <cfRule type="expression" dxfId="627" priority="183">
      <formula>C60="振替休工"</formula>
    </cfRule>
    <cfRule type="expression" dxfId="626" priority="184">
      <formula>C60="休工"</formula>
    </cfRule>
    <cfRule type="expression" dxfId="625" priority="185">
      <formula>C60="対象外"</formula>
    </cfRule>
  </conditionalFormatting>
  <conditionalFormatting sqref="C63:I63">
    <cfRule type="expression" dxfId="624" priority="176">
      <formula>C63="休日休工"</formula>
    </cfRule>
    <cfRule type="expression" dxfId="623" priority="177">
      <formula>C63="天候休工"</formula>
    </cfRule>
    <cfRule type="expression" dxfId="622" priority="178">
      <formula>C63="振替休工"</formula>
    </cfRule>
    <cfRule type="expression" dxfId="621" priority="179">
      <formula>C63="休工"</formula>
    </cfRule>
    <cfRule type="expression" dxfId="620" priority="180">
      <formula>C63="対象外"</formula>
    </cfRule>
  </conditionalFormatting>
  <conditionalFormatting sqref="C66:I66">
    <cfRule type="expression" dxfId="619" priority="171">
      <formula>C66="休日休工"</formula>
    </cfRule>
    <cfRule type="expression" dxfId="618" priority="172">
      <formula>C66="天候休工"</formula>
    </cfRule>
    <cfRule type="expression" dxfId="617" priority="173">
      <formula>C66="振替休工"</formula>
    </cfRule>
    <cfRule type="expression" dxfId="616" priority="174">
      <formula>C66="休工"</formula>
    </cfRule>
    <cfRule type="expression" dxfId="615" priority="175">
      <formula>C66="対象外"</formula>
    </cfRule>
  </conditionalFormatting>
  <conditionalFormatting sqref="C69:I69">
    <cfRule type="expression" dxfId="614" priority="166">
      <formula>C69="休日休工"</formula>
    </cfRule>
    <cfRule type="expression" dxfId="613" priority="167">
      <formula>C69="天候休工"</formula>
    </cfRule>
    <cfRule type="expression" dxfId="612" priority="168">
      <formula>C69="振替休工"</formula>
    </cfRule>
    <cfRule type="expression" dxfId="611" priority="169">
      <formula>C69="休工"</formula>
    </cfRule>
    <cfRule type="expression" dxfId="610" priority="170">
      <formula>C69="対象外"</formula>
    </cfRule>
  </conditionalFormatting>
  <conditionalFormatting sqref="C72:I72">
    <cfRule type="expression" dxfId="609" priority="161">
      <formula>C72="休日休工"</formula>
    </cfRule>
    <cfRule type="expression" dxfId="608" priority="162">
      <formula>C72="天候休工"</formula>
    </cfRule>
    <cfRule type="expression" dxfId="607" priority="163">
      <formula>C72="振替休工"</formula>
    </cfRule>
    <cfRule type="expression" dxfId="606" priority="164">
      <formula>C72="休工"</formula>
    </cfRule>
    <cfRule type="expression" dxfId="605" priority="165">
      <formula>C72="対象外"</formula>
    </cfRule>
  </conditionalFormatting>
  <conditionalFormatting sqref="C75:I75">
    <cfRule type="expression" dxfId="604" priority="156">
      <formula>C75="休日休工"</formula>
    </cfRule>
    <cfRule type="expression" dxfId="603" priority="157">
      <formula>C75="天候休工"</formula>
    </cfRule>
    <cfRule type="expression" dxfId="602" priority="158">
      <formula>C75="振替休工"</formula>
    </cfRule>
    <cfRule type="expression" dxfId="601" priority="159">
      <formula>C75="休工"</formula>
    </cfRule>
    <cfRule type="expression" dxfId="600" priority="160">
      <formula>C75="対象外"</formula>
    </cfRule>
  </conditionalFormatting>
  <conditionalFormatting sqref="C78:I78">
    <cfRule type="expression" dxfId="599" priority="151">
      <formula>C78="休日休工"</formula>
    </cfRule>
    <cfRule type="expression" dxfId="598" priority="152">
      <formula>C78="天候休工"</formula>
    </cfRule>
    <cfRule type="expression" dxfId="597" priority="153">
      <formula>C78="振替休工"</formula>
    </cfRule>
    <cfRule type="expression" dxfId="596" priority="154">
      <formula>C78="休工"</formula>
    </cfRule>
    <cfRule type="expression" dxfId="595" priority="155">
      <formula>C78="対象外"</formula>
    </cfRule>
  </conditionalFormatting>
  <conditionalFormatting sqref="C81:I81">
    <cfRule type="expression" dxfId="594" priority="146">
      <formula>C81="休日休工"</formula>
    </cfRule>
    <cfRule type="expression" dxfId="593" priority="147">
      <formula>C81="天候休工"</formula>
    </cfRule>
    <cfRule type="expression" dxfId="592" priority="148">
      <formula>C81="振替休工"</formula>
    </cfRule>
    <cfRule type="expression" dxfId="591" priority="149">
      <formula>C81="休工"</formula>
    </cfRule>
    <cfRule type="expression" dxfId="590" priority="150">
      <formula>C81="対象外"</formula>
    </cfRule>
  </conditionalFormatting>
  <conditionalFormatting sqref="C84:I84">
    <cfRule type="expression" dxfId="589" priority="141">
      <formula>C84="休日休工"</formula>
    </cfRule>
    <cfRule type="expression" dxfId="588" priority="142">
      <formula>C84="天候休工"</formula>
    </cfRule>
    <cfRule type="expression" dxfId="587" priority="143">
      <formula>C84="振替休工"</formula>
    </cfRule>
    <cfRule type="expression" dxfId="586" priority="144">
      <formula>C84="休工"</formula>
    </cfRule>
    <cfRule type="expression" dxfId="585" priority="145">
      <formula>C84="対象外"</formula>
    </cfRule>
  </conditionalFormatting>
  <conditionalFormatting sqref="C87:I87">
    <cfRule type="expression" dxfId="584" priority="136">
      <formula>C87="休日休工"</formula>
    </cfRule>
    <cfRule type="expression" dxfId="583" priority="137">
      <formula>C87="天候休工"</formula>
    </cfRule>
    <cfRule type="expression" dxfId="582" priority="138">
      <formula>C87="振替休工"</formula>
    </cfRule>
    <cfRule type="expression" dxfId="581" priority="139">
      <formula>C87="休工"</formula>
    </cfRule>
    <cfRule type="expression" dxfId="580" priority="140">
      <formula>C87="対象外"</formula>
    </cfRule>
  </conditionalFormatting>
  <conditionalFormatting sqref="C90:I90">
    <cfRule type="expression" dxfId="579" priority="131">
      <formula>C90="休日休工"</formula>
    </cfRule>
    <cfRule type="expression" dxfId="578" priority="132">
      <formula>C90="天候休工"</formula>
    </cfRule>
    <cfRule type="expression" dxfId="577" priority="133">
      <formula>C90="振替休工"</formula>
    </cfRule>
    <cfRule type="expression" dxfId="576" priority="134">
      <formula>C90="休工"</formula>
    </cfRule>
    <cfRule type="expression" dxfId="575" priority="135">
      <formula>C90="対象外"</formula>
    </cfRule>
  </conditionalFormatting>
  <conditionalFormatting sqref="C93:I93">
    <cfRule type="expression" dxfId="574" priority="126">
      <formula>C93="休日休工"</formula>
    </cfRule>
    <cfRule type="expression" dxfId="573" priority="127">
      <formula>C93="天候休工"</formula>
    </cfRule>
    <cfRule type="expression" dxfId="572" priority="128">
      <formula>C93="振替休工"</formula>
    </cfRule>
    <cfRule type="expression" dxfId="571" priority="129">
      <formula>C93="休工"</formula>
    </cfRule>
    <cfRule type="expression" dxfId="570" priority="130">
      <formula>C93="対象外"</formula>
    </cfRule>
  </conditionalFormatting>
  <conditionalFormatting sqref="C96:I96">
    <cfRule type="expression" dxfId="569" priority="121">
      <formula>C96="休日休工"</formula>
    </cfRule>
    <cfRule type="expression" dxfId="568" priority="122">
      <formula>C96="天候休工"</formula>
    </cfRule>
    <cfRule type="expression" dxfId="567" priority="123">
      <formula>C96="振替休工"</formula>
    </cfRule>
    <cfRule type="expression" dxfId="566" priority="124">
      <formula>C96="休工"</formula>
    </cfRule>
    <cfRule type="expression" dxfId="565" priority="125">
      <formula>C96="対象外"</formula>
    </cfRule>
  </conditionalFormatting>
  <conditionalFormatting sqref="C99:I99">
    <cfRule type="expression" dxfId="564" priority="116">
      <formula>C99="休日休工"</formula>
    </cfRule>
    <cfRule type="expression" dxfId="563" priority="117">
      <formula>C99="天候休工"</formula>
    </cfRule>
    <cfRule type="expression" dxfId="562" priority="118">
      <formula>C99="振替休工"</formula>
    </cfRule>
    <cfRule type="expression" dxfId="561" priority="119">
      <formula>C99="休工"</formula>
    </cfRule>
    <cfRule type="expression" dxfId="560" priority="120">
      <formula>C99="対象外"</formula>
    </cfRule>
  </conditionalFormatting>
  <conditionalFormatting sqref="C102:I102">
    <cfRule type="expression" dxfId="559" priority="111">
      <formula>C102="休日休工"</formula>
    </cfRule>
    <cfRule type="expression" dxfId="558" priority="112">
      <formula>C102="天候休工"</formula>
    </cfRule>
    <cfRule type="expression" dxfId="557" priority="113">
      <formula>C102="振替休工"</formula>
    </cfRule>
    <cfRule type="expression" dxfId="556" priority="114">
      <formula>C102="休工"</formula>
    </cfRule>
    <cfRule type="expression" dxfId="555" priority="115">
      <formula>C102="対象外"</formula>
    </cfRule>
  </conditionalFormatting>
  <conditionalFormatting sqref="C105:I105">
    <cfRule type="expression" dxfId="554" priority="106">
      <formula>C105="休日休工"</formula>
    </cfRule>
    <cfRule type="expression" dxfId="553" priority="107">
      <formula>C105="天候休工"</formula>
    </cfRule>
    <cfRule type="expression" dxfId="552" priority="108">
      <formula>C105="振替休工"</formula>
    </cfRule>
    <cfRule type="expression" dxfId="551" priority="109">
      <formula>C105="休工"</formula>
    </cfRule>
    <cfRule type="expression" dxfId="550" priority="110">
      <formula>C105="対象外"</formula>
    </cfRule>
  </conditionalFormatting>
  <conditionalFormatting sqref="C108:I108">
    <cfRule type="expression" dxfId="549" priority="101">
      <formula>C108="休日休工"</formula>
    </cfRule>
    <cfRule type="expression" dxfId="548" priority="102">
      <formula>C108="天候休工"</formula>
    </cfRule>
    <cfRule type="expression" dxfId="547" priority="103">
      <formula>C108="振替休工"</formula>
    </cfRule>
    <cfRule type="expression" dxfId="546" priority="104">
      <formula>C108="休工"</formula>
    </cfRule>
    <cfRule type="expression" dxfId="545" priority="105">
      <formula>C108="対象外"</formula>
    </cfRule>
  </conditionalFormatting>
  <conditionalFormatting sqref="C111:I111">
    <cfRule type="expression" dxfId="544" priority="96">
      <formula>C111="休日休工"</formula>
    </cfRule>
    <cfRule type="expression" dxfId="543" priority="97">
      <formula>C111="天候休工"</formula>
    </cfRule>
    <cfRule type="expression" dxfId="542" priority="98">
      <formula>C111="振替休工"</formula>
    </cfRule>
    <cfRule type="expression" dxfId="541" priority="99">
      <formula>C111="休工"</formula>
    </cfRule>
    <cfRule type="expression" dxfId="540" priority="100">
      <formula>C111="対象外"</formula>
    </cfRule>
  </conditionalFormatting>
  <conditionalFormatting sqref="C114:I114">
    <cfRule type="expression" dxfId="539" priority="91">
      <formula>C114="休日休工"</formula>
    </cfRule>
    <cfRule type="expression" dxfId="538" priority="92">
      <formula>C114="天候休工"</formula>
    </cfRule>
    <cfRule type="expression" dxfId="537" priority="93">
      <formula>C114="振替休工"</formula>
    </cfRule>
    <cfRule type="expression" dxfId="536" priority="94">
      <formula>C114="休工"</formula>
    </cfRule>
    <cfRule type="expression" dxfId="535" priority="95">
      <formula>C114="対象外"</formula>
    </cfRule>
  </conditionalFormatting>
  <conditionalFormatting sqref="C117:I117">
    <cfRule type="expression" dxfId="534" priority="86">
      <formula>C117="休日休工"</formula>
    </cfRule>
    <cfRule type="expression" dxfId="533" priority="87">
      <formula>C117="天候休工"</formula>
    </cfRule>
    <cfRule type="expression" dxfId="532" priority="88">
      <formula>C117="振替休工"</formula>
    </cfRule>
    <cfRule type="expression" dxfId="531" priority="89">
      <formula>C117="休工"</formula>
    </cfRule>
    <cfRule type="expression" dxfId="530" priority="90">
      <formula>C117="対象外"</formula>
    </cfRule>
  </conditionalFormatting>
  <conditionalFormatting sqref="C120:I120">
    <cfRule type="expression" dxfId="529" priority="81">
      <formula>C120="休日休工"</formula>
    </cfRule>
    <cfRule type="expression" dxfId="528" priority="82">
      <formula>C120="天候休工"</formula>
    </cfRule>
    <cfRule type="expression" dxfId="527" priority="83">
      <formula>C120="振替休工"</formula>
    </cfRule>
    <cfRule type="expression" dxfId="526" priority="84">
      <formula>C120="休工"</formula>
    </cfRule>
    <cfRule type="expression" dxfId="525" priority="85">
      <formula>C120="対象外"</formula>
    </cfRule>
  </conditionalFormatting>
  <conditionalFormatting sqref="C123:I123">
    <cfRule type="expression" dxfId="524" priority="76">
      <formula>C123="休日休工"</formula>
    </cfRule>
    <cfRule type="expression" dxfId="523" priority="77">
      <formula>C123="天候休工"</formula>
    </cfRule>
    <cfRule type="expression" dxfId="522" priority="78">
      <formula>C123="振替休工"</formula>
    </cfRule>
    <cfRule type="expression" dxfId="521" priority="79">
      <formula>C123="休工"</formula>
    </cfRule>
    <cfRule type="expression" dxfId="520" priority="80">
      <formula>C123="対象外"</formula>
    </cfRule>
  </conditionalFormatting>
  <conditionalFormatting sqref="C126:I126">
    <cfRule type="expression" dxfId="519" priority="71">
      <formula>C126="休日休工"</formula>
    </cfRule>
    <cfRule type="expression" dxfId="518" priority="72">
      <formula>C126="天候休工"</formula>
    </cfRule>
    <cfRule type="expression" dxfId="517" priority="73">
      <formula>C126="振替休工"</formula>
    </cfRule>
    <cfRule type="expression" dxfId="516" priority="74">
      <formula>C126="休工"</formula>
    </cfRule>
    <cfRule type="expression" dxfId="515" priority="75">
      <formula>C126="対象外"</formula>
    </cfRule>
  </conditionalFormatting>
  <conditionalFormatting sqref="C129:I129">
    <cfRule type="expression" dxfId="514" priority="66">
      <formula>C129="休日休工"</formula>
    </cfRule>
    <cfRule type="expression" dxfId="513" priority="67">
      <formula>C129="天候休工"</formula>
    </cfRule>
    <cfRule type="expression" dxfId="512" priority="68">
      <formula>C129="振替休工"</formula>
    </cfRule>
    <cfRule type="expression" dxfId="511" priority="69">
      <formula>C129="休工"</formula>
    </cfRule>
    <cfRule type="expression" dxfId="510" priority="70">
      <formula>C129="対象外"</formula>
    </cfRule>
  </conditionalFormatting>
  <conditionalFormatting sqref="C132:I132">
    <cfRule type="expression" dxfId="509" priority="61">
      <formula>C132="休日休工"</formula>
    </cfRule>
    <cfRule type="expression" dxfId="508" priority="62">
      <formula>C132="天候休工"</formula>
    </cfRule>
    <cfRule type="expression" dxfId="507" priority="63">
      <formula>C132="振替休工"</formula>
    </cfRule>
    <cfRule type="expression" dxfId="506" priority="64">
      <formula>C132="休工"</formula>
    </cfRule>
    <cfRule type="expression" dxfId="505" priority="65">
      <formula>C132="対象外"</formula>
    </cfRule>
  </conditionalFormatting>
  <conditionalFormatting sqref="C135:I135">
    <cfRule type="expression" dxfId="504" priority="56">
      <formula>C135="休日休工"</formula>
    </cfRule>
    <cfRule type="expression" dxfId="503" priority="57">
      <formula>C135="天候休工"</formula>
    </cfRule>
    <cfRule type="expression" dxfId="502" priority="58">
      <formula>C135="振替休工"</formula>
    </cfRule>
    <cfRule type="expression" dxfId="501" priority="59">
      <formula>C135="休工"</formula>
    </cfRule>
    <cfRule type="expression" dxfId="500" priority="60">
      <formula>C135="対象外"</formula>
    </cfRule>
  </conditionalFormatting>
  <conditionalFormatting sqref="C138:I138">
    <cfRule type="expression" dxfId="499" priority="51">
      <formula>C138="休日休工"</formula>
    </cfRule>
    <cfRule type="expression" dxfId="498" priority="52">
      <formula>C138="天候休工"</formula>
    </cfRule>
    <cfRule type="expression" dxfId="497" priority="53">
      <formula>C138="振替休工"</formula>
    </cfRule>
    <cfRule type="expression" dxfId="496" priority="54">
      <formula>C138="休工"</formula>
    </cfRule>
    <cfRule type="expression" dxfId="495" priority="55">
      <formula>C138="対象外"</formula>
    </cfRule>
  </conditionalFormatting>
  <conditionalFormatting sqref="C141:I141">
    <cfRule type="expression" dxfId="494" priority="46">
      <formula>C141="休日休工"</formula>
    </cfRule>
    <cfRule type="expression" dxfId="493" priority="47">
      <formula>C141="天候休工"</formula>
    </cfRule>
    <cfRule type="expression" dxfId="492" priority="48">
      <formula>C141="振替休工"</formula>
    </cfRule>
    <cfRule type="expression" dxfId="491" priority="49">
      <formula>C141="休工"</formula>
    </cfRule>
    <cfRule type="expression" dxfId="490" priority="50">
      <formula>C141="対象外"</formula>
    </cfRule>
  </conditionalFormatting>
  <conditionalFormatting sqref="C144:I144">
    <cfRule type="expression" dxfId="489" priority="41">
      <formula>C144="休日休工"</formula>
    </cfRule>
    <cfRule type="expression" dxfId="488" priority="42">
      <formula>C144="天候休工"</formula>
    </cfRule>
    <cfRule type="expression" dxfId="487" priority="43">
      <formula>C144="振替休工"</formula>
    </cfRule>
    <cfRule type="expression" dxfId="486" priority="44">
      <formula>C144="休工"</formula>
    </cfRule>
    <cfRule type="expression" dxfId="485" priority="45">
      <formula>C144="対象外"</formula>
    </cfRule>
  </conditionalFormatting>
  <conditionalFormatting sqref="C147:I147">
    <cfRule type="expression" dxfId="484" priority="36">
      <formula>C147="休日休工"</formula>
    </cfRule>
    <cfRule type="expression" dxfId="483" priority="37">
      <formula>C147="天候休工"</formula>
    </cfRule>
    <cfRule type="expression" dxfId="482" priority="38">
      <formula>C147="振替休工"</formula>
    </cfRule>
    <cfRule type="expression" dxfId="481" priority="39">
      <formula>C147="休工"</formula>
    </cfRule>
    <cfRule type="expression" dxfId="480" priority="40">
      <formula>C147="対象外"</formula>
    </cfRule>
  </conditionalFormatting>
  <conditionalFormatting sqref="C150:I150">
    <cfRule type="expression" dxfId="479" priority="31">
      <formula>C150="休日休工"</formula>
    </cfRule>
    <cfRule type="expression" dxfId="478" priority="32">
      <formula>C150="天候休工"</formula>
    </cfRule>
    <cfRule type="expression" dxfId="477" priority="33">
      <formula>C150="振替休工"</formula>
    </cfRule>
    <cfRule type="expression" dxfId="476" priority="34">
      <formula>C150="休工"</formula>
    </cfRule>
    <cfRule type="expression" dxfId="475" priority="35">
      <formula>C150="対象外"</formula>
    </cfRule>
  </conditionalFormatting>
  <conditionalFormatting sqref="C153:I153">
    <cfRule type="expression" dxfId="474" priority="26">
      <formula>C153="休日休工"</formula>
    </cfRule>
    <cfRule type="expression" dxfId="473" priority="27">
      <formula>C153="天候休工"</formula>
    </cfRule>
    <cfRule type="expression" dxfId="472" priority="28">
      <formula>C153="振替休工"</formula>
    </cfRule>
    <cfRule type="expression" dxfId="471" priority="29">
      <formula>C153="休工"</formula>
    </cfRule>
    <cfRule type="expression" dxfId="470" priority="30">
      <formula>C153="対象外"</formula>
    </cfRule>
  </conditionalFormatting>
  <conditionalFormatting sqref="C156:I156">
    <cfRule type="expression" dxfId="469" priority="21">
      <formula>C156="休日休工"</formula>
    </cfRule>
    <cfRule type="expression" dxfId="468" priority="22">
      <formula>C156="天候休工"</formula>
    </cfRule>
    <cfRule type="expression" dxfId="467" priority="23">
      <formula>C156="振替休工"</formula>
    </cfRule>
    <cfRule type="expression" dxfId="466" priority="24">
      <formula>C156="休工"</formula>
    </cfRule>
    <cfRule type="expression" dxfId="465" priority="25">
      <formula>C156="対象外"</formula>
    </cfRule>
  </conditionalFormatting>
  <conditionalFormatting sqref="C159:I159">
    <cfRule type="expression" dxfId="464" priority="16">
      <formula>C159="休日休工"</formula>
    </cfRule>
    <cfRule type="expression" dxfId="463" priority="17">
      <formula>C159="天候休工"</formula>
    </cfRule>
    <cfRule type="expression" dxfId="462" priority="18">
      <formula>C159="振替休工"</formula>
    </cfRule>
    <cfRule type="expression" dxfId="461" priority="19">
      <formula>C159="休工"</formula>
    </cfRule>
    <cfRule type="expression" dxfId="460" priority="20">
      <formula>C159="対象外"</formula>
    </cfRule>
  </conditionalFormatting>
  <conditionalFormatting sqref="C162:I162">
    <cfRule type="expression" dxfId="459" priority="11">
      <formula>C162="休日休工"</formula>
    </cfRule>
    <cfRule type="expression" dxfId="458" priority="12">
      <formula>C162="天候休工"</formula>
    </cfRule>
    <cfRule type="expression" dxfId="457" priority="13">
      <formula>C162="振替休工"</formula>
    </cfRule>
    <cfRule type="expression" dxfId="456" priority="14">
      <formula>C162="休工"</formula>
    </cfRule>
    <cfRule type="expression" dxfId="455" priority="15">
      <formula>C162="対象外"</formula>
    </cfRule>
  </conditionalFormatting>
  <conditionalFormatting sqref="C165:I165">
    <cfRule type="expression" dxfId="454" priority="6">
      <formula>C165="休日休工"</formula>
    </cfRule>
    <cfRule type="expression" dxfId="453" priority="7">
      <formula>C165="天候休工"</formula>
    </cfRule>
    <cfRule type="expression" dxfId="452" priority="8">
      <formula>C165="振替休工"</formula>
    </cfRule>
    <cfRule type="expression" dxfId="451" priority="9">
      <formula>C165="休工"</formula>
    </cfRule>
    <cfRule type="expression" dxfId="450" priority="10">
      <formula>C165="対象外"</formula>
    </cfRule>
  </conditionalFormatting>
  <conditionalFormatting sqref="C168:I168">
    <cfRule type="expression" dxfId="449" priority="1">
      <formula>C168="休日休工"</formula>
    </cfRule>
    <cfRule type="expression" dxfId="448" priority="2">
      <formula>C168="天候休工"</formula>
    </cfRule>
    <cfRule type="expression" dxfId="447" priority="3">
      <formula>C168="振替休工"</formula>
    </cfRule>
    <cfRule type="expression" dxfId="446" priority="4">
      <formula>C168="休工"</formula>
    </cfRule>
    <cfRule type="expression" dxfId="445" priority="5">
      <formula>C168="対象外"</formula>
    </cfRule>
  </conditionalFormatting>
  <pageMargins left="0.7" right="0.7" top="0.75" bottom="0.75" header="0.3" footer="0.3"/>
  <pageSetup paperSize="9" scale="61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1C2C7C-12EE-4C8C-8933-F93BC2CDF1CB}">
          <x14:formula1>
            <xm:f>リスト!$A$2:$A$6</xm:f>
          </x14:formula1>
          <xm:sqref>C11:I11 C32:I33 C29:I30 C26:I27 C20:I21 C17:I18 C149:I150 C35:I36 C38:I39 C59:I60 C56:I57 C53:I54 C50:I51 C47:I48 C44:I45 C62:I63 C41:I42 C65:I66 C86:I87 C83:I84 C80:I81 C77:I78 C74:I75 C71:I72 C89:I90 C68:I69 C92:I93 C113:I114 C110:I111 C107:I108 C104:I105 C101:I102 C98:I99 C116:I117 C95:I96 C119:I120 C140:I141 C137:I138 C134:I135 C131:I132 C128:I129 C125:I126 C143:I144 C122:I123 C146:I147 C167:I168 C164:I165 C161:I162 C158:I159 C155:I156 C152:I153 C23:I24 C14:I15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53" sqref="B53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98" t="s">
        <v>102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2:15" ht="14.25" customHeight="1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5" ht="14.25" customHeight="1">
      <c r="B3" s="56" t="s">
        <v>23</v>
      </c>
      <c r="C3" s="199" t="s">
        <v>30</v>
      </c>
      <c r="D3" s="199"/>
      <c r="E3" s="199"/>
      <c r="F3" s="199"/>
      <c r="G3" s="199"/>
      <c r="H3" s="56" t="s">
        <v>37</v>
      </c>
      <c r="I3" s="199" t="s">
        <v>26</v>
      </c>
      <c r="J3" s="199"/>
      <c r="K3" s="199"/>
      <c r="L3" s="55"/>
      <c r="M3" s="55"/>
      <c r="N3" s="55"/>
    </row>
    <row r="4" spans="2:15" ht="14.25" customHeight="1">
      <c r="B4" s="56" t="s">
        <v>36</v>
      </c>
      <c r="C4" s="200" t="s">
        <v>41</v>
      </c>
      <c r="D4" s="200"/>
      <c r="E4" s="200"/>
      <c r="F4" s="200"/>
      <c r="G4" s="200"/>
      <c r="H4" s="57"/>
      <c r="I4" s="55"/>
      <c r="J4" s="55"/>
      <c r="K4" s="55"/>
      <c r="L4" s="55"/>
      <c r="M4" s="55"/>
      <c r="N4" s="55"/>
    </row>
    <row r="5" spans="2:15" ht="14.25" customHeight="1">
      <c r="B5" s="56" t="s">
        <v>24</v>
      </c>
      <c r="C5" s="199" t="s">
        <v>29</v>
      </c>
      <c r="D5" s="199"/>
      <c r="E5" s="199"/>
      <c r="F5" s="199"/>
      <c r="G5" s="199"/>
      <c r="H5" s="56" t="s">
        <v>25</v>
      </c>
      <c r="I5" s="199" t="s">
        <v>28</v>
      </c>
      <c r="J5" s="199"/>
      <c r="K5" s="199"/>
      <c r="L5" s="55"/>
      <c r="M5" s="55"/>
      <c r="N5" s="55"/>
    </row>
    <row r="6" spans="2:15" ht="14.25" customHeight="1" thickBot="1">
      <c r="B6" s="56"/>
      <c r="C6" s="58"/>
      <c r="D6" s="58"/>
      <c r="E6" s="58"/>
      <c r="F6" s="58"/>
      <c r="G6" s="58"/>
      <c r="H6" s="56"/>
      <c r="I6" s="58"/>
      <c r="J6" s="58"/>
      <c r="K6" s="58"/>
      <c r="L6" s="55"/>
      <c r="M6" s="55"/>
      <c r="N6" s="55"/>
    </row>
    <row r="7" spans="2:15" ht="14.25" customHeight="1" thickBot="1">
      <c r="B7" s="59"/>
      <c r="C7" s="55"/>
      <c r="D7" s="55"/>
      <c r="E7" s="60"/>
      <c r="F7" s="58"/>
      <c r="G7" s="58"/>
      <c r="H7" s="56"/>
      <c r="I7" s="58"/>
      <c r="J7" s="58"/>
      <c r="K7" s="58"/>
      <c r="L7" s="55"/>
      <c r="M7" s="56" t="s">
        <v>46</v>
      </c>
      <c r="N7" s="61">
        <v>45035</v>
      </c>
      <c r="O7" s="37">
        <f>WEEKDAY($N$7)</f>
        <v>4</v>
      </c>
    </row>
    <row r="8" spans="2:15" ht="11.25" customHeight="1">
      <c r="B8" s="113"/>
      <c r="C8" s="116" t="s">
        <v>0</v>
      </c>
      <c r="D8" s="119" t="s">
        <v>1</v>
      </c>
      <c r="E8" s="119" t="s">
        <v>2</v>
      </c>
      <c r="F8" s="119" t="s">
        <v>3</v>
      </c>
      <c r="G8" s="119" t="s">
        <v>4</v>
      </c>
      <c r="H8" s="119" t="s">
        <v>5</v>
      </c>
      <c r="I8" s="122" t="s">
        <v>6</v>
      </c>
      <c r="J8" s="125" t="s">
        <v>9</v>
      </c>
      <c r="K8" s="188" t="s">
        <v>8</v>
      </c>
      <c r="L8" s="189"/>
      <c r="M8" s="189"/>
      <c r="N8" s="201"/>
    </row>
    <row r="9" spans="2:15" ht="11.25" customHeight="1">
      <c r="B9" s="114"/>
      <c r="C9" s="117"/>
      <c r="D9" s="120"/>
      <c r="E9" s="120"/>
      <c r="F9" s="120"/>
      <c r="G9" s="120"/>
      <c r="H9" s="120"/>
      <c r="I9" s="123"/>
      <c r="J9" s="126"/>
      <c r="K9" s="131" t="s">
        <v>15</v>
      </c>
      <c r="L9" s="132"/>
      <c r="M9" s="132" t="s">
        <v>19</v>
      </c>
      <c r="N9" s="133"/>
    </row>
    <row r="10" spans="2:15" s="8" customFormat="1" ht="26.25" customHeight="1" thickBot="1">
      <c r="B10" s="115"/>
      <c r="C10" s="118"/>
      <c r="D10" s="121"/>
      <c r="E10" s="121"/>
      <c r="F10" s="121"/>
      <c r="G10" s="121"/>
      <c r="H10" s="121"/>
      <c r="I10" s="124"/>
      <c r="J10" s="127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5">
        <f>$N$7-($O$7-1)</f>
        <v>45032</v>
      </c>
      <c r="D11" s="35">
        <f>C11+1</f>
        <v>45033</v>
      </c>
      <c r="E11" s="35">
        <f t="shared" ref="E11:I11" si="0">D11+1</f>
        <v>45034</v>
      </c>
      <c r="F11" s="35">
        <f t="shared" si="0"/>
        <v>45035</v>
      </c>
      <c r="G11" s="35">
        <f t="shared" si="0"/>
        <v>45036</v>
      </c>
      <c r="H11" s="35">
        <f t="shared" si="0"/>
        <v>45037</v>
      </c>
      <c r="I11" s="35">
        <f t="shared" si="0"/>
        <v>45038</v>
      </c>
      <c r="J11" s="136" t="s">
        <v>45</v>
      </c>
      <c r="K11" s="138" t="s">
        <v>35</v>
      </c>
      <c r="L11" s="144" t="s">
        <v>35</v>
      </c>
      <c r="M11" s="144" t="s">
        <v>35</v>
      </c>
      <c r="N11" s="147" t="s">
        <v>35</v>
      </c>
    </row>
    <row r="12" spans="2:15" s="8" customFormat="1" ht="26.25" customHeight="1">
      <c r="B12" s="19" t="s">
        <v>47</v>
      </c>
      <c r="C12" s="10"/>
      <c r="D12" s="10"/>
      <c r="E12" s="10"/>
      <c r="F12" s="10" t="s">
        <v>18</v>
      </c>
      <c r="G12" s="10" t="s">
        <v>18</v>
      </c>
      <c r="H12" s="10" t="s">
        <v>18</v>
      </c>
      <c r="I12" s="10" t="s">
        <v>18</v>
      </c>
      <c r="J12" s="137"/>
      <c r="K12" s="139"/>
      <c r="L12" s="145"/>
      <c r="M12" s="145"/>
      <c r="N12" s="148"/>
    </row>
    <row r="13" spans="2:15" s="8" customFormat="1" ht="26.25" customHeight="1" thickBot="1">
      <c r="B13" s="29" t="s">
        <v>9</v>
      </c>
      <c r="C13" s="27"/>
      <c r="D13" s="27"/>
      <c r="E13" s="27"/>
      <c r="F13" s="27" t="s">
        <v>43</v>
      </c>
      <c r="G13" s="27"/>
      <c r="H13" s="27"/>
      <c r="I13" s="27"/>
      <c r="J13" s="137"/>
      <c r="K13" s="139"/>
      <c r="L13" s="145"/>
      <c r="M13" s="145"/>
      <c r="N13" s="148"/>
    </row>
    <row r="14" spans="2:15" s="8" customFormat="1" ht="18.75" customHeight="1">
      <c r="B14" s="33" t="s">
        <v>42</v>
      </c>
      <c r="C14" s="36">
        <f>I11+1</f>
        <v>45039</v>
      </c>
      <c r="D14" s="36">
        <f>C14+1</f>
        <v>45040</v>
      </c>
      <c r="E14" s="36">
        <f t="shared" ref="E14:I14" si="1">D14+1</f>
        <v>45041</v>
      </c>
      <c r="F14" s="36">
        <f t="shared" si="1"/>
        <v>45042</v>
      </c>
      <c r="G14" s="36">
        <f t="shared" si="1"/>
        <v>45043</v>
      </c>
      <c r="H14" s="36">
        <f t="shared" si="1"/>
        <v>45044</v>
      </c>
      <c r="I14" s="36">
        <f t="shared" si="1"/>
        <v>45045</v>
      </c>
      <c r="J14" s="150"/>
      <c r="K14" s="138">
        <f>COUNTIF(C15:I15,"&lt;&gt;対象外")</f>
        <v>7</v>
      </c>
      <c r="L14" s="141">
        <f>COUNTIF(C15:I15,"*休工*")</f>
        <v>2</v>
      </c>
      <c r="M14" s="144">
        <v>1</v>
      </c>
      <c r="N14" s="147">
        <v>1</v>
      </c>
    </row>
    <row r="15" spans="2:15" s="8" customFormat="1" ht="26.25" customHeight="1">
      <c r="B15" s="19" t="s">
        <v>47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151"/>
      <c r="K15" s="139"/>
      <c r="L15" s="142"/>
      <c r="M15" s="145"/>
      <c r="N15" s="148"/>
    </row>
    <row r="16" spans="2:15" s="8" customFormat="1" ht="26.25" customHeight="1" thickBot="1">
      <c r="B16" s="30" t="s">
        <v>9</v>
      </c>
      <c r="C16" s="28"/>
      <c r="D16" s="28"/>
      <c r="E16" s="28"/>
      <c r="F16" s="28"/>
      <c r="G16" s="28"/>
      <c r="H16" s="28"/>
      <c r="I16" s="28"/>
      <c r="J16" s="152"/>
      <c r="K16" s="140"/>
      <c r="L16" s="143"/>
      <c r="M16" s="146"/>
      <c r="N16" s="149"/>
    </row>
    <row r="17" spans="2:14" s="8" customFormat="1" ht="18.75" customHeight="1">
      <c r="B17" s="24" t="s">
        <v>7</v>
      </c>
      <c r="C17" s="35">
        <f>I14+1</f>
        <v>45046</v>
      </c>
      <c r="D17" s="35">
        <f>C17+1</f>
        <v>45047</v>
      </c>
      <c r="E17" s="35">
        <f t="shared" ref="E17:I17" si="2">D17+1</f>
        <v>45048</v>
      </c>
      <c r="F17" s="35">
        <f t="shared" si="2"/>
        <v>45049</v>
      </c>
      <c r="G17" s="35">
        <f t="shared" si="2"/>
        <v>45050</v>
      </c>
      <c r="H17" s="35">
        <f t="shared" si="2"/>
        <v>45051</v>
      </c>
      <c r="I17" s="35">
        <f t="shared" si="2"/>
        <v>45052</v>
      </c>
      <c r="J17" s="147"/>
      <c r="K17" s="138">
        <f t="shared" ref="K17" si="3">COUNTIF(C18:I18,"&lt;&gt;対象外")</f>
        <v>7</v>
      </c>
      <c r="L17" s="141">
        <f>COUNTIF(C18:I18,"*休工*")</f>
        <v>4</v>
      </c>
      <c r="M17" s="144">
        <v>1</v>
      </c>
      <c r="N17" s="147">
        <v>1</v>
      </c>
    </row>
    <row r="18" spans="2:14" s="8" customFormat="1" ht="26.25" customHeight="1">
      <c r="B18" s="19" t="s">
        <v>47</v>
      </c>
      <c r="C18" s="10" t="s">
        <v>10</v>
      </c>
      <c r="D18" s="10"/>
      <c r="E18" s="10"/>
      <c r="F18" s="10"/>
      <c r="G18" s="10" t="s">
        <v>16</v>
      </c>
      <c r="H18" s="10" t="s">
        <v>16</v>
      </c>
      <c r="I18" s="10" t="s">
        <v>10</v>
      </c>
      <c r="J18" s="148"/>
      <c r="K18" s="139"/>
      <c r="L18" s="142"/>
      <c r="M18" s="145"/>
      <c r="N18" s="148"/>
    </row>
    <row r="19" spans="2:14" s="8" customFormat="1" ht="26.25" customHeight="1" thickBot="1">
      <c r="B19" s="30" t="s">
        <v>9</v>
      </c>
      <c r="C19" s="28"/>
      <c r="D19" s="28"/>
      <c r="E19" s="28"/>
      <c r="F19" s="28"/>
      <c r="G19" s="28"/>
      <c r="H19" s="28"/>
      <c r="I19" s="28"/>
      <c r="J19" s="149"/>
      <c r="K19" s="140"/>
      <c r="L19" s="143"/>
      <c r="M19" s="146"/>
      <c r="N19" s="149"/>
    </row>
    <row r="20" spans="2:14" s="8" customFormat="1" ht="18.75" customHeight="1">
      <c r="B20" s="33" t="s">
        <v>7</v>
      </c>
      <c r="C20" s="36">
        <f>I17+1</f>
        <v>45053</v>
      </c>
      <c r="D20" s="36">
        <f>C20+1</f>
        <v>45054</v>
      </c>
      <c r="E20" s="36">
        <f t="shared" ref="E20:I20" si="4">D20+1</f>
        <v>45055</v>
      </c>
      <c r="F20" s="36">
        <f t="shared" si="4"/>
        <v>45056</v>
      </c>
      <c r="G20" s="36">
        <f t="shared" si="4"/>
        <v>45057</v>
      </c>
      <c r="H20" s="36">
        <f t="shared" si="4"/>
        <v>45058</v>
      </c>
      <c r="I20" s="36">
        <f t="shared" si="4"/>
        <v>45059</v>
      </c>
      <c r="J20" s="147"/>
      <c r="K20" s="138">
        <f t="shared" ref="K20" si="5">COUNTIF(C21:I21,"&lt;&gt;対象外")</f>
        <v>7</v>
      </c>
      <c r="L20" s="141">
        <f t="shared" ref="L20" si="6">COUNTIF(C21:I21,"*休工*")</f>
        <v>2</v>
      </c>
      <c r="M20" s="144">
        <v>1</v>
      </c>
      <c r="N20" s="147">
        <v>1</v>
      </c>
    </row>
    <row r="21" spans="2:14" s="8" customFormat="1" ht="26.25" customHeight="1">
      <c r="B21" s="19" t="s">
        <v>47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148"/>
      <c r="K21" s="139"/>
      <c r="L21" s="142"/>
      <c r="M21" s="145"/>
      <c r="N21" s="148"/>
    </row>
    <row r="22" spans="2:14" s="8" customFormat="1" ht="26.25" customHeight="1" thickBot="1">
      <c r="B22" s="30" t="s">
        <v>9</v>
      </c>
      <c r="C22" s="28"/>
      <c r="D22" s="28"/>
      <c r="E22" s="28"/>
      <c r="F22" s="28"/>
      <c r="G22" s="28"/>
      <c r="H22" s="28"/>
      <c r="I22" s="28"/>
      <c r="J22" s="149"/>
      <c r="K22" s="140"/>
      <c r="L22" s="143"/>
      <c r="M22" s="146"/>
      <c r="N22" s="149"/>
    </row>
    <row r="23" spans="2:14" s="8" customFormat="1" ht="18.75" customHeight="1">
      <c r="B23" s="24" t="s">
        <v>7</v>
      </c>
      <c r="C23" s="36">
        <f>I20+1</f>
        <v>45060</v>
      </c>
      <c r="D23" s="36">
        <f>C23+1</f>
        <v>45061</v>
      </c>
      <c r="E23" s="36">
        <f t="shared" ref="E23:I23" si="7">D23+1</f>
        <v>45062</v>
      </c>
      <c r="F23" s="36">
        <f t="shared" si="7"/>
        <v>45063</v>
      </c>
      <c r="G23" s="36">
        <f t="shared" si="7"/>
        <v>45064</v>
      </c>
      <c r="H23" s="36">
        <f t="shared" si="7"/>
        <v>45065</v>
      </c>
      <c r="I23" s="36">
        <f t="shared" si="7"/>
        <v>45066</v>
      </c>
      <c r="J23" s="147"/>
      <c r="K23" s="138">
        <f t="shared" ref="K23" si="8">COUNTIF(C24:I24,"&lt;&gt;対象外")</f>
        <v>7</v>
      </c>
      <c r="L23" s="141">
        <f t="shared" ref="L23" si="9">COUNTIF(C24:I24,"*休工*")</f>
        <v>2</v>
      </c>
      <c r="M23" s="144">
        <v>1</v>
      </c>
      <c r="N23" s="147">
        <v>0</v>
      </c>
    </row>
    <row r="24" spans="2:14" s="8" customFormat="1" ht="26.25" customHeight="1">
      <c r="B24" s="19" t="s">
        <v>47</v>
      </c>
      <c r="C24" s="10" t="s">
        <v>10</v>
      </c>
      <c r="D24" s="10"/>
      <c r="E24" s="10"/>
      <c r="F24" s="10"/>
      <c r="G24" s="10"/>
      <c r="H24" s="10" t="s">
        <v>34</v>
      </c>
      <c r="I24" s="10"/>
      <c r="J24" s="148"/>
      <c r="K24" s="139"/>
      <c r="L24" s="142"/>
      <c r="M24" s="145"/>
      <c r="N24" s="148"/>
    </row>
    <row r="25" spans="2:14" s="8" customFormat="1" ht="26.25" customHeight="1" thickBot="1">
      <c r="B25" s="30" t="s">
        <v>9</v>
      </c>
      <c r="C25" s="28"/>
      <c r="D25" s="28"/>
      <c r="E25" s="28"/>
      <c r="F25" s="28"/>
      <c r="G25" s="28"/>
      <c r="H25" s="28"/>
      <c r="I25" s="28"/>
      <c r="J25" s="149"/>
      <c r="K25" s="140"/>
      <c r="L25" s="143"/>
      <c r="M25" s="146"/>
      <c r="N25" s="149"/>
    </row>
    <row r="26" spans="2:14" s="8" customFormat="1" ht="18.75" customHeight="1">
      <c r="B26" s="33" t="s">
        <v>7</v>
      </c>
      <c r="C26" s="36">
        <f>I23+1</f>
        <v>45067</v>
      </c>
      <c r="D26" s="36">
        <f>C26+1</f>
        <v>45068</v>
      </c>
      <c r="E26" s="36">
        <f t="shared" ref="E26:I26" si="10">D26+1</f>
        <v>45069</v>
      </c>
      <c r="F26" s="36">
        <f t="shared" si="10"/>
        <v>45070</v>
      </c>
      <c r="G26" s="36">
        <f t="shared" si="10"/>
        <v>45071</v>
      </c>
      <c r="H26" s="36">
        <f t="shared" si="10"/>
        <v>45072</v>
      </c>
      <c r="I26" s="36">
        <f t="shared" si="10"/>
        <v>45073</v>
      </c>
      <c r="J26" s="147"/>
      <c r="K26" s="138">
        <f t="shared" ref="K26" si="11">COUNTIF(C27:I27,"&lt;&gt;対象外")</f>
        <v>7</v>
      </c>
      <c r="L26" s="141">
        <f t="shared" ref="L26" si="12">COUNTIF(C27:I27,"*休工*")</f>
        <v>2</v>
      </c>
      <c r="M26" s="144">
        <v>1</v>
      </c>
      <c r="N26" s="147">
        <v>1</v>
      </c>
    </row>
    <row r="27" spans="2:14" s="8" customFormat="1" ht="26.25" customHeight="1">
      <c r="B27" s="19" t="s">
        <v>47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48"/>
      <c r="K27" s="139"/>
      <c r="L27" s="142"/>
      <c r="M27" s="145"/>
      <c r="N27" s="148"/>
    </row>
    <row r="28" spans="2:14" s="8" customFormat="1" ht="26.25" customHeight="1" thickBot="1">
      <c r="B28" s="30" t="s">
        <v>9</v>
      </c>
      <c r="C28" s="28"/>
      <c r="D28" s="28"/>
      <c r="E28" s="28"/>
      <c r="F28" s="28"/>
      <c r="G28" s="28"/>
      <c r="H28" s="28"/>
      <c r="I28" s="28"/>
      <c r="J28" s="149"/>
      <c r="K28" s="140"/>
      <c r="L28" s="143"/>
      <c r="M28" s="146"/>
      <c r="N28" s="149"/>
    </row>
    <row r="29" spans="2:14" s="8" customFormat="1" ht="18.75" customHeight="1">
      <c r="B29" s="33" t="s">
        <v>42</v>
      </c>
      <c r="C29" s="36">
        <f>I26+1</f>
        <v>45074</v>
      </c>
      <c r="D29" s="36">
        <f>C29+1</f>
        <v>45075</v>
      </c>
      <c r="E29" s="36">
        <f t="shared" ref="E29:I29" si="13">D29+1</f>
        <v>45076</v>
      </c>
      <c r="F29" s="36">
        <f t="shared" si="13"/>
        <v>45077</v>
      </c>
      <c r="G29" s="36">
        <f t="shared" si="13"/>
        <v>45078</v>
      </c>
      <c r="H29" s="36">
        <f t="shared" si="13"/>
        <v>45079</v>
      </c>
      <c r="I29" s="36">
        <f t="shared" si="13"/>
        <v>45080</v>
      </c>
      <c r="J29" s="147"/>
      <c r="K29" s="138">
        <f t="shared" ref="K29" si="14">COUNTIF(C30:I30,"&lt;&gt;対象外")</f>
        <v>7</v>
      </c>
      <c r="L29" s="141">
        <f t="shared" ref="L29" si="15">COUNTIF(C30:I30,"*休工*")</f>
        <v>2</v>
      </c>
      <c r="M29" s="144">
        <v>1</v>
      </c>
      <c r="N29" s="147">
        <v>1</v>
      </c>
    </row>
    <row r="30" spans="2:14" s="8" customFormat="1" ht="26.25" customHeight="1">
      <c r="B30" s="19" t="s">
        <v>47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148"/>
      <c r="K30" s="139"/>
      <c r="L30" s="142"/>
      <c r="M30" s="145"/>
      <c r="N30" s="148"/>
    </row>
    <row r="31" spans="2:14" s="8" customFormat="1" ht="26.25" customHeight="1" thickBot="1">
      <c r="B31" s="30" t="s">
        <v>9</v>
      </c>
      <c r="C31" s="28"/>
      <c r="D31" s="28"/>
      <c r="E31" s="28"/>
      <c r="F31" s="28"/>
      <c r="G31" s="28"/>
      <c r="H31" s="28"/>
      <c r="I31" s="28"/>
      <c r="J31" s="149"/>
      <c r="K31" s="140"/>
      <c r="L31" s="143"/>
      <c r="M31" s="146"/>
      <c r="N31" s="149"/>
    </row>
    <row r="32" spans="2:14" s="8" customFormat="1" ht="18.75" customHeight="1">
      <c r="B32" s="24" t="s">
        <v>7</v>
      </c>
      <c r="C32" s="36">
        <f>I29+1</f>
        <v>45081</v>
      </c>
      <c r="D32" s="36">
        <f>C32+1</f>
        <v>45082</v>
      </c>
      <c r="E32" s="36">
        <f t="shared" ref="E32:I32" si="16">D32+1</f>
        <v>45083</v>
      </c>
      <c r="F32" s="36">
        <f t="shared" si="16"/>
        <v>45084</v>
      </c>
      <c r="G32" s="36">
        <f t="shared" si="16"/>
        <v>45085</v>
      </c>
      <c r="H32" s="36">
        <f t="shared" si="16"/>
        <v>45086</v>
      </c>
      <c r="I32" s="36">
        <f t="shared" si="16"/>
        <v>45087</v>
      </c>
      <c r="J32" s="147"/>
      <c r="K32" s="138">
        <f t="shared" ref="K32" si="17">COUNTIF(C33:I33,"&lt;&gt;対象外")</f>
        <v>2</v>
      </c>
      <c r="L32" s="141">
        <f t="shared" ref="L32" si="18">COUNTIF(C33:I33,"*休工*")</f>
        <v>1</v>
      </c>
      <c r="M32" s="144">
        <v>0.5</v>
      </c>
      <c r="N32" s="147">
        <v>0.5</v>
      </c>
    </row>
    <row r="33" spans="2:14" s="8" customFormat="1" ht="26.25" customHeight="1">
      <c r="B33" s="19" t="s">
        <v>47</v>
      </c>
      <c r="C33" s="10" t="s">
        <v>18</v>
      </c>
      <c r="D33" s="10" t="s">
        <v>18</v>
      </c>
      <c r="E33" s="10" t="s">
        <v>18</v>
      </c>
      <c r="F33" s="10" t="s">
        <v>18</v>
      </c>
      <c r="G33" s="10" t="s">
        <v>18</v>
      </c>
      <c r="H33" s="10"/>
      <c r="I33" s="10" t="s">
        <v>10</v>
      </c>
      <c r="J33" s="148"/>
      <c r="K33" s="139"/>
      <c r="L33" s="142"/>
      <c r="M33" s="145"/>
      <c r="N33" s="148"/>
    </row>
    <row r="34" spans="2:14" s="8" customFormat="1" ht="26.25" customHeight="1" thickBot="1">
      <c r="B34" s="30" t="s">
        <v>9</v>
      </c>
      <c r="C34" s="28"/>
      <c r="D34" s="28"/>
      <c r="E34" s="28"/>
      <c r="F34" s="28"/>
      <c r="G34" s="28"/>
      <c r="H34" s="28"/>
      <c r="I34" s="28"/>
      <c r="J34" s="149"/>
      <c r="K34" s="140"/>
      <c r="L34" s="143"/>
      <c r="M34" s="146"/>
      <c r="N34" s="149"/>
    </row>
    <row r="35" spans="2:14" s="8" customFormat="1" ht="18.75" customHeight="1">
      <c r="B35" s="33" t="s">
        <v>7</v>
      </c>
      <c r="C35" s="36">
        <f>I32+1</f>
        <v>45088</v>
      </c>
      <c r="D35" s="36">
        <f>C35+1</f>
        <v>45089</v>
      </c>
      <c r="E35" s="36">
        <f t="shared" ref="E35:I35" si="19">D35+1</f>
        <v>45090</v>
      </c>
      <c r="F35" s="36">
        <f t="shared" si="19"/>
        <v>45091</v>
      </c>
      <c r="G35" s="36">
        <f t="shared" si="19"/>
        <v>45092</v>
      </c>
      <c r="H35" s="36">
        <f t="shared" si="19"/>
        <v>45093</v>
      </c>
      <c r="I35" s="36">
        <f t="shared" si="19"/>
        <v>45094</v>
      </c>
      <c r="J35" s="147"/>
      <c r="K35" s="138">
        <f t="shared" ref="K35" si="20">COUNTIF(C36:I36,"&lt;&gt;対象外")</f>
        <v>7</v>
      </c>
      <c r="L35" s="141">
        <f t="shared" ref="L35" si="21">COUNTIF(C36:I36,"*休工*")</f>
        <v>2</v>
      </c>
      <c r="M35" s="144">
        <v>1</v>
      </c>
      <c r="N35" s="147">
        <v>1</v>
      </c>
    </row>
    <row r="36" spans="2:14" s="8" customFormat="1" ht="26.25" customHeight="1">
      <c r="B36" s="19" t="s">
        <v>47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148"/>
      <c r="K36" s="139"/>
      <c r="L36" s="142"/>
      <c r="M36" s="145"/>
      <c r="N36" s="148"/>
    </row>
    <row r="37" spans="2:14" s="8" customFormat="1" ht="26.25" customHeight="1" thickBot="1">
      <c r="B37" s="30" t="s">
        <v>9</v>
      </c>
      <c r="C37" s="28"/>
      <c r="D37" s="28"/>
      <c r="E37" s="28"/>
      <c r="F37" s="28"/>
      <c r="G37" s="28"/>
      <c r="H37" s="28"/>
      <c r="I37" s="28"/>
      <c r="J37" s="149"/>
      <c r="K37" s="140"/>
      <c r="L37" s="143"/>
      <c r="M37" s="146"/>
      <c r="N37" s="149"/>
    </row>
    <row r="38" spans="2:14" s="8" customFormat="1" ht="18.75" customHeight="1">
      <c r="B38" s="24" t="s">
        <v>7</v>
      </c>
      <c r="C38" s="36">
        <f>I35+1</f>
        <v>45095</v>
      </c>
      <c r="D38" s="36">
        <f>C38+1</f>
        <v>45096</v>
      </c>
      <c r="E38" s="36">
        <f t="shared" ref="E38:I38" si="22">D38+1</f>
        <v>45097</v>
      </c>
      <c r="F38" s="36">
        <f t="shared" si="22"/>
        <v>45098</v>
      </c>
      <c r="G38" s="36">
        <f t="shared" si="22"/>
        <v>45099</v>
      </c>
      <c r="H38" s="36">
        <f t="shared" si="22"/>
        <v>45100</v>
      </c>
      <c r="I38" s="36">
        <f t="shared" si="22"/>
        <v>45101</v>
      </c>
      <c r="J38" s="147"/>
      <c r="K38" s="138">
        <f t="shared" ref="K38" si="23">COUNTIF(C39:I39,"&lt;&gt;対象外")</f>
        <v>7</v>
      </c>
      <c r="L38" s="141">
        <f t="shared" ref="L38" si="24">COUNTIF(C39:I39,"*休工*")</f>
        <v>1</v>
      </c>
      <c r="M38" s="144">
        <v>1</v>
      </c>
      <c r="N38" s="147">
        <v>0</v>
      </c>
    </row>
    <row r="39" spans="2:14" s="8" customFormat="1" ht="26.25" customHeight="1">
      <c r="B39" s="19" t="s">
        <v>47</v>
      </c>
      <c r="C39" s="10" t="s">
        <v>10</v>
      </c>
      <c r="D39" s="10"/>
      <c r="E39" s="10"/>
      <c r="F39" s="10"/>
      <c r="G39" s="10"/>
      <c r="H39" s="10"/>
      <c r="I39" s="10"/>
      <c r="J39" s="148"/>
      <c r="K39" s="139"/>
      <c r="L39" s="142"/>
      <c r="M39" s="145"/>
      <c r="N39" s="148"/>
    </row>
    <row r="40" spans="2:14" s="8" customFormat="1" ht="26.25" customHeight="1" thickBot="1">
      <c r="B40" s="30" t="s">
        <v>9</v>
      </c>
      <c r="C40" s="28"/>
      <c r="D40" s="28"/>
      <c r="E40" s="28"/>
      <c r="F40" s="28"/>
      <c r="G40" s="28"/>
      <c r="H40" s="28"/>
      <c r="I40" s="28"/>
      <c r="J40" s="149"/>
      <c r="K40" s="140"/>
      <c r="L40" s="143"/>
      <c r="M40" s="146"/>
      <c r="N40" s="149"/>
    </row>
    <row r="41" spans="2:14" s="8" customFormat="1" ht="18.75" customHeight="1">
      <c r="B41" s="33" t="s">
        <v>7</v>
      </c>
      <c r="C41" s="36">
        <f>I38+1</f>
        <v>45102</v>
      </c>
      <c r="D41" s="36">
        <f>C41+1</f>
        <v>45103</v>
      </c>
      <c r="E41" s="36">
        <f t="shared" ref="E41:I41" si="25">D41+1</f>
        <v>45104</v>
      </c>
      <c r="F41" s="36">
        <f t="shared" si="25"/>
        <v>45105</v>
      </c>
      <c r="G41" s="36">
        <f t="shared" si="25"/>
        <v>45106</v>
      </c>
      <c r="H41" s="36">
        <f t="shared" si="25"/>
        <v>45107</v>
      </c>
      <c r="I41" s="36">
        <f t="shared" si="25"/>
        <v>45108</v>
      </c>
      <c r="J41" s="147" t="s">
        <v>45</v>
      </c>
      <c r="K41" s="138" t="s">
        <v>48</v>
      </c>
      <c r="L41" s="144" t="s">
        <v>48</v>
      </c>
      <c r="M41" s="144" t="s">
        <v>48</v>
      </c>
      <c r="N41" s="147" t="s">
        <v>48</v>
      </c>
    </row>
    <row r="42" spans="2:14" s="8" customFormat="1" ht="26.25" customHeight="1">
      <c r="B42" s="19" t="s">
        <v>47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/>
      <c r="I42" s="10"/>
      <c r="J42" s="148"/>
      <c r="K42" s="139"/>
      <c r="L42" s="145"/>
      <c r="M42" s="145"/>
      <c r="N42" s="148"/>
    </row>
    <row r="43" spans="2:14" s="8" customFormat="1" ht="26.25" customHeight="1" thickBot="1">
      <c r="B43" s="30" t="s">
        <v>9</v>
      </c>
      <c r="C43" s="28"/>
      <c r="D43" s="28"/>
      <c r="E43" s="28"/>
      <c r="F43" s="28"/>
      <c r="G43" s="28" t="s">
        <v>44</v>
      </c>
      <c r="H43" s="28"/>
      <c r="I43" s="28"/>
      <c r="J43" s="149"/>
      <c r="K43" s="140"/>
      <c r="L43" s="146"/>
      <c r="M43" s="146"/>
      <c r="N43" s="149"/>
    </row>
    <row r="44" spans="2:14" s="8" customFormat="1" ht="46.5" customHeight="1" thickBot="1">
      <c r="B44" s="160" t="s">
        <v>22</v>
      </c>
      <c r="C44" s="146"/>
      <c r="D44" s="146"/>
      <c r="E44" s="146"/>
      <c r="F44" s="146"/>
      <c r="G44" s="146"/>
      <c r="H44" s="146"/>
      <c r="I44" s="146"/>
      <c r="J44" s="161"/>
      <c r="K44" s="25"/>
      <c r="L44" s="26"/>
      <c r="M44" s="26"/>
      <c r="N44" s="76">
        <f>(COUNTIF(D11:H43,"休日休工"))*0.5</f>
        <v>1</v>
      </c>
    </row>
    <row r="45" spans="2:14" ht="46.5" customHeight="1" thickBot="1">
      <c r="B45" s="153" t="s">
        <v>20</v>
      </c>
      <c r="C45" s="154"/>
      <c r="D45" s="154"/>
      <c r="E45" s="154"/>
      <c r="F45" s="154"/>
      <c r="G45" s="154"/>
      <c r="H45" s="154"/>
      <c r="I45" s="154"/>
      <c r="J45" s="155"/>
      <c r="K45" s="31">
        <f>SUM(K11:K44)</f>
        <v>58</v>
      </c>
      <c r="L45" s="32">
        <f>SUM(L11:L44)</f>
        <v>18</v>
      </c>
      <c r="M45" s="32">
        <f>SUM(M11:M44)</f>
        <v>8.5</v>
      </c>
      <c r="N45" s="20">
        <f>SUM(N11:N44)</f>
        <v>7.5</v>
      </c>
    </row>
    <row r="46" spans="2:14" s="6" customFormat="1" ht="14.25" customHeight="1">
      <c r="B46" s="58" t="s">
        <v>40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2:14" ht="14.25" customHeight="1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2:14" s="6" customFormat="1" ht="12.75" thickBot="1">
      <c r="B48" s="63" t="s">
        <v>38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4" ht="24" customHeight="1" thickBot="1">
      <c r="B49" s="59">
        <f>L45</f>
        <v>18</v>
      </c>
      <c r="C49" s="59" t="s">
        <v>31</v>
      </c>
      <c r="D49" s="59">
        <f>K45</f>
        <v>58</v>
      </c>
      <c r="E49" s="59" t="s">
        <v>32</v>
      </c>
      <c r="F49" s="64">
        <f>ROUNDDOWN(B49/D49,3)</f>
        <v>0.31</v>
      </c>
      <c r="G49" s="59" t="s">
        <v>33</v>
      </c>
      <c r="H49" s="156" t="str">
        <f>IF(F49&gt;=28.5%,"4週8休以上",IF(F49&gt;=25%,"4週7休以上4週8休未満",IF(F49&gt;=21.4%,"4週6休以上4週7休未満","4週6休未満")))</f>
        <v>4週8休以上</v>
      </c>
      <c r="I49" s="157"/>
      <c r="J49" s="55"/>
      <c r="K49" s="55"/>
      <c r="L49" s="55"/>
      <c r="M49" s="55"/>
      <c r="N49" s="55"/>
    </row>
    <row r="50" spans="2:14" ht="12" customHeight="1" thickBot="1">
      <c r="B50" s="63" t="s">
        <v>39</v>
      </c>
      <c r="C50" s="59"/>
      <c r="D50" s="59"/>
      <c r="E50" s="59"/>
      <c r="F50" s="64"/>
      <c r="G50" s="59"/>
      <c r="H50" s="65"/>
      <c r="I50" s="55"/>
      <c r="J50" s="55"/>
      <c r="K50" s="55"/>
      <c r="L50" s="55"/>
      <c r="M50" s="55"/>
      <c r="N50" s="55"/>
    </row>
    <row r="51" spans="2:14" s="8" customFormat="1" ht="24" customHeight="1" thickBot="1">
      <c r="B51" s="59">
        <f>N45</f>
        <v>7.5</v>
      </c>
      <c r="C51" s="59" t="s">
        <v>31</v>
      </c>
      <c r="D51" s="59">
        <f>M45</f>
        <v>8.5</v>
      </c>
      <c r="E51" s="59" t="s">
        <v>32</v>
      </c>
      <c r="F51" s="64">
        <f>ROUNDDOWN(B51/D51,3)</f>
        <v>0.88200000000000001</v>
      </c>
      <c r="G51" s="59" t="s">
        <v>33</v>
      </c>
      <c r="H51" s="158" t="str">
        <f>IF(AND(F51&gt;=70%,F49&gt;=28.5%),"評価対象","評価対象外")</f>
        <v>評価対象</v>
      </c>
      <c r="I51" s="159"/>
      <c r="J51" s="59"/>
      <c r="K51" s="59"/>
      <c r="L51" s="59"/>
      <c r="M51" s="59"/>
      <c r="N51" s="59"/>
    </row>
    <row r="52" spans="2:14" s="8" customFormat="1" ht="12" customHeight="1">
      <c r="B52" s="63" t="s">
        <v>100</v>
      </c>
      <c r="C52" s="59"/>
      <c r="D52" s="59"/>
      <c r="E52" s="59"/>
      <c r="F52" s="64"/>
      <c r="G52" s="59"/>
      <c r="H52" s="67"/>
      <c r="I52" s="67"/>
      <c r="J52" s="59"/>
      <c r="K52" s="59"/>
      <c r="L52" s="59"/>
      <c r="M52" s="59"/>
      <c r="N52" s="59"/>
    </row>
    <row r="53" spans="2:14">
      <c r="B53" s="6"/>
    </row>
  </sheetData>
  <mergeCells count="77">
    <mergeCell ref="K38:K40"/>
    <mergeCell ref="L38:L40"/>
    <mergeCell ref="M38:M40"/>
    <mergeCell ref="N38:N40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</mergeCells>
  <phoneticPr fontId="2"/>
  <conditionalFormatting sqref="C17:I17 C20:I20 C23:I23 C26:I26 C12:I14">
    <cfRule type="expression" dxfId="444" priority="256">
      <formula>C12="休日休工"</formula>
    </cfRule>
    <cfRule type="expression" dxfId="443" priority="257">
      <formula>C12="天候休工"</formula>
    </cfRule>
    <cfRule type="expression" dxfId="442" priority="258">
      <formula>C12="振替休工"</formula>
    </cfRule>
    <cfRule type="expression" dxfId="441" priority="259">
      <formula>C12="休工"</formula>
    </cfRule>
    <cfRule type="expression" dxfId="440" priority="260">
      <formula>C12="対象外"</formula>
    </cfRule>
  </conditionalFormatting>
  <conditionalFormatting sqref="C29:I29 C32:I32 C35:I35 C38:I38 C41:I41">
    <cfRule type="expression" dxfId="439" priority="226">
      <formula>C29="休日休工"</formula>
    </cfRule>
    <cfRule type="expression" dxfId="438" priority="227">
      <formula>C29="天候休工"</formula>
    </cfRule>
    <cfRule type="expression" dxfId="437" priority="228">
      <formula>C29="振替休工"</formula>
    </cfRule>
    <cfRule type="expression" dxfId="436" priority="229">
      <formula>C29="休工"</formula>
    </cfRule>
    <cfRule type="expression" dxfId="435" priority="230">
      <formula>C29="対象外"</formula>
    </cfRule>
  </conditionalFormatting>
  <conditionalFormatting sqref="C16:I16">
    <cfRule type="expression" dxfId="434" priority="196">
      <formula>C16="休日休工"</formula>
    </cfRule>
    <cfRule type="expression" dxfId="433" priority="197">
      <formula>C16="天候休工"</formula>
    </cfRule>
    <cfRule type="expression" dxfId="432" priority="198">
      <formula>C16="振替休工"</formula>
    </cfRule>
    <cfRule type="expression" dxfId="431" priority="199">
      <formula>C16="休工"</formula>
    </cfRule>
    <cfRule type="expression" dxfId="430" priority="200">
      <formula>C16="対象外"</formula>
    </cfRule>
  </conditionalFormatting>
  <conditionalFormatting sqref="C19:I19">
    <cfRule type="expression" dxfId="429" priority="176">
      <formula>C19="休日休工"</formula>
    </cfRule>
    <cfRule type="expression" dxfId="428" priority="177">
      <formula>C19="天候休工"</formula>
    </cfRule>
    <cfRule type="expression" dxfId="427" priority="178">
      <formula>C19="振替休工"</formula>
    </cfRule>
    <cfRule type="expression" dxfId="426" priority="179">
      <formula>C19="休工"</formula>
    </cfRule>
    <cfRule type="expression" dxfId="425" priority="180">
      <formula>C19="対象外"</formula>
    </cfRule>
  </conditionalFormatting>
  <conditionalFormatting sqref="C22:I22">
    <cfRule type="expression" dxfId="424" priority="166">
      <formula>C22="休日休工"</formula>
    </cfRule>
    <cfRule type="expression" dxfId="423" priority="167">
      <formula>C22="天候休工"</formula>
    </cfRule>
    <cfRule type="expression" dxfId="422" priority="168">
      <formula>C22="振替休工"</formula>
    </cfRule>
    <cfRule type="expression" dxfId="421" priority="169">
      <formula>C22="休工"</formula>
    </cfRule>
    <cfRule type="expression" dxfId="420" priority="170">
      <formula>C22="対象外"</formula>
    </cfRule>
  </conditionalFormatting>
  <conditionalFormatting sqref="C25:I25">
    <cfRule type="expression" dxfId="419" priority="156">
      <formula>C25="休日休工"</formula>
    </cfRule>
    <cfRule type="expression" dxfId="418" priority="157">
      <formula>C25="天候休工"</formula>
    </cfRule>
    <cfRule type="expression" dxfId="417" priority="158">
      <formula>C25="振替休工"</formula>
    </cfRule>
    <cfRule type="expression" dxfId="416" priority="159">
      <formula>C25="休工"</formula>
    </cfRule>
    <cfRule type="expression" dxfId="415" priority="160">
      <formula>C25="対象外"</formula>
    </cfRule>
  </conditionalFormatting>
  <conditionalFormatting sqref="C28:I28">
    <cfRule type="expression" dxfId="414" priority="146">
      <formula>C28="休日休工"</formula>
    </cfRule>
    <cfRule type="expression" dxfId="413" priority="147">
      <formula>C28="天候休工"</formula>
    </cfRule>
    <cfRule type="expression" dxfId="412" priority="148">
      <formula>C28="振替休工"</formula>
    </cfRule>
    <cfRule type="expression" dxfId="411" priority="149">
      <formula>C28="休工"</formula>
    </cfRule>
    <cfRule type="expression" dxfId="410" priority="150">
      <formula>C28="対象外"</formula>
    </cfRule>
  </conditionalFormatting>
  <conditionalFormatting sqref="C31:I31">
    <cfRule type="expression" dxfId="409" priority="136">
      <formula>C31="休日休工"</formula>
    </cfRule>
    <cfRule type="expression" dxfId="408" priority="137">
      <formula>C31="天候休工"</formula>
    </cfRule>
    <cfRule type="expression" dxfId="407" priority="138">
      <formula>C31="振替休工"</formula>
    </cfRule>
    <cfRule type="expression" dxfId="406" priority="139">
      <formula>C31="休工"</formula>
    </cfRule>
    <cfRule type="expression" dxfId="405" priority="140">
      <formula>C31="対象外"</formula>
    </cfRule>
  </conditionalFormatting>
  <conditionalFormatting sqref="C34:I34">
    <cfRule type="expression" dxfId="404" priority="126">
      <formula>C34="休日休工"</formula>
    </cfRule>
    <cfRule type="expression" dxfId="403" priority="127">
      <formula>C34="天候休工"</formula>
    </cfRule>
    <cfRule type="expression" dxfId="402" priority="128">
      <formula>C34="振替休工"</formula>
    </cfRule>
    <cfRule type="expression" dxfId="401" priority="129">
      <formula>C34="休工"</formula>
    </cfRule>
    <cfRule type="expression" dxfId="400" priority="130">
      <formula>C34="対象外"</formula>
    </cfRule>
  </conditionalFormatting>
  <conditionalFormatting sqref="C37:I37">
    <cfRule type="expression" dxfId="399" priority="116">
      <formula>C37="休日休工"</formula>
    </cfRule>
    <cfRule type="expression" dxfId="398" priority="117">
      <formula>C37="天候休工"</formula>
    </cfRule>
    <cfRule type="expression" dxfId="397" priority="118">
      <formula>C37="振替休工"</formula>
    </cfRule>
    <cfRule type="expression" dxfId="396" priority="119">
      <formula>C37="休工"</formula>
    </cfRule>
    <cfRule type="expression" dxfId="395" priority="120">
      <formula>C37="対象外"</formula>
    </cfRule>
  </conditionalFormatting>
  <conditionalFormatting sqref="C40:I40">
    <cfRule type="expression" dxfId="394" priority="106">
      <formula>C40="休日休工"</formula>
    </cfRule>
    <cfRule type="expression" dxfId="393" priority="107">
      <formula>C40="天候休工"</formula>
    </cfRule>
    <cfRule type="expression" dxfId="392" priority="108">
      <formula>C40="振替休工"</formula>
    </cfRule>
    <cfRule type="expression" dxfId="391" priority="109">
      <formula>C40="休工"</formula>
    </cfRule>
    <cfRule type="expression" dxfId="390" priority="110">
      <formula>C40="対象外"</formula>
    </cfRule>
  </conditionalFormatting>
  <conditionalFormatting sqref="C43:I43">
    <cfRule type="expression" dxfId="389" priority="96">
      <formula>C43="休日休工"</formula>
    </cfRule>
    <cfRule type="expression" dxfId="388" priority="97">
      <formula>C43="天候休工"</formula>
    </cfRule>
    <cfRule type="expression" dxfId="387" priority="98">
      <formula>C43="振替休工"</formula>
    </cfRule>
    <cfRule type="expression" dxfId="386" priority="99">
      <formula>C43="休工"</formula>
    </cfRule>
    <cfRule type="expression" dxfId="385" priority="100">
      <formula>C43="対象外"</formula>
    </cfRule>
  </conditionalFormatting>
  <conditionalFormatting sqref="C15:I15">
    <cfRule type="expression" dxfId="384" priority="46">
      <formula>C15="休日休工"</formula>
    </cfRule>
    <cfRule type="expression" dxfId="383" priority="47">
      <formula>C15="天候休工"</formula>
    </cfRule>
    <cfRule type="expression" dxfId="382" priority="48">
      <formula>C15="振替休工"</formula>
    </cfRule>
    <cfRule type="expression" dxfId="381" priority="49">
      <formula>C15="休工"</formula>
    </cfRule>
    <cfRule type="expression" dxfId="380" priority="50">
      <formula>C15="対象外"</formula>
    </cfRule>
  </conditionalFormatting>
  <conditionalFormatting sqref="C18:I18">
    <cfRule type="expression" dxfId="379" priority="41">
      <formula>C18="休日休工"</formula>
    </cfRule>
    <cfRule type="expression" dxfId="378" priority="42">
      <formula>C18="天候休工"</formula>
    </cfRule>
    <cfRule type="expression" dxfId="377" priority="43">
      <formula>C18="振替休工"</formula>
    </cfRule>
    <cfRule type="expression" dxfId="376" priority="44">
      <formula>C18="休工"</formula>
    </cfRule>
    <cfRule type="expression" dxfId="375" priority="45">
      <formula>C18="対象外"</formula>
    </cfRule>
  </conditionalFormatting>
  <conditionalFormatting sqref="C21:I21">
    <cfRule type="expression" dxfId="374" priority="36">
      <formula>C21="休日休工"</formula>
    </cfRule>
    <cfRule type="expression" dxfId="373" priority="37">
      <formula>C21="天候休工"</formula>
    </cfRule>
    <cfRule type="expression" dxfId="372" priority="38">
      <formula>C21="振替休工"</formula>
    </cfRule>
    <cfRule type="expression" dxfId="371" priority="39">
      <formula>C21="休工"</formula>
    </cfRule>
    <cfRule type="expression" dxfId="370" priority="40">
      <formula>C21="対象外"</formula>
    </cfRule>
  </conditionalFormatting>
  <conditionalFormatting sqref="C24:I24">
    <cfRule type="expression" dxfId="369" priority="31">
      <formula>C24="休日休工"</formula>
    </cfRule>
    <cfRule type="expression" dxfId="368" priority="32">
      <formula>C24="天候休工"</formula>
    </cfRule>
    <cfRule type="expression" dxfId="367" priority="33">
      <formula>C24="振替休工"</formula>
    </cfRule>
    <cfRule type="expression" dxfId="366" priority="34">
      <formula>C24="休工"</formula>
    </cfRule>
    <cfRule type="expression" dxfId="365" priority="35">
      <formula>C24="対象外"</formula>
    </cfRule>
  </conditionalFormatting>
  <conditionalFormatting sqref="C27:I27">
    <cfRule type="expression" dxfId="364" priority="26">
      <formula>C27="休日休工"</formula>
    </cfRule>
    <cfRule type="expression" dxfId="363" priority="27">
      <formula>C27="天候休工"</formula>
    </cfRule>
    <cfRule type="expression" dxfId="362" priority="28">
      <formula>C27="振替休工"</formula>
    </cfRule>
    <cfRule type="expression" dxfId="361" priority="29">
      <formula>C27="休工"</formula>
    </cfRule>
    <cfRule type="expression" dxfId="360" priority="30">
      <formula>C27="対象外"</formula>
    </cfRule>
  </conditionalFormatting>
  <conditionalFormatting sqref="C30:I30">
    <cfRule type="expression" dxfId="359" priority="21">
      <formula>C30="休日休工"</formula>
    </cfRule>
    <cfRule type="expression" dxfId="358" priority="22">
      <formula>C30="天候休工"</formula>
    </cfRule>
    <cfRule type="expression" dxfId="357" priority="23">
      <formula>C30="振替休工"</formula>
    </cfRule>
    <cfRule type="expression" dxfId="356" priority="24">
      <formula>C30="休工"</formula>
    </cfRule>
    <cfRule type="expression" dxfId="355" priority="25">
      <formula>C30="対象外"</formula>
    </cfRule>
  </conditionalFormatting>
  <conditionalFormatting sqref="C33:I33">
    <cfRule type="expression" dxfId="354" priority="16">
      <formula>C33="休日休工"</formula>
    </cfRule>
    <cfRule type="expression" dxfId="353" priority="17">
      <formula>C33="天候休工"</formula>
    </cfRule>
    <cfRule type="expression" dxfId="352" priority="18">
      <formula>C33="振替休工"</formula>
    </cfRule>
    <cfRule type="expression" dxfId="351" priority="19">
      <formula>C33="休工"</formula>
    </cfRule>
    <cfRule type="expression" dxfId="350" priority="20">
      <formula>C33="対象外"</formula>
    </cfRule>
  </conditionalFormatting>
  <conditionalFormatting sqref="C36:I36">
    <cfRule type="expression" dxfId="349" priority="11">
      <formula>C36="休日休工"</formula>
    </cfRule>
    <cfRule type="expression" dxfId="348" priority="12">
      <formula>C36="天候休工"</formula>
    </cfRule>
    <cfRule type="expression" dxfId="347" priority="13">
      <formula>C36="振替休工"</formula>
    </cfRule>
    <cfRule type="expression" dxfId="346" priority="14">
      <formula>C36="休工"</formula>
    </cfRule>
    <cfRule type="expression" dxfId="345" priority="15">
      <formula>C36="対象外"</formula>
    </cfRule>
  </conditionalFormatting>
  <conditionalFormatting sqref="C39:I39">
    <cfRule type="expression" dxfId="344" priority="6">
      <formula>C39="休日休工"</formula>
    </cfRule>
    <cfRule type="expression" dxfId="343" priority="7">
      <formula>C39="天候休工"</formula>
    </cfRule>
    <cfRule type="expression" dxfId="342" priority="8">
      <formula>C39="振替休工"</formula>
    </cfRule>
    <cfRule type="expression" dxfId="341" priority="9">
      <formula>C39="休工"</formula>
    </cfRule>
    <cfRule type="expression" dxfId="340" priority="10">
      <formula>C39="対象外"</formula>
    </cfRule>
  </conditionalFormatting>
  <conditionalFormatting sqref="C42:I42">
    <cfRule type="expression" dxfId="339" priority="1">
      <formula>C42="休日休工"</formula>
    </cfRule>
    <cfRule type="expression" dxfId="338" priority="2">
      <formula>C42="天候休工"</formula>
    </cfRule>
    <cfRule type="expression" dxfId="337" priority="3">
      <formula>C42="振替休工"</formula>
    </cfRule>
    <cfRule type="expression" dxfId="336" priority="4">
      <formula>C42="休工"</formula>
    </cfRule>
    <cfRule type="expression" dxfId="335" priority="5">
      <formula>C42="対象外"</formula>
    </cfRule>
  </conditionalFormatting>
  <pageMargins left="0.7" right="0.7" top="0.75" bottom="0.75" header="0.3" footer="0.3"/>
  <pageSetup paperSize="9" scale="57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O52"/>
  <sheetViews>
    <sheetView view="pageBreakPreview" zoomScaleNormal="100" zoomScaleSheetLayoutView="100" workbookViewId="0">
      <pane xSplit="1" ySplit="10" topLeftCell="B11" activePane="bottomRight" state="frozen"/>
      <selection activeCell="B53" sqref="B53"/>
      <selection pane="topRight" activeCell="B53" sqref="B53"/>
      <selection pane="bottomLeft" activeCell="B53" sqref="B53"/>
      <selection pane="bottomRight" activeCell="B1" sqref="B1:L1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5" ht="26.25" customHeight="1">
      <c r="B1" s="198" t="s">
        <v>108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71"/>
      <c r="N1" s="47"/>
      <c r="O1" s="47"/>
    </row>
    <row r="2" spans="2:15" ht="14.25" customHeight="1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15" ht="14.25" customHeight="1">
      <c r="B3" s="56" t="s">
        <v>23</v>
      </c>
      <c r="C3" s="199" t="s">
        <v>30</v>
      </c>
      <c r="D3" s="199"/>
      <c r="E3" s="199"/>
      <c r="F3" s="199"/>
      <c r="G3" s="199"/>
      <c r="H3" s="56" t="s">
        <v>37</v>
      </c>
      <c r="I3" s="199" t="s">
        <v>27</v>
      </c>
      <c r="J3" s="199"/>
      <c r="K3" s="199"/>
      <c r="L3" s="55"/>
      <c r="M3" s="55"/>
    </row>
    <row r="4" spans="2:15" ht="14.25" customHeight="1">
      <c r="B4" s="56" t="s">
        <v>36</v>
      </c>
      <c r="C4" s="200" t="s">
        <v>41</v>
      </c>
      <c r="D4" s="200"/>
      <c r="E4" s="200"/>
      <c r="F4" s="200"/>
      <c r="G4" s="200"/>
      <c r="H4" s="57"/>
      <c r="I4" s="55"/>
      <c r="J4" s="55"/>
      <c r="K4" s="55"/>
      <c r="L4" s="55"/>
      <c r="M4" s="55"/>
    </row>
    <row r="5" spans="2:15" ht="14.25" customHeight="1">
      <c r="B5" s="56" t="s">
        <v>24</v>
      </c>
      <c r="C5" s="199" t="s">
        <v>29</v>
      </c>
      <c r="D5" s="199"/>
      <c r="E5" s="199"/>
      <c r="F5" s="199"/>
      <c r="G5" s="199"/>
      <c r="H5" s="56" t="s">
        <v>25</v>
      </c>
      <c r="I5" s="199" t="s">
        <v>28</v>
      </c>
      <c r="J5" s="199"/>
      <c r="K5" s="199"/>
      <c r="L5" s="55"/>
      <c r="M5" s="55"/>
    </row>
    <row r="6" spans="2:15" ht="14.25" customHeight="1" thickBot="1">
      <c r="B6" s="56"/>
      <c r="C6" s="58"/>
      <c r="D6" s="58"/>
      <c r="E6" s="58"/>
      <c r="F6" s="58"/>
      <c r="G6" s="58"/>
      <c r="H6" s="56"/>
      <c r="I6" s="58"/>
      <c r="J6" s="58"/>
      <c r="K6" s="58"/>
      <c r="L6" s="55"/>
      <c r="M6" s="55"/>
    </row>
    <row r="7" spans="2:15" ht="14.25" customHeight="1" thickBot="1">
      <c r="B7" s="59"/>
      <c r="C7" s="55"/>
      <c r="D7" s="55"/>
      <c r="E7" s="60"/>
      <c r="F7" s="58"/>
      <c r="G7" s="58"/>
      <c r="H7" s="56"/>
      <c r="I7" s="58"/>
      <c r="J7" s="58"/>
      <c r="K7" s="56" t="s">
        <v>46</v>
      </c>
      <c r="L7" s="61">
        <v>45131</v>
      </c>
      <c r="M7" s="70"/>
      <c r="N7" s="37">
        <f>WEEKDAY($L$7)</f>
        <v>2</v>
      </c>
    </row>
    <row r="8" spans="2:15" ht="11.25" customHeight="1">
      <c r="B8" s="113"/>
      <c r="C8" s="116" t="s">
        <v>0</v>
      </c>
      <c r="D8" s="119" t="s">
        <v>1</v>
      </c>
      <c r="E8" s="119" t="s">
        <v>2</v>
      </c>
      <c r="F8" s="119" t="s">
        <v>3</v>
      </c>
      <c r="G8" s="119" t="s">
        <v>4</v>
      </c>
      <c r="H8" s="119" t="s">
        <v>5</v>
      </c>
      <c r="I8" s="122" t="s">
        <v>6</v>
      </c>
      <c r="J8" s="125" t="s">
        <v>9</v>
      </c>
      <c r="K8" s="188" t="s">
        <v>8</v>
      </c>
      <c r="L8" s="201"/>
      <c r="M8" s="165" t="s">
        <v>50</v>
      </c>
    </row>
    <row r="9" spans="2:15" ht="11.25" customHeight="1">
      <c r="B9" s="114"/>
      <c r="C9" s="117"/>
      <c r="D9" s="120"/>
      <c r="E9" s="120"/>
      <c r="F9" s="120"/>
      <c r="G9" s="120"/>
      <c r="H9" s="120"/>
      <c r="I9" s="123"/>
      <c r="J9" s="126"/>
      <c r="K9" s="131" t="s">
        <v>15</v>
      </c>
      <c r="L9" s="133"/>
      <c r="M9" s="166"/>
    </row>
    <row r="10" spans="2:15" s="8" customFormat="1" ht="26.25" customHeight="1" thickBot="1">
      <c r="B10" s="115"/>
      <c r="C10" s="118"/>
      <c r="D10" s="121"/>
      <c r="E10" s="121"/>
      <c r="F10" s="121"/>
      <c r="G10" s="121"/>
      <c r="H10" s="121"/>
      <c r="I10" s="124"/>
      <c r="J10" s="127"/>
      <c r="K10" s="21" t="s">
        <v>11</v>
      </c>
      <c r="L10" s="46" t="s">
        <v>12</v>
      </c>
      <c r="M10" s="167"/>
    </row>
    <row r="11" spans="2:15" s="8" customFormat="1" ht="18.75" customHeight="1">
      <c r="B11" s="24" t="s">
        <v>7</v>
      </c>
      <c r="C11" s="35">
        <f>$L$7-($N$7-1)</f>
        <v>45130</v>
      </c>
      <c r="D11" s="35">
        <f>C11+1</f>
        <v>45131</v>
      </c>
      <c r="E11" s="35">
        <f t="shared" ref="E11:I11" si="0">D11+1</f>
        <v>45132</v>
      </c>
      <c r="F11" s="35">
        <f t="shared" si="0"/>
        <v>45133</v>
      </c>
      <c r="G11" s="35">
        <f t="shared" si="0"/>
        <v>45134</v>
      </c>
      <c r="H11" s="35">
        <f t="shared" si="0"/>
        <v>45135</v>
      </c>
      <c r="I11" s="35">
        <f t="shared" si="0"/>
        <v>45136</v>
      </c>
      <c r="J11" s="205" t="s">
        <v>49</v>
      </c>
      <c r="K11" s="138">
        <f>COUNTIF(C12:I12,"&lt;&gt;対象外")</f>
        <v>7</v>
      </c>
      <c r="L11" s="162">
        <f>COUNTIF(C12:I12,"*休工*")</f>
        <v>2</v>
      </c>
      <c r="M11" s="162" t="s">
        <v>51</v>
      </c>
    </row>
    <row r="12" spans="2:15" s="8" customFormat="1" ht="26.25" customHeight="1">
      <c r="B12" s="19" t="s">
        <v>47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206"/>
      <c r="K12" s="139"/>
      <c r="L12" s="163"/>
      <c r="M12" s="163"/>
    </row>
    <row r="13" spans="2:15" s="8" customFormat="1" ht="26.25" customHeight="1" thickBot="1">
      <c r="B13" s="48" t="s">
        <v>9</v>
      </c>
      <c r="C13" s="50"/>
      <c r="D13" s="50" t="s">
        <v>43</v>
      </c>
      <c r="E13" s="50"/>
      <c r="F13" s="50"/>
      <c r="G13" s="50"/>
      <c r="H13" s="50"/>
      <c r="I13" s="50"/>
      <c r="J13" s="206"/>
      <c r="K13" s="140"/>
      <c r="L13" s="164"/>
      <c r="M13" s="164"/>
    </row>
    <row r="14" spans="2:15" s="8" customFormat="1" ht="18.75" customHeight="1">
      <c r="B14" s="53" t="s">
        <v>42</v>
      </c>
      <c r="C14" s="36">
        <f>I11+1</f>
        <v>45137</v>
      </c>
      <c r="D14" s="36">
        <f>C14+1</f>
        <v>45138</v>
      </c>
      <c r="E14" s="36">
        <f t="shared" ref="E14:I14" si="1">D14+1</f>
        <v>45139</v>
      </c>
      <c r="F14" s="36">
        <f t="shared" si="1"/>
        <v>45140</v>
      </c>
      <c r="G14" s="36">
        <f t="shared" si="1"/>
        <v>45141</v>
      </c>
      <c r="H14" s="36">
        <f t="shared" si="1"/>
        <v>45142</v>
      </c>
      <c r="I14" s="36">
        <f t="shared" si="1"/>
        <v>45143</v>
      </c>
      <c r="J14" s="150"/>
      <c r="K14" s="138">
        <f>COUNTIF(C15:I15,"&lt;&gt;対象外")</f>
        <v>7</v>
      </c>
      <c r="L14" s="162">
        <f>COUNTIF(C15:I15,"*休工*")</f>
        <v>2</v>
      </c>
      <c r="M14" s="202">
        <f>L20+L23+L14+L17</f>
        <v>8</v>
      </c>
    </row>
    <row r="15" spans="2:15" s="8" customFormat="1" ht="26.25" customHeight="1">
      <c r="B15" s="19" t="s">
        <v>47</v>
      </c>
      <c r="C15" s="10" t="s">
        <v>10</v>
      </c>
      <c r="D15" s="10"/>
      <c r="E15" s="10"/>
      <c r="F15" s="10"/>
      <c r="G15" s="10" t="s">
        <v>34</v>
      </c>
      <c r="H15" s="10"/>
      <c r="I15" s="10"/>
      <c r="J15" s="151"/>
      <c r="K15" s="139"/>
      <c r="L15" s="163"/>
      <c r="M15" s="203"/>
    </row>
    <row r="16" spans="2:15" s="8" customFormat="1" ht="26.25" customHeight="1" thickBot="1">
      <c r="B16" s="49" t="s">
        <v>9</v>
      </c>
      <c r="C16" s="51"/>
      <c r="D16" s="51"/>
      <c r="E16" s="51"/>
      <c r="F16" s="51"/>
      <c r="G16" s="51"/>
      <c r="H16" s="51"/>
      <c r="I16" s="51"/>
      <c r="J16" s="152"/>
      <c r="K16" s="140"/>
      <c r="L16" s="164"/>
      <c r="M16" s="203"/>
    </row>
    <row r="17" spans="2:13" s="8" customFormat="1" ht="18.75" customHeight="1">
      <c r="B17" s="24" t="s">
        <v>7</v>
      </c>
      <c r="C17" s="35">
        <f>I14+1</f>
        <v>45144</v>
      </c>
      <c r="D17" s="35">
        <f>C17+1</f>
        <v>45145</v>
      </c>
      <c r="E17" s="35">
        <f t="shared" ref="E17:I17" si="2">D17+1</f>
        <v>45146</v>
      </c>
      <c r="F17" s="35">
        <f t="shared" si="2"/>
        <v>45147</v>
      </c>
      <c r="G17" s="35">
        <f t="shared" si="2"/>
        <v>45148</v>
      </c>
      <c r="H17" s="35">
        <f t="shared" si="2"/>
        <v>45149</v>
      </c>
      <c r="I17" s="35">
        <f t="shared" si="2"/>
        <v>45150</v>
      </c>
      <c r="J17" s="147"/>
      <c r="K17" s="138">
        <f t="shared" ref="K17" si="3">COUNTIF(C18:I18,"&lt;&gt;対象外")</f>
        <v>7</v>
      </c>
      <c r="L17" s="162">
        <f>COUNTIF(C18:I18,"*休工*")</f>
        <v>1</v>
      </c>
      <c r="M17" s="203"/>
    </row>
    <row r="18" spans="2:13" s="8" customFormat="1" ht="26.25" customHeight="1">
      <c r="B18" s="19" t="s">
        <v>47</v>
      </c>
      <c r="C18" s="10" t="s">
        <v>10</v>
      </c>
      <c r="D18" s="10"/>
      <c r="E18" s="10"/>
      <c r="F18" s="10"/>
      <c r="G18" s="10"/>
      <c r="H18" s="10"/>
      <c r="I18" s="10"/>
      <c r="J18" s="148"/>
      <c r="K18" s="139"/>
      <c r="L18" s="163"/>
      <c r="M18" s="203"/>
    </row>
    <row r="19" spans="2:13" s="8" customFormat="1" ht="26.25" customHeight="1" thickBot="1">
      <c r="B19" s="49" t="s">
        <v>9</v>
      </c>
      <c r="C19" s="51"/>
      <c r="D19" s="51"/>
      <c r="E19" s="51"/>
      <c r="F19" s="51"/>
      <c r="G19" s="51"/>
      <c r="H19" s="51"/>
      <c r="I19" s="51"/>
      <c r="J19" s="149"/>
      <c r="K19" s="140"/>
      <c r="L19" s="164"/>
      <c r="M19" s="203"/>
    </row>
    <row r="20" spans="2:13" s="8" customFormat="1" ht="18.75" customHeight="1">
      <c r="B20" s="53" t="s">
        <v>7</v>
      </c>
      <c r="C20" s="36">
        <f>I17+1</f>
        <v>45151</v>
      </c>
      <c r="D20" s="36">
        <f>C20+1</f>
        <v>45152</v>
      </c>
      <c r="E20" s="36">
        <f t="shared" ref="E20:I20" si="4">D20+1</f>
        <v>45153</v>
      </c>
      <c r="F20" s="36">
        <f t="shared" si="4"/>
        <v>45154</v>
      </c>
      <c r="G20" s="36">
        <f t="shared" si="4"/>
        <v>45155</v>
      </c>
      <c r="H20" s="36">
        <f t="shared" si="4"/>
        <v>45156</v>
      </c>
      <c r="I20" s="36">
        <f t="shared" si="4"/>
        <v>45157</v>
      </c>
      <c r="J20" s="147"/>
      <c r="K20" s="138">
        <f t="shared" ref="K20" si="5">COUNTIF(C21:I21,"&lt;&gt;対象外")</f>
        <v>7</v>
      </c>
      <c r="L20" s="162">
        <f t="shared" ref="L20" si="6">COUNTIF(C21:I21,"*休工*")</f>
        <v>3</v>
      </c>
      <c r="M20" s="203"/>
    </row>
    <row r="21" spans="2:13" s="8" customFormat="1" ht="26.25" customHeight="1">
      <c r="B21" s="19" t="s">
        <v>47</v>
      </c>
      <c r="C21" s="10" t="s">
        <v>10</v>
      </c>
      <c r="D21" s="10" t="s">
        <v>16</v>
      </c>
      <c r="E21" s="10" t="s">
        <v>16</v>
      </c>
      <c r="F21" s="10"/>
      <c r="G21" s="10"/>
      <c r="H21" s="10"/>
      <c r="I21" s="10"/>
      <c r="J21" s="148"/>
      <c r="K21" s="139"/>
      <c r="L21" s="163"/>
      <c r="M21" s="203"/>
    </row>
    <row r="22" spans="2:13" s="8" customFormat="1" ht="26.25" customHeight="1" thickBot="1">
      <c r="B22" s="49" t="s">
        <v>9</v>
      </c>
      <c r="C22" s="51"/>
      <c r="D22" s="51"/>
      <c r="E22" s="51"/>
      <c r="F22" s="51"/>
      <c r="G22" s="51"/>
      <c r="H22" s="51"/>
      <c r="I22" s="51"/>
      <c r="J22" s="149"/>
      <c r="K22" s="140"/>
      <c r="L22" s="164"/>
      <c r="M22" s="203"/>
    </row>
    <row r="23" spans="2:13" s="8" customFormat="1" ht="18.75" customHeight="1">
      <c r="B23" s="24" t="s">
        <v>7</v>
      </c>
      <c r="C23" s="36">
        <f>I20+1</f>
        <v>45158</v>
      </c>
      <c r="D23" s="36">
        <f>C23+1</f>
        <v>45159</v>
      </c>
      <c r="E23" s="36">
        <f t="shared" ref="E23:I23" si="7">D23+1</f>
        <v>45160</v>
      </c>
      <c r="F23" s="36">
        <f t="shared" si="7"/>
        <v>45161</v>
      </c>
      <c r="G23" s="36">
        <f t="shared" si="7"/>
        <v>45162</v>
      </c>
      <c r="H23" s="36">
        <f t="shared" si="7"/>
        <v>45163</v>
      </c>
      <c r="I23" s="36">
        <f t="shared" si="7"/>
        <v>45164</v>
      </c>
      <c r="J23" s="147"/>
      <c r="K23" s="138">
        <f t="shared" ref="K23" si="8">COUNTIF(C24:I24,"&lt;&gt;対象外")</f>
        <v>7</v>
      </c>
      <c r="L23" s="162">
        <f t="shared" ref="L23" si="9">COUNTIF(C24:I24,"*休工*")</f>
        <v>2</v>
      </c>
      <c r="M23" s="203"/>
    </row>
    <row r="24" spans="2:13" s="8" customFormat="1" ht="26.25" customHeight="1">
      <c r="B24" s="19" t="s">
        <v>47</v>
      </c>
      <c r="C24" s="10" t="s">
        <v>10</v>
      </c>
      <c r="D24" s="10"/>
      <c r="E24" s="10"/>
      <c r="F24" s="10"/>
      <c r="G24" s="10"/>
      <c r="H24" s="10"/>
      <c r="I24" s="10" t="s">
        <v>10</v>
      </c>
      <c r="J24" s="148"/>
      <c r="K24" s="139"/>
      <c r="L24" s="163"/>
      <c r="M24" s="203"/>
    </row>
    <row r="25" spans="2:13" s="8" customFormat="1" ht="26.25" customHeight="1" thickBot="1">
      <c r="B25" s="49" t="s">
        <v>9</v>
      </c>
      <c r="C25" s="51"/>
      <c r="D25" s="51"/>
      <c r="E25" s="51"/>
      <c r="F25" s="51"/>
      <c r="G25" s="51"/>
      <c r="H25" s="51"/>
      <c r="I25" s="51"/>
      <c r="J25" s="149"/>
      <c r="K25" s="140"/>
      <c r="L25" s="164"/>
      <c r="M25" s="204"/>
    </row>
    <row r="26" spans="2:13" s="8" customFormat="1" ht="18.75" customHeight="1">
      <c r="B26" s="53" t="s">
        <v>7</v>
      </c>
      <c r="C26" s="36">
        <f>I23+1</f>
        <v>45165</v>
      </c>
      <c r="D26" s="36">
        <f>C26+1</f>
        <v>45166</v>
      </c>
      <c r="E26" s="36">
        <f t="shared" ref="E26:I26" si="10">D26+1</f>
        <v>45167</v>
      </c>
      <c r="F26" s="36">
        <f t="shared" si="10"/>
        <v>45168</v>
      </c>
      <c r="G26" s="36">
        <f t="shared" si="10"/>
        <v>45169</v>
      </c>
      <c r="H26" s="36">
        <f t="shared" si="10"/>
        <v>45170</v>
      </c>
      <c r="I26" s="36">
        <f t="shared" si="10"/>
        <v>45171</v>
      </c>
      <c r="J26" s="147"/>
      <c r="K26" s="138">
        <f t="shared" ref="K26" si="11">COUNTIF(C27:I27,"&lt;&gt;対象外")</f>
        <v>7</v>
      </c>
      <c r="L26" s="162">
        <f t="shared" ref="L26" si="12">COUNTIF(C27:I27,"*休工*")</f>
        <v>2</v>
      </c>
      <c r="M26" s="202">
        <f>L26+L32+L35+L38</f>
        <v>7</v>
      </c>
    </row>
    <row r="27" spans="2:13" s="8" customFormat="1" ht="26.25" customHeight="1">
      <c r="B27" s="19" t="s">
        <v>47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148"/>
      <c r="K27" s="139"/>
      <c r="L27" s="163"/>
      <c r="M27" s="203"/>
    </row>
    <row r="28" spans="2:13" s="8" customFormat="1" ht="26.25" customHeight="1" thickBot="1">
      <c r="B28" s="49" t="s">
        <v>9</v>
      </c>
      <c r="C28" s="51"/>
      <c r="D28" s="51"/>
      <c r="E28" s="51"/>
      <c r="F28" s="51"/>
      <c r="G28" s="51"/>
      <c r="H28" s="51"/>
      <c r="I28" s="51"/>
      <c r="J28" s="149"/>
      <c r="K28" s="140"/>
      <c r="L28" s="164"/>
      <c r="M28" s="203"/>
    </row>
    <row r="29" spans="2:13" s="8" customFormat="1" ht="18.75" customHeight="1">
      <c r="B29" s="53" t="s">
        <v>42</v>
      </c>
      <c r="C29" s="36">
        <f>I26+1</f>
        <v>45172</v>
      </c>
      <c r="D29" s="36">
        <f>C29+1</f>
        <v>45173</v>
      </c>
      <c r="E29" s="36">
        <f t="shared" ref="E29:I29" si="13">D29+1</f>
        <v>45174</v>
      </c>
      <c r="F29" s="36">
        <f t="shared" si="13"/>
        <v>45175</v>
      </c>
      <c r="G29" s="36">
        <f t="shared" si="13"/>
        <v>45176</v>
      </c>
      <c r="H29" s="36">
        <f t="shared" si="13"/>
        <v>45177</v>
      </c>
      <c r="I29" s="36">
        <f t="shared" si="13"/>
        <v>45178</v>
      </c>
      <c r="J29" s="207" t="s">
        <v>56</v>
      </c>
      <c r="K29" s="138">
        <f t="shared" ref="K29" si="14">COUNTIF(C30:I30,"&lt;&gt;対象外")</f>
        <v>3</v>
      </c>
      <c r="L29" s="162">
        <f t="shared" ref="L29" si="15">COUNTIF(C30:I30,"*休工*")</f>
        <v>1</v>
      </c>
      <c r="M29" s="203"/>
    </row>
    <row r="30" spans="2:13" s="8" customFormat="1" ht="26.25" customHeight="1">
      <c r="B30" s="19" t="s">
        <v>47</v>
      </c>
      <c r="C30" s="10" t="s">
        <v>10</v>
      </c>
      <c r="D30" s="10"/>
      <c r="E30" s="10"/>
      <c r="F30" s="10" t="s">
        <v>18</v>
      </c>
      <c r="G30" s="10" t="s">
        <v>18</v>
      </c>
      <c r="H30" s="10" t="s">
        <v>18</v>
      </c>
      <c r="I30" s="10" t="s">
        <v>18</v>
      </c>
      <c r="J30" s="208"/>
      <c r="K30" s="139"/>
      <c r="L30" s="163"/>
      <c r="M30" s="203"/>
    </row>
    <row r="31" spans="2:13" s="8" customFormat="1" ht="26.25" customHeight="1" thickBot="1">
      <c r="B31" s="49" t="s">
        <v>9</v>
      </c>
      <c r="C31" s="51"/>
      <c r="D31" s="51"/>
      <c r="E31" s="51"/>
      <c r="F31" s="51"/>
      <c r="G31" s="51"/>
      <c r="H31" s="51"/>
      <c r="I31" s="51"/>
      <c r="J31" s="209"/>
      <c r="K31" s="140"/>
      <c r="L31" s="164"/>
      <c r="M31" s="203"/>
    </row>
    <row r="32" spans="2:13" s="8" customFormat="1" ht="18.75" customHeight="1">
      <c r="B32" s="24" t="s">
        <v>7</v>
      </c>
      <c r="C32" s="36">
        <f>I29+1</f>
        <v>45179</v>
      </c>
      <c r="D32" s="36">
        <f>C32+1</f>
        <v>45180</v>
      </c>
      <c r="E32" s="36">
        <f t="shared" ref="E32:I32" si="16">D32+1</f>
        <v>45181</v>
      </c>
      <c r="F32" s="36">
        <f t="shared" si="16"/>
        <v>45182</v>
      </c>
      <c r="G32" s="36">
        <f t="shared" si="16"/>
        <v>45183</v>
      </c>
      <c r="H32" s="36">
        <f t="shared" si="16"/>
        <v>45184</v>
      </c>
      <c r="I32" s="36">
        <f t="shared" si="16"/>
        <v>45185</v>
      </c>
      <c r="J32" s="147"/>
      <c r="K32" s="138">
        <f t="shared" ref="K32" si="17">COUNTIF(C33:I33,"&lt;&gt;対象外")</f>
        <v>7</v>
      </c>
      <c r="L32" s="162">
        <f t="shared" ref="L32" si="18">COUNTIF(C33:I33,"*休工*")</f>
        <v>2</v>
      </c>
      <c r="M32" s="203"/>
    </row>
    <row r="33" spans="2:13" s="8" customFormat="1" ht="26.25" customHeight="1">
      <c r="B33" s="19" t="s">
        <v>47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148"/>
      <c r="K33" s="139"/>
      <c r="L33" s="163"/>
      <c r="M33" s="203"/>
    </row>
    <row r="34" spans="2:13" s="8" customFormat="1" ht="26.25" customHeight="1" thickBot="1">
      <c r="B34" s="49" t="s">
        <v>9</v>
      </c>
      <c r="C34" s="51"/>
      <c r="D34" s="51"/>
      <c r="E34" s="51"/>
      <c r="F34" s="51"/>
      <c r="G34" s="51"/>
      <c r="H34" s="51"/>
      <c r="I34" s="51"/>
      <c r="J34" s="149"/>
      <c r="K34" s="140"/>
      <c r="L34" s="164"/>
      <c r="M34" s="203"/>
    </row>
    <row r="35" spans="2:13" s="8" customFormat="1" ht="18.75" customHeight="1">
      <c r="B35" s="53" t="s">
        <v>7</v>
      </c>
      <c r="C35" s="36">
        <f>I32+1</f>
        <v>45186</v>
      </c>
      <c r="D35" s="36">
        <f>C35+1</f>
        <v>45187</v>
      </c>
      <c r="E35" s="36">
        <f t="shared" ref="E35:I35" si="19">D35+1</f>
        <v>45188</v>
      </c>
      <c r="F35" s="36">
        <f t="shared" si="19"/>
        <v>45189</v>
      </c>
      <c r="G35" s="36">
        <f t="shared" si="19"/>
        <v>45190</v>
      </c>
      <c r="H35" s="36">
        <f t="shared" si="19"/>
        <v>45191</v>
      </c>
      <c r="I35" s="36">
        <f t="shared" si="19"/>
        <v>45192</v>
      </c>
      <c r="J35" s="147"/>
      <c r="K35" s="138">
        <f t="shared" ref="K35" si="20">COUNTIF(C36:I36,"&lt;&gt;対象外")</f>
        <v>7</v>
      </c>
      <c r="L35" s="162">
        <f t="shared" ref="L35" si="21">COUNTIF(C36:I36,"*休工*")</f>
        <v>2</v>
      </c>
      <c r="M35" s="203"/>
    </row>
    <row r="36" spans="2:13" s="8" customFormat="1" ht="26.25" customHeight="1">
      <c r="B36" s="19" t="s">
        <v>47</v>
      </c>
      <c r="C36" s="10"/>
      <c r="D36" s="10" t="s">
        <v>13</v>
      </c>
      <c r="E36" s="10"/>
      <c r="F36" s="10"/>
      <c r="G36" s="10"/>
      <c r="H36" s="10"/>
      <c r="I36" s="10" t="s">
        <v>10</v>
      </c>
      <c r="J36" s="148"/>
      <c r="K36" s="139"/>
      <c r="L36" s="163"/>
      <c r="M36" s="203"/>
    </row>
    <row r="37" spans="2:13" s="8" customFormat="1" ht="26.25" customHeight="1" thickBot="1">
      <c r="B37" s="49" t="s">
        <v>9</v>
      </c>
      <c r="C37" s="51"/>
      <c r="D37" s="51"/>
      <c r="E37" s="51"/>
      <c r="F37" s="51"/>
      <c r="G37" s="51"/>
      <c r="H37" s="51"/>
      <c r="I37" s="51"/>
      <c r="J37" s="149"/>
      <c r="K37" s="140"/>
      <c r="L37" s="164"/>
      <c r="M37" s="203"/>
    </row>
    <row r="38" spans="2:13" s="8" customFormat="1" ht="18.75" customHeight="1">
      <c r="B38" s="24" t="s">
        <v>7</v>
      </c>
      <c r="C38" s="36">
        <f>I35+1</f>
        <v>45193</v>
      </c>
      <c r="D38" s="36">
        <f>C38+1</f>
        <v>45194</v>
      </c>
      <c r="E38" s="36">
        <f t="shared" ref="E38:I38" si="22">D38+1</f>
        <v>45195</v>
      </c>
      <c r="F38" s="36">
        <f t="shared" si="22"/>
        <v>45196</v>
      </c>
      <c r="G38" s="36">
        <f t="shared" si="22"/>
        <v>45197</v>
      </c>
      <c r="H38" s="36">
        <f t="shared" si="22"/>
        <v>45198</v>
      </c>
      <c r="I38" s="36">
        <f t="shared" si="22"/>
        <v>45199</v>
      </c>
      <c r="J38" s="147"/>
      <c r="K38" s="138">
        <f t="shared" ref="K38" si="23">COUNTIF(C39:I39,"&lt;&gt;対象外")</f>
        <v>7</v>
      </c>
      <c r="L38" s="162">
        <f t="shared" ref="L38" si="24">COUNTIF(C39:I39,"*休工*")</f>
        <v>1</v>
      </c>
      <c r="M38" s="203"/>
    </row>
    <row r="39" spans="2:13" s="8" customFormat="1" ht="26.25" customHeight="1">
      <c r="B39" s="19" t="s">
        <v>47</v>
      </c>
      <c r="C39" s="10" t="s">
        <v>10</v>
      </c>
      <c r="D39" s="10"/>
      <c r="E39" s="10"/>
      <c r="F39" s="10"/>
      <c r="G39" s="10"/>
      <c r="H39" s="10"/>
      <c r="I39" s="10"/>
      <c r="J39" s="148"/>
      <c r="K39" s="139"/>
      <c r="L39" s="163"/>
      <c r="M39" s="203"/>
    </row>
    <row r="40" spans="2:13" s="8" customFormat="1" ht="26.25" customHeight="1" thickBot="1">
      <c r="B40" s="49" t="s">
        <v>9</v>
      </c>
      <c r="C40" s="51"/>
      <c r="D40" s="51"/>
      <c r="E40" s="51"/>
      <c r="F40" s="51"/>
      <c r="G40" s="51"/>
      <c r="H40" s="51"/>
      <c r="I40" s="51"/>
      <c r="J40" s="149"/>
      <c r="K40" s="140"/>
      <c r="L40" s="164"/>
      <c r="M40" s="204"/>
    </row>
    <row r="41" spans="2:13" s="8" customFormat="1" ht="18.75" customHeight="1">
      <c r="B41" s="53" t="s">
        <v>42</v>
      </c>
      <c r="C41" s="36">
        <f>I38+1</f>
        <v>45200</v>
      </c>
      <c r="D41" s="36">
        <f>C41+1</f>
        <v>45201</v>
      </c>
      <c r="E41" s="36">
        <f t="shared" ref="E41:I41" si="25">D41+1</f>
        <v>45202</v>
      </c>
      <c r="F41" s="36">
        <f t="shared" si="25"/>
        <v>45203</v>
      </c>
      <c r="G41" s="36">
        <f t="shared" si="25"/>
        <v>45204</v>
      </c>
      <c r="H41" s="36">
        <f t="shared" si="25"/>
        <v>45205</v>
      </c>
      <c r="I41" s="36">
        <f t="shared" si="25"/>
        <v>45206</v>
      </c>
      <c r="J41" s="150"/>
      <c r="K41" s="138" t="s">
        <v>48</v>
      </c>
      <c r="L41" s="147" t="s">
        <v>48</v>
      </c>
      <c r="M41" s="147" t="s">
        <v>51</v>
      </c>
    </row>
    <row r="42" spans="2:13" s="8" customFormat="1" ht="26.25" customHeight="1">
      <c r="B42" s="19" t="s">
        <v>47</v>
      </c>
      <c r="C42" s="10" t="s">
        <v>18</v>
      </c>
      <c r="D42" s="10" t="s">
        <v>18</v>
      </c>
      <c r="E42" s="10"/>
      <c r="F42" s="10"/>
      <c r="G42" s="10"/>
      <c r="H42" s="10"/>
      <c r="I42" s="10"/>
      <c r="J42" s="151"/>
      <c r="K42" s="139"/>
      <c r="L42" s="148"/>
      <c r="M42" s="148"/>
    </row>
    <row r="43" spans="2:13" s="8" customFormat="1" ht="26.25" customHeight="1" thickBot="1">
      <c r="B43" s="49" t="s">
        <v>9</v>
      </c>
      <c r="C43" s="51"/>
      <c r="D43" s="51" t="s">
        <v>44</v>
      </c>
      <c r="E43" s="51"/>
      <c r="F43" s="51"/>
      <c r="G43" s="51"/>
      <c r="H43" s="51"/>
      <c r="I43" s="51"/>
      <c r="J43" s="152"/>
      <c r="K43" s="140"/>
      <c r="L43" s="149"/>
      <c r="M43" s="149"/>
    </row>
    <row r="44" spans="2:13" ht="46.5" customHeight="1" thickBot="1">
      <c r="B44" s="153" t="s">
        <v>20</v>
      </c>
      <c r="C44" s="154"/>
      <c r="D44" s="154"/>
      <c r="E44" s="154"/>
      <c r="F44" s="154"/>
      <c r="G44" s="154"/>
      <c r="H44" s="154"/>
      <c r="I44" s="154"/>
      <c r="J44" s="155"/>
      <c r="K44" s="52">
        <f>SUM(K11:K43)</f>
        <v>66</v>
      </c>
      <c r="L44" s="20">
        <f>SUM(L11:L43)</f>
        <v>18</v>
      </c>
      <c r="M44" s="20" t="s">
        <v>52</v>
      </c>
    </row>
    <row r="45" spans="2:13" s="6" customFormat="1" ht="14.25" customHeight="1">
      <c r="B45" s="58" t="s">
        <v>40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2:13" ht="14.25" customHeight="1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2:13" s="6" customFormat="1" ht="12.75" thickBot="1">
      <c r="B47" s="63" t="s">
        <v>38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2:13" ht="24" customHeight="1" thickBot="1">
      <c r="B48" s="59">
        <f>L44</f>
        <v>18</v>
      </c>
      <c r="C48" s="59" t="s">
        <v>31</v>
      </c>
      <c r="D48" s="59">
        <f>K44</f>
        <v>66</v>
      </c>
      <c r="E48" s="59" t="s">
        <v>32</v>
      </c>
      <c r="F48" s="64">
        <f>ROUNDDOWN(B48/D48,3)</f>
        <v>0.27200000000000002</v>
      </c>
      <c r="G48" s="59" t="s">
        <v>33</v>
      </c>
      <c r="H48" s="156" t="str">
        <f>IF(F48&gt;=28.5%,"4週8休以上",IF(F48&gt;=25%,"4週7休以上4週8休未満",IF(F48&gt;=21.4%,"4週6休以上4週7休未満","4週6休未満")))</f>
        <v>4週7休以上4週8休未満</v>
      </c>
      <c r="I48" s="157"/>
      <c r="J48" s="55"/>
      <c r="K48" s="55"/>
      <c r="L48" s="55"/>
      <c r="M48" s="55"/>
    </row>
    <row r="49" spans="2:13" ht="12" customHeight="1" thickBot="1">
      <c r="B49" s="63" t="s">
        <v>39</v>
      </c>
      <c r="C49" s="59"/>
      <c r="D49" s="59"/>
      <c r="E49" s="59"/>
      <c r="F49" s="64"/>
      <c r="G49" s="59"/>
      <c r="H49" s="65"/>
      <c r="I49" s="55"/>
      <c r="J49" s="55"/>
      <c r="K49" s="55"/>
      <c r="L49" s="55"/>
      <c r="M49" s="55"/>
    </row>
    <row r="50" spans="2:13" s="8" customFormat="1" ht="24" customHeight="1" thickBot="1">
      <c r="B50" s="59">
        <f>L44</f>
        <v>18</v>
      </c>
      <c r="C50" s="59" t="s">
        <v>31</v>
      </c>
      <c r="D50" s="59">
        <f>K44</f>
        <v>66</v>
      </c>
      <c r="E50" s="59" t="s">
        <v>32</v>
      </c>
      <c r="F50" s="64">
        <f>ROUNDDOWN(B50/D50,3)</f>
        <v>0.27200000000000002</v>
      </c>
      <c r="G50" s="59" t="s">
        <v>33</v>
      </c>
      <c r="H50" s="158" t="str">
        <f>IF(F50&gt;=28.5%,"評価対象","評価対象外")</f>
        <v>評価対象外</v>
      </c>
      <c r="I50" s="159"/>
      <c r="J50" s="59"/>
      <c r="K50" s="59"/>
      <c r="L50" s="59"/>
      <c r="M50" s="59"/>
    </row>
    <row r="51" spans="2:13" s="8" customFormat="1" ht="12" customHeight="1">
      <c r="B51" s="63" t="s">
        <v>100</v>
      </c>
      <c r="C51" s="59"/>
      <c r="D51" s="59"/>
      <c r="E51" s="59"/>
      <c r="F51" s="66"/>
      <c r="G51" s="59"/>
      <c r="H51" s="67"/>
      <c r="I51" s="67"/>
      <c r="J51" s="59"/>
      <c r="K51" s="59"/>
      <c r="L51" s="59"/>
      <c r="M51" s="59"/>
    </row>
    <row r="52" spans="2:13">
      <c r="B52" s="6"/>
    </row>
  </sheetData>
  <mergeCells count="58">
    <mergeCell ref="B44:J44"/>
    <mergeCell ref="H48:I48"/>
    <mergeCell ref="H50:I50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B1:L1"/>
    <mergeCell ref="C3:G3"/>
    <mergeCell ref="I3:K3"/>
    <mergeCell ref="C4:G4"/>
    <mergeCell ref="C5:G5"/>
    <mergeCell ref="I5:K5"/>
    <mergeCell ref="M41:M43"/>
    <mergeCell ref="M14:M25"/>
    <mergeCell ref="M26:M40"/>
    <mergeCell ref="M8:M10"/>
    <mergeCell ref="M11:M13"/>
  </mergeCells>
  <phoneticPr fontId="2"/>
  <conditionalFormatting sqref="C17:I17 C20:I20 C23:I23 C26:I26 C12:I14">
    <cfRule type="expression" dxfId="334" priority="576">
      <formula>C12="休日休工"</formula>
    </cfRule>
    <cfRule type="expression" dxfId="333" priority="577">
      <formula>C12="天候休工"</formula>
    </cfRule>
    <cfRule type="expression" dxfId="332" priority="578">
      <formula>C12="振替休工"</formula>
    </cfRule>
    <cfRule type="expression" dxfId="331" priority="579">
      <formula>C12="休工"</formula>
    </cfRule>
    <cfRule type="expression" dxfId="330" priority="580">
      <formula>C12="対象外"</formula>
    </cfRule>
  </conditionalFormatting>
  <conditionalFormatting sqref="C29:I29 C32:I32 C35:I35 C38:I38">
    <cfRule type="expression" dxfId="329" priority="571">
      <formula>C29="休日休工"</formula>
    </cfRule>
    <cfRule type="expression" dxfId="328" priority="572">
      <formula>C29="天候休工"</formula>
    </cfRule>
    <cfRule type="expression" dxfId="327" priority="573">
      <formula>C29="振替休工"</formula>
    </cfRule>
    <cfRule type="expression" dxfId="326" priority="574">
      <formula>C29="休工"</formula>
    </cfRule>
    <cfRule type="expression" dxfId="325" priority="575">
      <formula>C29="対象外"</formula>
    </cfRule>
  </conditionalFormatting>
  <conditionalFormatting sqref="C16:I16">
    <cfRule type="expression" dxfId="324" priority="566">
      <formula>C16="休日休工"</formula>
    </cfRule>
    <cfRule type="expression" dxfId="323" priority="567">
      <formula>C16="天候休工"</formula>
    </cfRule>
    <cfRule type="expression" dxfId="322" priority="568">
      <formula>C16="振替休工"</formula>
    </cfRule>
    <cfRule type="expression" dxfId="321" priority="569">
      <formula>C16="休工"</formula>
    </cfRule>
    <cfRule type="expression" dxfId="320" priority="570">
      <formula>C16="対象外"</formula>
    </cfRule>
  </conditionalFormatting>
  <conditionalFormatting sqref="C19:I19">
    <cfRule type="expression" dxfId="319" priority="561">
      <formula>C19="休日休工"</formula>
    </cfRule>
    <cfRule type="expression" dxfId="318" priority="562">
      <formula>C19="天候休工"</formula>
    </cfRule>
    <cfRule type="expression" dxfId="317" priority="563">
      <formula>C19="振替休工"</formula>
    </cfRule>
    <cfRule type="expression" dxfId="316" priority="564">
      <formula>C19="休工"</formula>
    </cfRule>
    <cfRule type="expression" dxfId="315" priority="565">
      <formula>C19="対象外"</formula>
    </cfRule>
  </conditionalFormatting>
  <conditionalFormatting sqref="C22:I22">
    <cfRule type="expression" dxfId="314" priority="556">
      <formula>C22="休日休工"</formula>
    </cfRule>
    <cfRule type="expression" dxfId="313" priority="557">
      <formula>C22="天候休工"</formula>
    </cfRule>
    <cfRule type="expression" dxfId="312" priority="558">
      <formula>C22="振替休工"</formula>
    </cfRule>
    <cfRule type="expression" dxfId="311" priority="559">
      <formula>C22="休工"</formula>
    </cfRule>
    <cfRule type="expression" dxfId="310" priority="560">
      <formula>C22="対象外"</formula>
    </cfRule>
  </conditionalFormatting>
  <conditionalFormatting sqref="C25:I25">
    <cfRule type="expression" dxfId="309" priority="551">
      <formula>C25="休日休工"</formula>
    </cfRule>
    <cfRule type="expression" dxfId="308" priority="552">
      <formula>C25="天候休工"</formula>
    </cfRule>
    <cfRule type="expression" dxfId="307" priority="553">
      <formula>C25="振替休工"</formula>
    </cfRule>
    <cfRule type="expression" dxfId="306" priority="554">
      <formula>C25="休工"</formula>
    </cfRule>
    <cfRule type="expression" dxfId="305" priority="555">
      <formula>C25="対象外"</formula>
    </cfRule>
  </conditionalFormatting>
  <conditionalFormatting sqref="C28:I28">
    <cfRule type="expression" dxfId="304" priority="546">
      <formula>C28="休日休工"</formula>
    </cfRule>
    <cfRule type="expression" dxfId="303" priority="547">
      <formula>C28="天候休工"</formula>
    </cfRule>
    <cfRule type="expression" dxfId="302" priority="548">
      <formula>C28="振替休工"</formula>
    </cfRule>
    <cfRule type="expression" dxfId="301" priority="549">
      <formula>C28="休工"</formula>
    </cfRule>
    <cfRule type="expression" dxfId="300" priority="550">
      <formula>C28="対象外"</formula>
    </cfRule>
  </conditionalFormatting>
  <conditionalFormatting sqref="C31:I31">
    <cfRule type="expression" dxfId="299" priority="541">
      <formula>C31="休日休工"</formula>
    </cfRule>
    <cfRule type="expression" dxfId="298" priority="542">
      <formula>C31="天候休工"</formula>
    </cfRule>
    <cfRule type="expression" dxfId="297" priority="543">
      <formula>C31="振替休工"</formula>
    </cfRule>
    <cfRule type="expression" dxfId="296" priority="544">
      <formula>C31="休工"</formula>
    </cfRule>
    <cfRule type="expression" dxfId="295" priority="545">
      <formula>C31="対象外"</formula>
    </cfRule>
  </conditionalFormatting>
  <conditionalFormatting sqref="C34:I34">
    <cfRule type="expression" dxfId="294" priority="536">
      <formula>C34="休日休工"</formula>
    </cfRule>
    <cfRule type="expression" dxfId="293" priority="537">
      <formula>C34="天候休工"</formula>
    </cfRule>
    <cfRule type="expression" dxfId="292" priority="538">
      <formula>C34="振替休工"</formula>
    </cfRule>
    <cfRule type="expression" dxfId="291" priority="539">
      <formula>C34="休工"</formula>
    </cfRule>
    <cfRule type="expression" dxfId="290" priority="540">
      <formula>C34="対象外"</formula>
    </cfRule>
  </conditionalFormatting>
  <conditionalFormatting sqref="C37:I37">
    <cfRule type="expression" dxfId="289" priority="531">
      <formula>C37="休日休工"</formula>
    </cfRule>
    <cfRule type="expression" dxfId="288" priority="532">
      <formula>C37="天候休工"</formula>
    </cfRule>
    <cfRule type="expression" dxfId="287" priority="533">
      <formula>C37="振替休工"</formula>
    </cfRule>
    <cfRule type="expression" dxfId="286" priority="534">
      <formula>C37="休工"</formula>
    </cfRule>
    <cfRule type="expression" dxfId="285" priority="535">
      <formula>C37="対象外"</formula>
    </cfRule>
  </conditionalFormatting>
  <conditionalFormatting sqref="C40:I40">
    <cfRule type="expression" dxfId="284" priority="526">
      <formula>C40="休日休工"</formula>
    </cfRule>
    <cfRule type="expression" dxfId="283" priority="527">
      <formula>C40="天候休工"</formula>
    </cfRule>
    <cfRule type="expression" dxfId="282" priority="528">
      <formula>C40="振替休工"</formula>
    </cfRule>
    <cfRule type="expression" dxfId="281" priority="529">
      <formula>C40="休工"</formula>
    </cfRule>
    <cfRule type="expression" dxfId="280" priority="530">
      <formula>C40="対象外"</formula>
    </cfRule>
  </conditionalFormatting>
  <conditionalFormatting sqref="C15:I15">
    <cfRule type="expression" dxfId="279" priority="521">
      <formula>C15="休日休工"</formula>
    </cfRule>
    <cfRule type="expression" dxfId="278" priority="522">
      <formula>C15="天候休工"</formula>
    </cfRule>
    <cfRule type="expression" dxfId="277" priority="523">
      <formula>C15="振替休工"</formula>
    </cfRule>
    <cfRule type="expression" dxfId="276" priority="524">
      <formula>C15="休工"</formula>
    </cfRule>
    <cfRule type="expression" dxfId="275" priority="525">
      <formula>C15="対象外"</formula>
    </cfRule>
  </conditionalFormatting>
  <conditionalFormatting sqref="C18:I18">
    <cfRule type="expression" dxfId="274" priority="516">
      <formula>C18="休日休工"</formula>
    </cfRule>
    <cfRule type="expression" dxfId="273" priority="517">
      <formula>C18="天候休工"</formula>
    </cfRule>
    <cfRule type="expression" dxfId="272" priority="518">
      <formula>C18="振替休工"</formula>
    </cfRule>
    <cfRule type="expression" dxfId="271" priority="519">
      <formula>C18="休工"</formula>
    </cfRule>
    <cfRule type="expression" dxfId="270" priority="520">
      <formula>C18="対象外"</formula>
    </cfRule>
  </conditionalFormatting>
  <conditionalFormatting sqref="C21:I21">
    <cfRule type="expression" dxfId="269" priority="511">
      <formula>C21="休日休工"</formula>
    </cfRule>
    <cfRule type="expression" dxfId="268" priority="512">
      <formula>C21="天候休工"</formula>
    </cfRule>
    <cfRule type="expression" dxfId="267" priority="513">
      <formula>C21="振替休工"</formula>
    </cfRule>
    <cfRule type="expression" dxfId="266" priority="514">
      <formula>C21="休工"</formula>
    </cfRule>
    <cfRule type="expression" dxfId="265" priority="515">
      <formula>C21="対象外"</formula>
    </cfRule>
  </conditionalFormatting>
  <conditionalFormatting sqref="C24:I24">
    <cfRule type="expression" dxfId="264" priority="506">
      <formula>C24="休日休工"</formula>
    </cfRule>
    <cfRule type="expression" dxfId="263" priority="507">
      <formula>C24="天候休工"</formula>
    </cfRule>
    <cfRule type="expression" dxfId="262" priority="508">
      <formula>C24="振替休工"</formula>
    </cfRule>
    <cfRule type="expression" dxfId="261" priority="509">
      <formula>C24="休工"</formula>
    </cfRule>
    <cfRule type="expression" dxfId="260" priority="510">
      <formula>C24="対象外"</formula>
    </cfRule>
  </conditionalFormatting>
  <conditionalFormatting sqref="C27:I27">
    <cfRule type="expression" dxfId="259" priority="501">
      <formula>C27="休日休工"</formula>
    </cfRule>
    <cfRule type="expression" dxfId="258" priority="502">
      <formula>C27="天候休工"</formula>
    </cfRule>
    <cfRule type="expression" dxfId="257" priority="503">
      <formula>C27="振替休工"</formula>
    </cfRule>
    <cfRule type="expression" dxfId="256" priority="504">
      <formula>C27="休工"</formula>
    </cfRule>
    <cfRule type="expression" dxfId="255" priority="505">
      <formula>C27="対象外"</formula>
    </cfRule>
  </conditionalFormatting>
  <conditionalFormatting sqref="C30:I30">
    <cfRule type="expression" dxfId="254" priority="496">
      <formula>C30="休日休工"</formula>
    </cfRule>
    <cfRule type="expression" dxfId="253" priority="497">
      <formula>C30="天候休工"</formula>
    </cfRule>
    <cfRule type="expression" dxfId="252" priority="498">
      <formula>C30="振替休工"</formula>
    </cfRule>
    <cfRule type="expression" dxfId="251" priority="499">
      <formula>C30="休工"</formula>
    </cfRule>
    <cfRule type="expression" dxfId="250" priority="500">
      <formula>C30="対象外"</formula>
    </cfRule>
  </conditionalFormatting>
  <conditionalFormatting sqref="C33:I33">
    <cfRule type="expression" dxfId="249" priority="491">
      <formula>C33="休日休工"</formula>
    </cfRule>
    <cfRule type="expression" dxfId="248" priority="492">
      <formula>C33="天候休工"</formula>
    </cfRule>
    <cfRule type="expression" dxfId="247" priority="493">
      <formula>C33="振替休工"</formula>
    </cfRule>
    <cfRule type="expression" dxfId="246" priority="494">
      <formula>C33="休工"</formula>
    </cfRule>
    <cfRule type="expression" dxfId="245" priority="495">
      <formula>C33="対象外"</formula>
    </cfRule>
  </conditionalFormatting>
  <conditionalFormatting sqref="C36:I36">
    <cfRule type="expression" dxfId="244" priority="486">
      <formula>C36="休日休工"</formula>
    </cfRule>
    <cfRule type="expression" dxfId="243" priority="487">
      <formula>C36="天候休工"</formula>
    </cfRule>
    <cfRule type="expression" dxfId="242" priority="488">
      <formula>C36="振替休工"</formula>
    </cfRule>
    <cfRule type="expression" dxfId="241" priority="489">
      <formula>C36="休工"</formula>
    </cfRule>
    <cfRule type="expression" dxfId="240" priority="490">
      <formula>C36="対象外"</formula>
    </cfRule>
  </conditionalFormatting>
  <conditionalFormatting sqref="C39:I39">
    <cfRule type="expression" dxfId="239" priority="481">
      <formula>C39="休日休工"</formula>
    </cfRule>
    <cfRule type="expression" dxfId="238" priority="482">
      <formula>C39="天候休工"</formula>
    </cfRule>
    <cfRule type="expression" dxfId="237" priority="483">
      <formula>C39="振替休工"</formula>
    </cfRule>
    <cfRule type="expression" dxfId="236" priority="484">
      <formula>C39="休工"</formula>
    </cfRule>
    <cfRule type="expression" dxfId="235" priority="485">
      <formula>C39="対象外"</formula>
    </cfRule>
  </conditionalFormatting>
  <conditionalFormatting sqref="C41:I41">
    <cfRule type="expression" dxfId="234" priority="476">
      <formula>C41="休日休工"</formula>
    </cfRule>
    <cfRule type="expression" dxfId="233" priority="477">
      <formula>C41="天候休工"</formula>
    </cfRule>
    <cfRule type="expression" dxfId="232" priority="478">
      <formula>C41="振替休工"</formula>
    </cfRule>
    <cfRule type="expression" dxfId="231" priority="479">
      <formula>C41="休工"</formula>
    </cfRule>
    <cfRule type="expression" dxfId="230" priority="480">
      <formula>C41="対象外"</formula>
    </cfRule>
  </conditionalFormatting>
  <conditionalFormatting sqref="C43:I43">
    <cfRule type="expression" dxfId="229" priority="466">
      <formula>C43="休日休工"</formula>
    </cfRule>
    <cfRule type="expression" dxfId="228" priority="467">
      <formula>C43="天候休工"</formula>
    </cfRule>
    <cfRule type="expression" dxfId="227" priority="468">
      <formula>C43="振替休工"</formula>
    </cfRule>
    <cfRule type="expression" dxfId="226" priority="469">
      <formula>C43="休工"</formula>
    </cfRule>
    <cfRule type="expression" dxfId="225" priority="470">
      <formula>C43="対象外"</formula>
    </cfRule>
  </conditionalFormatting>
  <conditionalFormatting sqref="C42:I42">
    <cfRule type="expression" dxfId="224" priority="421">
      <formula>C42="休日休工"</formula>
    </cfRule>
    <cfRule type="expression" dxfId="223" priority="422">
      <formula>C42="天候休工"</formula>
    </cfRule>
    <cfRule type="expression" dxfId="222" priority="423">
      <formula>C42="振替休工"</formula>
    </cfRule>
    <cfRule type="expression" dxfId="221" priority="424">
      <formula>C42="休工"</formula>
    </cfRule>
    <cfRule type="expression" dxfId="22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4D0B-03AE-4E3F-BE1A-F90040B2D5CB}">
  <sheetPr>
    <pageSetUpPr fitToPage="1"/>
  </sheetPr>
  <dimension ref="B1:M57"/>
  <sheetViews>
    <sheetView view="pageBreakPreview" zoomScaleNormal="100" zoomScaleSheetLayoutView="100" workbookViewId="0">
      <pane xSplit="1" ySplit="9" topLeftCell="B10" activePane="bottomRight" state="frozen"/>
      <selection activeCell="B1" sqref="B1:N1"/>
      <selection pane="topRight" activeCell="B1" sqref="B1:N1"/>
      <selection pane="bottomLeft" activeCell="B1" sqref="B1:N1"/>
      <selection pane="bottomRight" activeCell="B55" sqref="B55:J55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3" ht="26.25" customHeight="1">
      <c r="B1" s="170" t="s">
        <v>96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2:13" ht="14.25" customHeight="1">
      <c r="B2" s="9"/>
    </row>
    <row r="3" spans="2:13" ht="14.25" customHeight="1">
      <c r="B3" s="16" t="s">
        <v>23</v>
      </c>
      <c r="C3" s="134" t="str">
        <f>【成績】完全週休2日!C3</f>
        <v>○○○○工事</v>
      </c>
      <c r="D3" s="134"/>
      <c r="E3" s="134"/>
      <c r="F3" s="134"/>
      <c r="G3" s="134"/>
      <c r="H3" s="16" t="s">
        <v>37</v>
      </c>
      <c r="I3" s="134" t="str">
        <f>【成績】完全週休2日!I3</f>
        <v>完全週休２日制工事</v>
      </c>
      <c r="J3" s="134"/>
      <c r="K3" s="134"/>
    </row>
    <row r="4" spans="2:13" ht="14.25" customHeight="1">
      <c r="B4" s="16" t="s">
        <v>36</v>
      </c>
      <c r="C4" s="135" t="str">
        <f>【成績】完全週休2日!C4</f>
        <v>20○年○月○日～20○年○月○日</v>
      </c>
      <c r="D4" s="135"/>
      <c r="E4" s="135"/>
      <c r="F4" s="135"/>
      <c r="G4" s="135"/>
      <c r="H4" s="17"/>
    </row>
    <row r="5" spans="2:13" ht="14.25" customHeight="1">
      <c r="B5" s="16" t="s">
        <v>24</v>
      </c>
      <c r="C5" s="134" t="str">
        <f>【成績】完全週休2日!C5</f>
        <v>○○建設</v>
      </c>
      <c r="D5" s="134"/>
      <c r="E5" s="134"/>
      <c r="F5" s="134"/>
      <c r="G5" s="134"/>
      <c r="H5" s="16" t="s">
        <v>25</v>
      </c>
      <c r="I5" s="134" t="str">
        <f>【成績】完全週休2日!I5</f>
        <v>○○建設事務所△△△△課</v>
      </c>
      <c r="J5" s="134"/>
      <c r="K5" s="134"/>
    </row>
    <row r="6" spans="2:13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3" ht="14.25" customHeight="1" thickBot="1">
      <c r="E7" s="34"/>
      <c r="F7" s="12"/>
      <c r="G7" s="12"/>
      <c r="H7" s="16"/>
      <c r="I7" s="12"/>
      <c r="J7" s="16" t="s">
        <v>57</v>
      </c>
      <c r="K7" s="82">
        <v>45078</v>
      </c>
      <c r="L7" s="37">
        <f>WEEKDAY($K$7)</f>
        <v>5</v>
      </c>
    </row>
    <row r="8" spans="2:13" ht="11.25" customHeight="1">
      <c r="B8" s="113"/>
      <c r="C8" s="171" t="s">
        <v>58</v>
      </c>
      <c r="D8" s="173" t="s">
        <v>0</v>
      </c>
      <c r="E8" s="144" t="s">
        <v>1</v>
      </c>
      <c r="F8" s="144" t="s">
        <v>59</v>
      </c>
      <c r="G8" s="144" t="s">
        <v>60</v>
      </c>
      <c r="H8" s="144" t="s">
        <v>61</v>
      </c>
      <c r="I8" s="175" t="s">
        <v>62</v>
      </c>
      <c r="J8" s="147" t="s">
        <v>9</v>
      </c>
      <c r="K8" s="188" t="s">
        <v>12</v>
      </c>
      <c r="L8" s="189"/>
      <c r="M8" s="190" t="s">
        <v>65</v>
      </c>
    </row>
    <row r="9" spans="2:13" s="8" customFormat="1" ht="26.25" customHeight="1" thickBot="1">
      <c r="B9" s="115"/>
      <c r="C9" s="172"/>
      <c r="D9" s="174"/>
      <c r="E9" s="146"/>
      <c r="F9" s="146"/>
      <c r="G9" s="146"/>
      <c r="H9" s="146"/>
      <c r="I9" s="176"/>
      <c r="J9" s="149"/>
      <c r="K9" s="21" t="s">
        <v>63</v>
      </c>
      <c r="L9" s="22" t="s">
        <v>8</v>
      </c>
      <c r="M9" s="191"/>
    </row>
    <row r="10" spans="2:13" s="8" customFormat="1" ht="18.75" customHeight="1">
      <c r="B10" s="24" t="s">
        <v>7</v>
      </c>
      <c r="C10" s="79">
        <f>$K$7-($L$7)</f>
        <v>45073</v>
      </c>
      <c r="D10" s="79">
        <f>C10+1</f>
        <v>45074</v>
      </c>
      <c r="E10" s="79">
        <f t="shared" ref="E10:I10" si="0">D10+1</f>
        <v>45075</v>
      </c>
      <c r="F10" s="79">
        <f t="shared" si="0"/>
        <v>45076</v>
      </c>
      <c r="G10" s="79">
        <f t="shared" si="0"/>
        <v>45077</v>
      </c>
      <c r="H10" s="79">
        <f t="shared" si="0"/>
        <v>45078</v>
      </c>
      <c r="I10" s="79">
        <f t="shared" si="0"/>
        <v>45079</v>
      </c>
      <c r="J10" s="177" t="s">
        <v>103</v>
      </c>
      <c r="K10" s="179" t="s">
        <v>64</v>
      </c>
      <c r="L10" s="182" t="s">
        <v>64</v>
      </c>
      <c r="M10" s="185"/>
    </row>
    <row r="11" spans="2:13" s="8" customFormat="1" ht="26.25" customHeight="1">
      <c r="B11" s="19" t="s">
        <v>63</v>
      </c>
      <c r="C11" s="80"/>
      <c r="D11" s="80"/>
      <c r="E11" s="80"/>
      <c r="F11" s="80"/>
      <c r="G11" s="80"/>
      <c r="H11" s="80"/>
      <c r="I11" s="80"/>
      <c r="J11" s="178"/>
      <c r="K11" s="180"/>
      <c r="L11" s="183"/>
      <c r="M11" s="186"/>
    </row>
    <row r="12" spans="2:13" s="8" customFormat="1" ht="26.25" customHeight="1" thickBot="1">
      <c r="B12" s="102" t="s">
        <v>8</v>
      </c>
      <c r="C12" s="81"/>
      <c r="D12" s="81"/>
      <c r="E12" s="81"/>
      <c r="F12" s="81"/>
      <c r="G12" s="81"/>
      <c r="H12" s="81"/>
      <c r="I12" s="81"/>
      <c r="J12" s="178"/>
      <c r="K12" s="181"/>
      <c r="L12" s="184"/>
      <c r="M12" s="187"/>
    </row>
    <row r="13" spans="2:13" s="8" customFormat="1" ht="18.75" customHeight="1">
      <c r="B13" s="100" t="s">
        <v>42</v>
      </c>
      <c r="C13" s="36">
        <f>I10+1</f>
        <v>45080</v>
      </c>
      <c r="D13" s="36">
        <f>C13+1</f>
        <v>45081</v>
      </c>
      <c r="E13" s="36">
        <f t="shared" ref="E13:I13" si="1">D13+1</f>
        <v>45082</v>
      </c>
      <c r="F13" s="36">
        <f t="shared" si="1"/>
        <v>45083</v>
      </c>
      <c r="G13" s="36">
        <f t="shared" si="1"/>
        <v>45084</v>
      </c>
      <c r="H13" s="36">
        <f t="shared" si="1"/>
        <v>45085</v>
      </c>
      <c r="I13" s="36">
        <f t="shared" si="1"/>
        <v>45086</v>
      </c>
      <c r="J13" s="150"/>
      <c r="K13" s="138">
        <f>COUNTIF(C17:I17,"*休工*")+COUNTIF(C20:I20,"*休工*")+COUNTIF(C23:I23,"*休工*")+COUNTIF(C14:I14,"*休工*")</f>
        <v>8</v>
      </c>
      <c r="L13" s="144">
        <f>COUNTIF(C18:I18,"*休工*")+COUNTIF(C21:I21,"*休工*")+COUNTIF(C24:I24,"*休工*")+COUNTIF(C15:I15,"*休工*")</f>
        <v>8</v>
      </c>
      <c r="M13" s="147" t="str">
        <f>IF(AND(L13&gt;=K13),"達成","未達成")</f>
        <v>達成</v>
      </c>
    </row>
    <row r="14" spans="2:13" s="8" customFormat="1" ht="26.25" customHeight="1">
      <c r="B14" s="19" t="s">
        <v>63</v>
      </c>
      <c r="C14" s="10" t="s">
        <v>10</v>
      </c>
      <c r="D14" s="10" t="s">
        <v>10</v>
      </c>
      <c r="E14" s="10"/>
      <c r="F14" s="10"/>
      <c r="G14" s="10"/>
      <c r="H14" s="10"/>
      <c r="I14" s="10"/>
      <c r="J14" s="151"/>
      <c r="K14" s="139"/>
      <c r="L14" s="145"/>
      <c r="M14" s="148"/>
    </row>
    <row r="15" spans="2:13" s="8" customFormat="1" ht="26.25" customHeight="1" thickBot="1">
      <c r="B15" s="103" t="s">
        <v>8</v>
      </c>
      <c r="C15" s="101" t="s">
        <v>10</v>
      </c>
      <c r="D15" s="101" t="s">
        <v>10</v>
      </c>
      <c r="E15" s="101"/>
      <c r="F15" s="101"/>
      <c r="G15" s="101"/>
      <c r="H15" s="101"/>
      <c r="I15" s="101"/>
      <c r="J15" s="152"/>
      <c r="K15" s="139"/>
      <c r="L15" s="145"/>
      <c r="M15" s="148"/>
    </row>
    <row r="16" spans="2:13" s="8" customFormat="1" ht="18.75" customHeight="1">
      <c r="B16" s="100" t="s">
        <v>42</v>
      </c>
      <c r="C16" s="35">
        <f>I13+1</f>
        <v>45087</v>
      </c>
      <c r="D16" s="35">
        <f>C16+1</f>
        <v>45088</v>
      </c>
      <c r="E16" s="35">
        <f t="shared" ref="E16:I16" si="2">D16+1</f>
        <v>45089</v>
      </c>
      <c r="F16" s="35">
        <f t="shared" si="2"/>
        <v>45090</v>
      </c>
      <c r="G16" s="35">
        <f t="shared" si="2"/>
        <v>45091</v>
      </c>
      <c r="H16" s="35">
        <f t="shared" si="2"/>
        <v>45092</v>
      </c>
      <c r="I16" s="35">
        <f t="shared" si="2"/>
        <v>45093</v>
      </c>
      <c r="J16" s="148"/>
      <c r="K16" s="139"/>
      <c r="L16" s="145"/>
      <c r="M16" s="148"/>
    </row>
    <row r="17" spans="2:13" s="8" customFormat="1" ht="26.25" customHeight="1">
      <c r="B17" s="19" t="s">
        <v>63</v>
      </c>
      <c r="C17" s="10" t="s">
        <v>10</v>
      </c>
      <c r="D17" s="10" t="s">
        <v>10</v>
      </c>
      <c r="E17" s="10"/>
      <c r="F17" s="10"/>
      <c r="G17" s="10"/>
      <c r="H17" s="10"/>
      <c r="I17" s="10"/>
      <c r="J17" s="148"/>
      <c r="K17" s="139"/>
      <c r="L17" s="145"/>
      <c r="M17" s="148"/>
    </row>
    <row r="18" spans="2:13" s="8" customFormat="1" ht="26.25" customHeight="1" thickBot="1">
      <c r="B18" s="103" t="s">
        <v>8</v>
      </c>
      <c r="C18" s="101" t="s">
        <v>10</v>
      </c>
      <c r="D18" s="101" t="s">
        <v>10</v>
      </c>
      <c r="E18" s="101"/>
      <c r="F18" s="101"/>
      <c r="G18" s="101"/>
      <c r="H18" s="101"/>
      <c r="I18" s="101"/>
      <c r="J18" s="149"/>
      <c r="K18" s="139"/>
      <c r="L18" s="145"/>
      <c r="M18" s="148"/>
    </row>
    <row r="19" spans="2:13" s="8" customFormat="1" ht="18.75" customHeight="1">
      <c r="B19" s="100" t="s">
        <v>42</v>
      </c>
      <c r="C19" s="36">
        <f>I16+1</f>
        <v>45094</v>
      </c>
      <c r="D19" s="36">
        <f>C19+1</f>
        <v>45095</v>
      </c>
      <c r="E19" s="36">
        <f t="shared" ref="E19:I19" si="3">D19+1</f>
        <v>45096</v>
      </c>
      <c r="F19" s="36">
        <f t="shared" si="3"/>
        <v>45097</v>
      </c>
      <c r="G19" s="36">
        <f t="shared" si="3"/>
        <v>45098</v>
      </c>
      <c r="H19" s="36">
        <f t="shared" si="3"/>
        <v>45099</v>
      </c>
      <c r="I19" s="36">
        <f t="shared" si="3"/>
        <v>45100</v>
      </c>
      <c r="J19" s="147"/>
      <c r="K19" s="139"/>
      <c r="L19" s="145"/>
      <c r="M19" s="148"/>
    </row>
    <row r="20" spans="2:13" s="8" customFormat="1" ht="26.25" customHeight="1">
      <c r="B20" s="19" t="s">
        <v>63</v>
      </c>
      <c r="C20" s="10" t="s">
        <v>10</v>
      </c>
      <c r="D20" s="10" t="s">
        <v>10</v>
      </c>
      <c r="E20" s="10"/>
      <c r="F20" s="10"/>
      <c r="G20" s="10"/>
      <c r="H20" s="10"/>
      <c r="I20" s="10"/>
      <c r="J20" s="148"/>
      <c r="K20" s="139"/>
      <c r="L20" s="145"/>
      <c r="M20" s="148"/>
    </row>
    <row r="21" spans="2:13" s="8" customFormat="1" ht="26.25" customHeight="1" thickBot="1">
      <c r="B21" s="103" t="s">
        <v>8</v>
      </c>
      <c r="C21" s="101" t="s">
        <v>10</v>
      </c>
      <c r="D21" s="101" t="s">
        <v>10</v>
      </c>
      <c r="E21" s="101"/>
      <c r="F21" s="101"/>
      <c r="G21" s="101"/>
      <c r="H21" s="101"/>
      <c r="I21" s="101"/>
      <c r="J21" s="149"/>
      <c r="K21" s="139"/>
      <c r="L21" s="145"/>
      <c r="M21" s="148"/>
    </row>
    <row r="22" spans="2:13" s="8" customFormat="1" ht="18.75" customHeight="1">
      <c r="B22" s="100" t="s">
        <v>42</v>
      </c>
      <c r="C22" s="36">
        <f>I19+1</f>
        <v>45101</v>
      </c>
      <c r="D22" s="36">
        <f>C22+1</f>
        <v>45102</v>
      </c>
      <c r="E22" s="36">
        <f t="shared" ref="E22:I22" si="4">D22+1</f>
        <v>45103</v>
      </c>
      <c r="F22" s="36">
        <f t="shared" si="4"/>
        <v>45104</v>
      </c>
      <c r="G22" s="36">
        <f t="shared" si="4"/>
        <v>45105</v>
      </c>
      <c r="H22" s="36">
        <f t="shared" si="4"/>
        <v>45106</v>
      </c>
      <c r="I22" s="36">
        <f t="shared" si="4"/>
        <v>45107</v>
      </c>
      <c r="J22" s="147"/>
      <c r="K22" s="139"/>
      <c r="L22" s="145"/>
      <c r="M22" s="148"/>
    </row>
    <row r="23" spans="2:13" s="8" customFormat="1" ht="26.25" customHeight="1">
      <c r="B23" s="19" t="s">
        <v>63</v>
      </c>
      <c r="C23" s="10" t="s">
        <v>10</v>
      </c>
      <c r="D23" s="10" t="s">
        <v>10</v>
      </c>
      <c r="E23" s="10"/>
      <c r="F23" s="10"/>
      <c r="G23" s="10"/>
      <c r="H23" s="10"/>
      <c r="I23" s="10"/>
      <c r="J23" s="148"/>
      <c r="K23" s="139"/>
      <c r="L23" s="145"/>
      <c r="M23" s="148"/>
    </row>
    <row r="24" spans="2:13" s="8" customFormat="1" ht="26.25" customHeight="1" thickBot="1">
      <c r="B24" s="103" t="s">
        <v>8</v>
      </c>
      <c r="C24" s="101" t="s">
        <v>10</v>
      </c>
      <c r="D24" s="101" t="s">
        <v>10</v>
      </c>
      <c r="E24" s="101"/>
      <c r="F24" s="101"/>
      <c r="G24" s="101"/>
      <c r="H24" s="101"/>
      <c r="I24" s="101"/>
      <c r="J24" s="149"/>
      <c r="K24" s="140"/>
      <c r="L24" s="146"/>
      <c r="M24" s="149"/>
    </row>
    <row r="25" spans="2:13" s="8" customFormat="1" ht="18.75" customHeight="1">
      <c r="B25" s="100" t="s">
        <v>42</v>
      </c>
      <c r="C25" s="36">
        <f>I22+1</f>
        <v>45108</v>
      </c>
      <c r="D25" s="36">
        <f>C25+1</f>
        <v>45109</v>
      </c>
      <c r="E25" s="36">
        <f t="shared" ref="E25:I25" si="5">D25+1</f>
        <v>45110</v>
      </c>
      <c r="F25" s="36">
        <f t="shared" si="5"/>
        <v>45111</v>
      </c>
      <c r="G25" s="36">
        <f t="shared" si="5"/>
        <v>45112</v>
      </c>
      <c r="H25" s="36">
        <f t="shared" si="5"/>
        <v>45113</v>
      </c>
      <c r="I25" s="36">
        <f t="shared" si="5"/>
        <v>45114</v>
      </c>
      <c r="J25" s="147"/>
      <c r="K25" s="138">
        <f>COUNTIF(C29:I29,"*休工*")+COUNTIF(C32:I32,"*休工*")+COUNTIF(C35:I35,"*休工*")+COUNTIF(C26:I26,"*休工*")</f>
        <v>9</v>
      </c>
      <c r="L25" s="144">
        <f>COUNTIF(C30:I30,"*休工*")+COUNTIF(C33:I33,"*休工*")+COUNTIF(C36:I36,"*休工*")+COUNTIF(C27:I27,"*休工*")</f>
        <v>9</v>
      </c>
      <c r="M25" s="147" t="str">
        <f>IF(AND(L25&gt;=K25),"達成","未達成")</f>
        <v>達成</v>
      </c>
    </row>
    <row r="26" spans="2:13" s="8" customFormat="1" ht="26.25" customHeight="1">
      <c r="B26" s="19" t="s">
        <v>63</v>
      </c>
      <c r="C26" s="10" t="s">
        <v>10</v>
      </c>
      <c r="D26" s="10" t="s">
        <v>10</v>
      </c>
      <c r="E26" s="10"/>
      <c r="F26" s="10"/>
      <c r="G26" s="10"/>
      <c r="H26" s="10"/>
      <c r="I26" s="10"/>
      <c r="J26" s="148"/>
      <c r="K26" s="139"/>
      <c r="L26" s="145"/>
      <c r="M26" s="148"/>
    </row>
    <row r="27" spans="2:13" s="8" customFormat="1" ht="26.25" customHeight="1" thickBot="1">
      <c r="B27" s="103" t="s">
        <v>8</v>
      </c>
      <c r="C27" s="101" t="s">
        <v>10</v>
      </c>
      <c r="D27" s="101" t="s">
        <v>10</v>
      </c>
      <c r="E27" s="101"/>
      <c r="F27" s="101"/>
      <c r="G27" s="101"/>
      <c r="H27" s="101"/>
      <c r="I27" s="101"/>
      <c r="J27" s="149"/>
      <c r="K27" s="139"/>
      <c r="L27" s="145"/>
      <c r="M27" s="148"/>
    </row>
    <row r="28" spans="2:13" s="8" customFormat="1" ht="18.75" customHeight="1">
      <c r="B28" s="100" t="s">
        <v>42</v>
      </c>
      <c r="C28" s="36">
        <f>I25+1</f>
        <v>45115</v>
      </c>
      <c r="D28" s="36">
        <f>C28+1</f>
        <v>45116</v>
      </c>
      <c r="E28" s="36">
        <f t="shared" ref="E28:I28" si="6">D28+1</f>
        <v>45117</v>
      </c>
      <c r="F28" s="36">
        <f t="shared" si="6"/>
        <v>45118</v>
      </c>
      <c r="G28" s="36">
        <f t="shared" si="6"/>
        <v>45119</v>
      </c>
      <c r="H28" s="36">
        <f t="shared" si="6"/>
        <v>45120</v>
      </c>
      <c r="I28" s="36">
        <f t="shared" si="6"/>
        <v>45121</v>
      </c>
      <c r="J28" s="147"/>
      <c r="K28" s="139"/>
      <c r="L28" s="145"/>
      <c r="M28" s="148"/>
    </row>
    <row r="29" spans="2:13" s="8" customFormat="1" ht="26.25" customHeight="1">
      <c r="B29" s="19" t="s">
        <v>63</v>
      </c>
      <c r="C29" s="10" t="s">
        <v>10</v>
      </c>
      <c r="D29" s="10" t="s">
        <v>10</v>
      </c>
      <c r="E29" s="10"/>
      <c r="F29" s="10"/>
      <c r="G29" s="10"/>
      <c r="H29" s="10"/>
      <c r="I29" s="10"/>
      <c r="J29" s="148"/>
      <c r="K29" s="139"/>
      <c r="L29" s="145"/>
      <c r="M29" s="148"/>
    </row>
    <row r="30" spans="2:13" s="8" customFormat="1" ht="26.25" customHeight="1" thickBot="1">
      <c r="B30" s="103" t="s">
        <v>8</v>
      </c>
      <c r="C30" s="101" t="s">
        <v>10</v>
      </c>
      <c r="D30" s="101" t="s">
        <v>10</v>
      </c>
      <c r="E30" s="101"/>
      <c r="F30" s="101"/>
      <c r="G30" s="101"/>
      <c r="H30" s="101"/>
      <c r="I30" s="101"/>
      <c r="J30" s="149"/>
      <c r="K30" s="139"/>
      <c r="L30" s="145"/>
      <c r="M30" s="148"/>
    </row>
    <row r="31" spans="2:13" s="8" customFormat="1" ht="18.75" customHeight="1">
      <c r="B31" s="100" t="s">
        <v>42</v>
      </c>
      <c r="C31" s="36">
        <f>I28+1</f>
        <v>45122</v>
      </c>
      <c r="D31" s="36">
        <f>C31+1</f>
        <v>45123</v>
      </c>
      <c r="E31" s="36">
        <f t="shared" ref="E31:I31" si="7">D31+1</f>
        <v>45124</v>
      </c>
      <c r="F31" s="36">
        <f t="shared" si="7"/>
        <v>45125</v>
      </c>
      <c r="G31" s="36">
        <f t="shared" si="7"/>
        <v>45126</v>
      </c>
      <c r="H31" s="36">
        <f t="shared" si="7"/>
        <v>45127</v>
      </c>
      <c r="I31" s="36">
        <f t="shared" si="7"/>
        <v>45128</v>
      </c>
      <c r="J31" s="147"/>
      <c r="K31" s="139"/>
      <c r="L31" s="145"/>
      <c r="M31" s="148"/>
    </row>
    <row r="32" spans="2:13" s="8" customFormat="1" ht="26.25" customHeight="1">
      <c r="B32" s="19" t="s">
        <v>63</v>
      </c>
      <c r="C32" s="10" t="s">
        <v>10</v>
      </c>
      <c r="D32" s="10" t="s">
        <v>10</v>
      </c>
      <c r="E32" s="10" t="s">
        <v>16</v>
      </c>
      <c r="F32" s="10"/>
      <c r="G32" s="10"/>
      <c r="H32" s="10"/>
      <c r="I32" s="10"/>
      <c r="J32" s="148"/>
      <c r="K32" s="139"/>
      <c r="L32" s="145"/>
      <c r="M32" s="148"/>
    </row>
    <row r="33" spans="2:13" s="8" customFormat="1" ht="26.25" customHeight="1" thickBot="1">
      <c r="B33" s="103" t="s">
        <v>8</v>
      </c>
      <c r="C33" s="101" t="s">
        <v>10</v>
      </c>
      <c r="D33" s="101" t="s">
        <v>10</v>
      </c>
      <c r="E33" s="101" t="s">
        <v>16</v>
      </c>
      <c r="F33" s="101"/>
      <c r="G33" s="101"/>
      <c r="H33" s="101"/>
      <c r="I33" s="101"/>
      <c r="J33" s="149"/>
      <c r="K33" s="139"/>
      <c r="L33" s="145"/>
      <c r="M33" s="148"/>
    </row>
    <row r="34" spans="2:13" s="8" customFormat="1" ht="18.75" customHeight="1">
      <c r="B34" s="100" t="s">
        <v>42</v>
      </c>
      <c r="C34" s="36">
        <f>I31+1</f>
        <v>45129</v>
      </c>
      <c r="D34" s="36">
        <f>C34+1</f>
        <v>45130</v>
      </c>
      <c r="E34" s="36">
        <f t="shared" ref="E34:I34" si="8">D34+1</f>
        <v>45131</v>
      </c>
      <c r="F34" s="36">
        <f t="shared" si="8"/>
        <v>45132</v>
      </c>
      <c r="G34" s="36">
        <f t="shared" si="8"/>
        <v>45133</v>
      </c>
      <c r="H34" s="36">
        <f t="shared" si="8"/>
        <v>45134</v>
      </c>
      <c r="I34" s="36">
        <f t="shared" si="8"/>
        <v>45135</v>
      </c>
      <c r="J34" s="147"/>
      <c r="K34" s="139"/>
      <c r="L34" s="145"/>
      <c r="M34" s="148"/>
    </row>
    <row r="35" spans="2:13" s="8" customFormat="1" ht="26.25" customHeight="1">
      <c r="B35" s="19" t="s">
        <v>63</v>
      </c>
      <c r="C35" s="10" t="s">
        <v>10</v>
      </c>
      <c r="D35" s="10" t="s">
        <v>10</v>
      </c>
      <c r="E35" s="10"/>
      <c r="F35" s="10"/>
      <c r="G35" s="10"/>
      <c r="H35" s="10"/>
      <c r="I35" s="10"/>
      <c r="J35" s="148"/>
      <c r="K35" s="139"/>
      <c r="L35" s="145"/>
      <c r="M35" s="148"/>
    </row>
    <row r="36" spans="2:13" s="8" customFormat="1" ht="26.25" customHeight="1" thickBot="1">
      <c r="B36" s="103" t="s">
        <v>8</v>
      </c>
      <c r="C36" s="101" t="s">
        <v>10</v>
      </c>
      <c r="D36" s="101" t="s">
        <v>10</v>
      </c>
      <c r="E36" s="101"/>
      <c r="F36" s="101"/>
      <c r="G36" s="101"/>
      <c r="H36" s="101"/>
      <c r="I36" s="101"/>
      <c r="J36" s="149"/>
      <c r="K36" s="140"/>
      <c r="L36" s="146"/>
      <c r="M36" s="149"/>
    </row>
    <row r="37" spans="2:13" s="8" customFormat="1" ht="18.75" customHeight="1">
      <c r="B37" s="100" t="s">
        <v>42</v>
      </c>
      <c r="C37" s="36">
        <f>I34+1</f>
        <v>45136</v>
      </c>
      <c r="D37" s="36">
        <f>C37+1</f>
        <v>45137</v>
      </c>
      <c r="E37" s="36">
        <f t="shared" ref="E37:I37" si="9">D37+1</f>
        <v>45138</v>
      </c>
      <c r="F37" s="36">
        <f t="shared" si="9"/>
        <v>45139</v>
      </c>
      <c r="G37" s="36">
        <f t="shared" si="9"/>
        <v>45140</v>
      </c>
      <c r="H37" s="36">
        <f t="shared" si="9"/>
        <v>45141</v>
      </c>
      <c r="I37" s="36">
        <f t="shared" si="9"/>
        <v>45142</v>
      </c>
      <c r="J37" s="147"/>
      <c r="K37" s="138">
        <f>COUNTIF(C41:I41,"*休工*")+COUNTIF(C44:I44,"*休工*")+COUNTIF(C47:I47,"*休工*")+COUNTIF(C38:I38,"*休工*")</f>
        <v>12</v>
      </c>
      <c r="L37" s="144">
        <f>COUNTIF(C42:I42,"*休工*")+COUNTIF(C45:I45,"*休工*")+COUNTIF(C48:I48,"*休工*")+COUNTIF(C39:I39,"*休工*")</f>
        <v>12</v>
      </c>
      <c r="M37" s="147" t="str">
        <f>IF(AND(L37&gt;=K37),"達成","未達成")</f>
        <v>達成</v>
      </c>
    </row>
    <row r="38" spans="2:13" s="8" customFormat="1" ht="26.25" customHeight="1">
      <c r="B38" s="19" t="s">
        <v>63</v>
      </c>
      <c r="C38" s="10" t="s">
        <v>10</v>
      </c>
      <c r="D38" s="10" t="s">
        <v>10</v>
      </c>
      <c r="E38" s="10"/>
      <c r="F38" s="10"/>
      <c r="G38" s="10"/>
      <c r="H38" s="10"/>
      <c r="I38" s="10"/>
      <c r="J38" s="148"/>
      <c r="K38" s="139"/>
      <c r="L38" s="145"/>
      <c r="M38" s="148"/>
    </row>
    <row r="39" spans="2:13" s="8" customFormat="1" ht="26.25" customHeight="1" thickBot="1">
      <c r="B39" s="103" t="s">
        <v>8</v>
      </c>
      <c r="C39" s="101" t="s">
        <v>10</v>
      </c>
      <c r="D39" s="101" t="s">
        <v>10</v>
      </c>
      <c r="E39" s="101"/>
      <c r="F39" s="101"/>
      <c r="G39" s="101"/>
      <c r="H39" s="101"/>
      <c r="I39" s="101"/>
      <c r="J39" s="149"/>
      <c r="K39" s="139"/>
      <c r="L39" s="145"/>
      <c r="M39" s="148"/>
    </row>
    <row r="40" spans="2:13" s="8" customFormat="1" ht="18.75" customHeight="1">
      <c r="B40" s="100" t="s">
        <v>42</v>
      </c>
      <c r="C40" s="36">
        <f>I37+1</f>
        <v>45143</v>
      </c>
      <c r="D40" s="36">
        <f>C40+1</f>
        <v>45144</v>
      </c>
      <c r="E40" s="36">
        <f t="shared" ref="E40:I40" si="10">D40+1</f>
        <v>45145</v>
      </c>
      <c r="F40" s="36">
        <f t="shared" si="10"/>
        <v>45146</v>
      </c>
      <c r="G40" s="36">
        <f t="shared" si="10"/>
        <v>45147</v>
      </c>
      <c r="H40" s="36">
        <f t="shared" si="10"/>
        <v>45148</v>
      </c>
      <c r="I40" s="36">
        <f t="shared" si="10"/>
        <v>45149</v>
      </c>
      <c r="J40" s="150"/>
      <c r="K40" s="139"/>
      <c r="L40" s="145"/>
      <c r="M40" s="148"/>
    </row>
    <row r="41" spans="2:13" s="8" customFormat="1" ht="26.25" customHeight="1">
      <c r="B41" s="19" t="s">
        <v>63</v>
      </c>
      <c r="C41" s="10" t="s">
        <v>10</v>
      </c>
      <c r="D41" s="10" t="s">
        <v>10</v>
      </c>
      <c r="E41" s="10"/>
      <c r="F41" s="10"/>
      <c r="G41" s="10"/>
      <c r="H41" s="10"/>
      <c r="I41" s="10" t="s">
        <v>16</v>
      </c>
      <c r="J41" s="151"/>
      <c r="K41" s="139"/>
      <c r="L41" s="145"/>
      <c r="M41" s="148"/>
    </row>
    <row r="42" spans="2:13" s="8" customFormat="1" ht="26.25" customHeight="1" thickBot="1">
      <c r="B42" s="103" t="s">
        <v>8</v>
      </c>
      <c r="C42" s="101" t="s">
        <v>10</v>
      </c>
      <c r="D42" s="101" t="s">
        <v>10</v>
      </c>
      <c r="E42" s="101"/>
      <c r="F42" s="101"/>
      <c r="G42" s="101"/>
      <c r="H42" s="101"/>
      <c r="I42" s="101" t="s">
        <v>16</v>
      </c>
      <c r="J42" s="152"/>
      <c r="K42" s="139"/>
      <c r="L42" s="145"/>
      <c r="M42" s="148"/>
    </row>
    <row r="43" spans="2:13" s="8" customFormat="1" ht="18.75" customHeight="1">
      <c r="B43" s="100" t="s">
        <v>42</v>
      </c>
      <c r="C43" s="35">
        <f>I40+1</f>
        <v>45150</v>
      </c>
      <c r="D43" s="35">
        <f>C43+1</f>
        <v>45151</v>
      </c>
      <c r="E43" s="35">
        <f t="shared" ref="E43:I43" si="11">D43+1</f>
        <v>45152</v>
      </c>
      <c r="F43" s="35">
        <f t="shared" si="11"/>
        <v>45153</v>
      </c>
      <c r="G43" s="35">
        <f t="shared" si="11"/>
        <v>45154</v>
      </c>
      <c r="H43" s="35">
        <f t="shared" si="11"/>
        <v>45155</v>
      </c>
      <c r="I43" s="35">
        <f t="shared" si="11"/>
        <v>45156</v>
      </c>
      <c r="J43" s="147" t="s">
        <v>104</v>
      </c>
      <c r="K43" s="139"/>
      <c r="L43" s="145"/>
      <c r="M43" s="148"/>
    </row>
    <row r="44" spans="2:13" s="8" customFormat="1" ht="26.25" customHeight="1">
      <c r="B44" s="19" t="s">
        <v>63</v>
      </c>
      <c r="C44" s="10" t="s">
        <v>10</v>
      </c>
      <c r="D44" s="10" t="s">
        <v>10</v>
      </c>
      <c r="E44" s="10" t="s">
        <v>16</v>
      </c>
      <c r="F44" s="10" t="s">
        <v>16</v>
      </c>
      <c r="G44" s="10" t="s">
        <v>16</v>
      </c>
      <c r="H44" s="10"/>
      <c r="I44" s="10"/>
      <c r="J44" s="148"/>
      <c r="K44" s="139"/>
      <c r="L44" s="145"/>
      <c r="M44" s="148"/>
    </row>
    <row r="45" spans="2:13" s="8" customFormat="1" ht="26.25" customHeight="1" thickBot="1">
      <c r="B45" s="103" t="s">
        <v>8</v>
      </c>
      <c r="C45" s="101" t="s">
        <v>10</v>
      </c>
      <c r="D45" s="101" t="s">
        <v>10</v>
      </c>
      <c r="E45" s="101" t="s">
        <v>16</v>
      </c>
      <c r="F45" s="101" t="s">
        <v>16</v>
      </c>
      <c r="G45" s="101" t="s">
        <v>16</v>
      </c>
      <c r="H45" s="101"/>
      <c r="I45" s="101"/>
      <c r="J45" s="149"/>
      <c r="K45" s="139"/>
      <c r="L45" s="145"/>
      <c r="M45" s="148"/>
    </row>
    <row r="46" spans="2:13" s="8" customFormat="1" ht="18.75" customHeight="1">
      <c r="B46" s="100" t="s">
        <v>42</v>
      </c>
      <c r="C46" s="36">
        <f>I43+1</f>
        <v>45157</v>
      </c>
      <c r="D46" s="36">
        <f>C46+1</f>
        <v>45158</v>
      </c>
      <c r="E46" s="36">
        <f t="shared" ref="E46:I46" si="12">D46+1</f>
        <v>45159</v>
      </c>
      <c r="F46" s="36">
        <f t="shared" si="12"/>
        <v>45160</v>
      </c>
      <c r="G46" s="36">
        <f t="shared" si="12"/>
        <v>45161</v>
      </c>
      <c r="H46" s="36">
        <f t="shared" si="12"/>
        <v>45162</v>
      </c>
      <c r="I46" s="36">
        <f t="shared" si="12"/>
        <v>45163</v>
      </c>
      <c r="J46" s="147"/>
      <c r="K46" s="139"/>
      <c r="L46" s="145"/>
      <c r="M46" s="148"/>
    </row>
    <row r="47" spans="2:13" s="8" customFormat="1" ht="26.25" customHeight="1">
      <c r="B47" s="19" t="s">
        <v>63</v>
      </c>
      <c r="C47" s="10" t="s">
        <v>10</v>
      </c>
      <c r="D47" s="10" t="s">
        <v>10</v>
      </c>
      <c r="E47" s="10"/>
      <c r="F47" s="10"/>
      <c r="G47" s="10"/>
      <c r="H47" s="10"/>
      <c r="I47" s="10"/>
      <c r="J47" s="148"/>
      <c r="K47" s="139"/>
      <c r="L47" s="145"/>
      <c r="M47" s="148"/>
    </row>
    <row r="48" spans="2:13" s="8" customFormat="1" ht="26.25" customHeight="1" thickBot="1">
      <c r="B48" s="103" t="s">
        <v>8</v>
      </c>
      <c r="C48" s="101" t="s">
        <v>10</v>
      </c>
      <c r="D48" s="101" t="s">
        <v>10</v>
      </c>
      <c r="E48" s="101"/>
      <c r="F48" s="101"/>
      <c r="G48" s="101"/>
      <c r="H48" s="101"/>
      <c r="I48" s="101"/>
      <c r="J48" s="149"/>
      <c r="K48" s="140"/>
      <c r="L48" s="146"/>
      <c r="M48" s="149"/>
    </row>
    <row r="49" spans="2:13" s="8" customFormat="1" ht="18.75" customHeight="1">
      <c r="B49" s="100" t="s">
        <v>42</v>
      </c>
      <c r="C49" s="36">
        <f>I46+1</f>
        <v>45164</v>
      </c>
      <c r="D49" s="36">
        <f>C49+1</f>
        <v>45165</v>
      </c>
      <c r="E49" s="36">
        <f t="shared" ref="E49:I49" si="13">D49+1</f>
        <v>45166</v>
      </c>
      <c r="F49" s="36">
        <f t="shared" si="13"/>
        <v>45167</v>
      </c>
      <c r="G49" s="36">
        <f t="shared" si="13"/>
        <v>45168</v>
      </c>
      <c r="H49" s="36">
        <f t="shared" si="13"/>
        <v>45169</v>
      </c>
      <c r="I49" s="36">
        <f t="shared" si="13"/>
        <v>45170</v>
      </c>
      <c r="J49" s="147" t="s">
        <v>106</v>
      </c>
      <c r="K49" s="138" t="s">
        <v>48</v>
      </c>
      <c r="L49" s="144" t="s">
        <v>48</v>
      </c>
      <c r="M49" s="147" t="s">
        <v>48</v>
      </c>
    </row>
    <row r="50" spans="2:13" s="8" customFormat="1" ht="26.25" customHeight="1">
      <c r="B50" s="19" t="s">
        <v>63</v>
      </c>
      <c r="C50" s="10" t="s">
        <v>10</v>
      </c>
      <c r="D50" s="10" t="s">
        <v>10</v>
      </c>
      <c r="E50" s="10"/>
      <c r="F50" s="10"/>
      <c r="G50" s="10"/>
      <c r="H50" s="10"/>
      <c r="I50" s="10"/>
      <c r="J50" s="148"/>
      <c r="K50" s="139"/>
      <c r="L50" s="145"/>
      <c r="M50" s="148"/>
    </row>
    <row r="51" spans="2:13" s="8" customFormat="1" ht="26.25" customHeight="1" thickBot="1">
      <c r="B51" s="103" t="s">
        <v>8</v>
      </c>
      <c r="C51" s="101" t="s">
        <v>10</v>
      </c>
      <c r="D51" s="101" t="s">
        <v>10</v>
      </c>
      <c r="E51" s="101"/>
      <c r="F51" s="101"/>
      <c r="G51" s="101"/>
      <c r="H51" s="101"/>
      <c r="I51" s="101"/>
      <c r="J51" s="149"/>
      <c r="K51" s="139"/>
      <c r="L51" s="145"/>
      <c r="M51" s="148"/>
    </row>
    <row r="52" spans="2:13" s="8" customFormat="1" ht="18.75" customHeight="1">
      <c r="B52" s="100" t="s">
        <v>42</v>
      </c>
      <c r="C52" s="36">
        <f>I49+1</f>
        <v>45171</v>
      </c>
      <c r="D52" s="36">
        <f>C52+1</f>
        <v>45172</v>
      </c>
      <c r="E52" s="36">
        <f t="shared" ref="E52:I52" si="14">D52+1</f>
        <v>45173</v>
      </c>
      <c r="F52" s="36">
        <f t="shared" si="14"/>
        <v>45174</v>
      </c>
      <c r="G52" s="36">
        <f t="shared" si="14"/>
        <v>45175</v>
      </c>
      <c r="H52" s="36">
        <f t="shared" si="14"/>
        <v>45176</v>
      </c>
      <c r="I52" s="36">
        <f t="shared" si="14"/>
        <v>45177</v>
      </c>
      <c r="J52" s="136" t="s">
        <v>107</v>
      </c>
      <c r="K52" s="139"/>
      <c r="L52" s="145"/>
      <c r="M52" s="148"/>
    </row>
    <row r="53" spans="2:13" s="8" customFormat="1" ht="26.25" customHeight="1">
      <c r="B53" s="19" t="s">
        <v>63</v>
      </c>
      <c r="C53" s="10" t="s">
        <v>10</v>
      </c>
      <c r="D53" s="10" t="s">
        <v>10</v>
      </c>
      <c r="E53" s="10"/>
      <c r="F53" s="10"/>
      <c r="G53" s="10"/>
      <c r="H53" s="10" t="s">
        <v>105</v>
      </c>
      <c r="I53" s="10"/>
      <c r="J53" s="148"/>
      <c r="K53" s="139"/>
      <c r="L53" s="145"/>
      <c r="M53" s="148"/>
    </row>
    <row r="54" spans="2:13" s="8" customFormat="1" ht="26.25" customHeight="1" thickBot="1">
      <c r="B54" s="103" t="s">
        <v>8</v>
      </c>
      <c r="C54" s="101" t="s">
        <v>10</v>
      </c>
      <c r="D54" s="101" t="s">
        <v>10</v>
      </c>
      <c r="E54" s="101"/>
      <c r="F54" s="101"/>
      <c r="G54" s="101"/>
      <c r="H54" s="101" t="s">
        <v>105</v>
      </c>
      <c r="I54" s="101"/>
      <c r="J54" s="149"/>
      <c r="K54" s="139"/>
      <c r="L54" s="145"/>
      <c r="M54" s="148"/>
    </row>
    <row r="55" spans="2:13" s="8" customFormat="1" ht="46.5" customHeight="1" thickBot="1">
      <c r="B55" s="192" t="s">
        <v>68</v>
      </c>
      <c r="C55" s="193"/>
      <c r="D55" s="193"/>
      <c r="E55" s="193"/>
      <c r="F55" s="193"/>
      <c r="G55" s="193"/>
      <c r="H55" s="193"/>
      <c r="I55" s="193"/>
      <c r="J55" s="194"/>
      <c r="K55" s="195" t="str">
        <f>IF(COUNTIF(M13:M54, "*未*"), "対象外", "対象")</f>
        <v>対象</v>
      </c>
      <c r="L55" s="196"/>
      <c r="M55" s="197"/>
    </row>
    <row r="56" spans="2:13" s="6" customFormat="1" ht="14.25" customHeight="1">
      <c r="B56" s="12" t="s">
        <v>69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6"/>
    </row>
  </sheetData>
  <mergeCells count="49">
    <mergeCell ref="B1:M1"/>
    <mergeCell ref="C3:G3"/>
    <mergeCell ref="I3:K3"/>
    <mergeCell ref="C4:G4"/>
    <mergeCell ref="C5:G5"/>
    <mergeCell ref="I5:K5"/>
    <mergeCell ref="J10:J12"/>
    <mergeCell ref="K10:K12"/>
    <mergeCell ref="L10:L12"/>
    <mergeCell ref="M10:M1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L8"/>
    <mergeCell ref="M8:M9"/>
    <mergeCell ref="J13:J15"/>
    <mergeCell ref="K13:K24"/>
    <mergeCell ref="L13:L24"/>
    <mergeCell ref="M13:M24"/>
    <mergeCell ref="J16:J18"/>
    <mergeCell ref="J19:J21"/>
    <mergeCell ref="J22:J24"/>
    <mergeCell ref="J25:J27"/>
    <mergeCell ref="K25:K36"/>
    <mergeCell ref="L25:L36"/>
    <mergeCell ref="M25:M36"/>
    <mergeCell ref="J28:J30"/>
    <mergeCell ref="J31:J33"/>
    <mergeCell ref="J34:J36"/>
    <mergeCell ref="J37:J39"/>
    <mergeCell ref="K37:K48"/>
    <mergeCell ref="L37:L48"/>
    <mergeCell ref="M37:M48"/>
    <mergeCell ref="J40:J42"/>
    <mergeCell ref="J43:J45"/>
    <mergeCell ref="J46:J48"/>
    <mergeCell ref="B55:J55"/>
    <mergeCell ref="K55:M55"/>
    <mergeCell ref="J49:J51"/>
    <mergeCell ref="K49:K54"/>
    <mergeCell ref="L49:L54"/>
    <mergeCell ref="M49:M54"/>
    <mergeCell ref="J52:J54"/>
  </mergeCells>
  <phoneticPr fontId="2"/>
  <conditionalFormatting sqref="C16:I16 C19:I19 C22:I22 C25:I25 C11:I13">
    <cfRule type="expression" dxfId="219" priority="641">
      <formula>C11="休日休工"</formula>
    </cfRule>
    <cfRule type="expression" dxfId="218" priority="642">
      <formula>C11="天候休工"</formula>
    </cfRule>
    <cfRule type="expression" dxfId="217" priority="643">
      <formula>C11="振替休工"</formula>
    </cfRule>
    <cfRule type="expression" dxfId="216" priority="644">
      <formula>C11="休工"</formula>
    </cfRule>
    <cfRule type="expression" dxfId="215" priority="645">
      <formula>C11="対象外"</formula>
    </cfRule>
  </conditionalFormatting>
  <conditionalFormatting sqref="C28:I28 C31:I31 C34:I34 C37:I37">
    <cfRule type="expression" dxfId="214" priority="636">
      <formula>C28="休日休工"</formula>
    </cfRule>
    <cfRule type="expression" dxfId="213" priority="637">
      <formula>C28="天候休工"</formula>
    </cfRule>
    <cfRule type="expression" dxfId="212" priority="638">
      <formula>C28="振替休工"</formula>
    </cfRule>
    <cfRule type="expression" dxfId="211" priority="639">
      <formula>C28="休工"</formula>
    </cfRule>
    <cfRule type="expression" dxfId="210" priority="640">
      <formula>C28="対象外"</formula>
    </cfRule>
  </conditionalFormatting>
  <conditionalFormatting sqref="C15:I15">
    <cfRule type="expression" dxfId="209" priority="631">
      <formula>C15="休日休工"</formula>
    </cfRule>
    <cfRule type="expression" dxfId="208" priority="632">
      <formula>C15="天候休工"</formula>
    </cfRule>
    <cfRule type="expression" dxfId="207" priority="633">
      <formula>C15="振替休工"</formula>
    </cfRule>
    <cfRule type="expression" dxfId="206" priority="634">
      <formula>C15="休工"</formula>
    </cfRule>
    <cfRule type="expression" dxfId="205" priority="635">
      <formula>C15="対象外"</formula>
    </cfRule>
  </conditionalFormatting>
  <conditionalFormatting sqref="C14:I14">
    <cfRule type="expression" dxfId="204" priority="626">
      <formula>C14="休日休工"</formula>
    </cfRule>
    <cfRule type="expression" dxfId="203" priority="627">
      <formula>C14="天候休工"</formula>
    </cfRule>
    <cfRule type="expression" dxfId="202" priority="628">
      <formula>C14="振替休工"</formula>
    </cfRule>
    <cfRule type="expression" dxfId="201" priority="629">
      <formula>C14="休工"</formula>
    </cfRule>
    <cfRule type="expression" dxfId="200" priority="630">
      <formula>C14="対象外"</formula>
    </cfRule>
  </conditionalFormatting>
  <conditionalFormatting sqref="E17:I17">
    <cfRule type="expression" dxfId="199" priority="621">
      <formula>E17="休日休工"</formula>
    </cfRule>
    <cfRule type="expression" dxfId="198" priority="622">
      <formula>E17="天候休工"</formula>
    </cfRule>
    <cfRule type="expression" dxfId="197" priority="623">
      <formula>E17="振替休工"</formula>
    </cfRule>
    <cfRule type="expression" dxfId="196" priority="624">
      <formula>E17="休工"</formula>
    </cfRule>
    <cfRule type="expression" dxfId="195" priority="625">
      <formula>E17="対象外"</formula>
    </cfRule>
  </conditionalFormatting>
  <conditionalFormatting sqref="E20:I20">
    <cfRule type="expression" dxfId="194" priority="616">
      <formula>E20="休日休工"</formula>
    </cfRule>
    <cfRule type="expression" dxfId="193" priority="617">
      <formula>E20="天候休工"</formula>
    </cfRule>
    <cfRule type="expression" dxfId="192" priority="618">
      <formula>E20="振替休工"</formula>
    </cfRule>
    <cfRule type="expression" dxfId="191" priority="619">
      <formula>E20="休工"</formula>
    </cfRule>
    <cfRule type="expression" dxfId="190" priority="620">
      <formula>E20="対象外"</formula>
    </cfRule>
  </conditionalFormatting>
  <conditionalFormatting sqref="E23:I23">
    <cfRule type="expression" dxfId="189" priority="611">
      <formula>E23="休日休工"</formula>
    </cfRule>
    <cfRule type="expression" dxfId="188" priority="612">
      <formula>E23="天候休工"</formula>
    </cfRule>
    <cfRule type="expression" dxfId="187" priority="613">
      <formula>E23="振替休工"</formula>
    </cfRule>
    <cfRule type="expression" dxfId="186" priority="614">
      <formula>E23="休工"</formula>
    </cfRule>
    <cfRule type="expression" dxfId="185" priority="615">
      <formula>E23="対象外"</formula>
    </cfRule>
  </conditionalFormatting>
  <conditionalFormatting sqref="C26:I26">
    <cfRule type="expression" dxfId="184" priority="606">
      <formula>C26="休日休工"</formula>
    </cfRule>
    <cfRule type="expression" dxfId="183" priority="607">
      <formula>C26="天候休工"</formula>
    </cfRule>
    <cfRule type="expression" dxfId="182" priority="608">
      <formula>C26="振替休工"</formula>
    </cfRule>
    <cfRule type="expression" dxfId="181" priority="609">
      <formula>C26="休工"</formula>
    </cfRule>
    <cfRule type="expression" dxfId="180" priority="610">
      <formula>C26="対象外"</formula>
    </cfRule>
  </conditionalFormatting>
  <conditionalFormatting sqref="C29:I29">
    <cfRule type="expression" dxfId="179" priority="601">
      <formula>C29="休日休工"</formula>
    </cfRule>
    <cfRule type="expression" dxfId="178" priority="602">
      <formula>C29="天候休工"</formula>
    </cfRule>
    <cfRule type="expression" dxfId="177" priority="603">
      <formula>C29="振替休工"</formula>
    </cfRule>
    <cfRule type="expression" dxfId="176" priority="604">
      <formula>C29="休工"</formula>
    </cfRule>
    <cfRule type="expression" dxfId="175" priority="605">
      <formula>C29="対象外"</formula>
    </cfRule>
  </conditionalFormatting>
  <conditionalFormatting sqref="C32:I32">
    <cfRule type="expression" dxfId="174" priority="596">
      <formula>C32="休日休工"</formula>
    </cfRule>
    <cfRule type="expression" dxfId="173" priority="597">
      <formula>C32="天候休工"</formula>
    </cfRule>
    <cfRule type="expression" dxfId="172" priority="598">
      <formula>C32="振替休工"</formula>
    </cfRule>
    <cfRule type="expression" dxfId="171" priority="599">
      <formula>C32="休工"</formula>
    </cfRule>
    <cfRule type="expression" dxfId="170" priority="600">
      <formula>C32="対象外"</formula>
    </cfRule>
  </conditionalFormatting>
  <conditionalFormatting sqref="C35:I35">
    <cfRule type="expression" dxfId="169" priority="591">
      <formula>C35="休日休工"</formula>
    </cfRule>
    <cfRule type="expression" dxfId="168" priority="592">
      <formula>C35="天候休工"</formula>
    </cfRule>
    <cfRule type="expression" dxfId="167" priority="593">
      <formula>C35="振替休工"</formula>
    </cfRule>
    <cfRule type="expression" dxfId="166" priority="594">
      <formula>C35="休工"</formula>
    </cfRule>
    <cfRule type="expression" dxfId="165" priority="595">
      <formula>C35="対象外"</formula>
    </cfRule>
  </conditionalFormatting>
  <conditionalFormatting sqref="C38:I38">
    <cfRule type="expression" dxfId="164" priority="586">
      <formula>C38="休日休工"</formula>
    </cfRule>
    <cfRule type="expression" dxfId="163" priority="587">
      <formula>C38="天候休工"</formula>
    </cfRule>
    <cfRule type="expression" dxfId="162" priority="588">
      <formula>C38="振替休工"</formula>
    </cfRule>
    <cfRule type="expression" dxfId="161" priority="589">
      <formula>C38="休工"</formula>
    </cfRule>
    <cfRule type="expression" dxfId="160" priority="590">
      <formula>C38="対象外"</formula>
    </cfRule>
  </conditionalFormatting>
  <conditionalFormatting sqref="C43:I43 C46:I46 C49:I49 C52:I52 C40:I40">
    <cfRule type="expression" dxfId="159" priority="581">
      <formula>C40="休日休工"</formula>
    </cfRule>
    <cfRule type="expression" dxfId="158" priority="582">
      <formula>C40="天候休工"</formula>
    </cfRule>
    <cfRule type="expression" dxfId="157" priority="583">
      <formula>C40="振替休工"</formula>
    </cfRule>
    <cfRule type="expression" dxfId="156" priority="584">
      <formula>C40="休工"</formula>
    </cfRule>
    <cfRule type="expression" dxfId="155" priority="585">
      <formula>C40="対象外"</formula>
    </cfRule>
  </conditionalFormatting>
  <conditionalFormatting sqref="E41:I41">
    <cfRule type="expression" dxfId="154" priority="571">
      <formula>E41="休日休工"</formula>
    </cfRule>
    <cfRule type="expression" dxfId="153" priority="572">
      <formula>E41="天候休工"</formula>
    </cfRule>
    <cfRule type="expression" dxfId="152" priority="573">
      <formula>E41="振替休工"</formula>
    </cfRule>
    <cfRule type="expression" dxfId="151" priority="574">
      <formula>E41="休工"</formula>
    </cfRule>
    <cfRule type="expression" dxfId="150" priority="575">
      <formula>E41="対象外"</formula>
    </cfRule>
  </conditionalFormatting>
  <conditionalFormatting sqref="E44:I44">
    <cfRule type="expression" dxfId="149" priority="566">
      <formula>E44="休日休工"</formula>
    </cfRule>
    <cfRule type="expression" dxfId="148" priority="567">
      <formula>E44="天候休工"</formula>
    </cfRule>
    <cfRule type="expression" dxfId="147" priority="568">
      <formula>E44="振替休工"</formula>
    </cfRule>
    <cfRule type="expression" dxfId="146" priority="569">
      <formula>E44="休工"</formula>
    </cfRule>
    <cfRule type="expression" dxfId="145" priority="570">
      <formula>E44="対象外"</formula>
    </cfRule>
  </conditionalFormatting>
  <conditionalFormatting sqref="E47:I47">
    <cfRule type="expression" dxfId="144" priority="561">
      <formula>E47="休日休工"</formula>
    </cfRule>
    <cfRule type="expression" dxfId="143" priority="562">
      <formula>E47="天候休工"</formula>
    </cfRule>
    <cfRule type="expression" dxfId="142" priority="563">
      <formula>E47="振替休工"</formula>
    </cfRule>
    <cfRule type="expression" dxfId="141" priority="564">
      <formula>E47="休工"</formula>
    </cfRule>
    <cfRule type="expression" dxfId="140" priority="565">
      <formula>E47="対象外"</formula>
    </cfRule>
  </conditionalFormatting>
  <conditionalFormatting sqref="E50:I50">
    <cfRule type="expression" dxfId="139" priority="556">
      <formula>E50="休日休工"</formula>
    </cfRule>
    <cfRule type="expression" dxfId="138" priority="557">
      <formula>E50="天候休工"</formula>
    </cfRule>
    <cfRule type="expression" dxfId="137" priority="558">
      <formula>E50="振替休工"</formula>
    </cfRule>
    <cfRule type="expression" dxfId="136" priority="559">
      <formula>E50="休工"</formula>
    </cfRule>
    <cfRule type="expression" dxfId="135" priority="560">
      <formula>E50="対象外"</formula>
    </cfRule>
  </conditionalFormatting>
  <conditionalFormatting sqref="E53:I53">
    <cfRule type="expression" dxfId="134" priority="551">
      <formula>E53="休日休工"</formula>
    </cfRule>
    <cfRule type="expression" dxfId="133" priority="552">
      <formula>E53="天候休工"</formula>
    </cfRule>
    <cfRule type="expression" dxfId="132" priority="553">
      <formula>E53="振替休工"</formula>
    </cfRule>
    <cfRule type="expression" dxfId="131" priority="554">
      <formula>E53="休工"</formula>
    </cfRule>
    <cfRule type="expression" dxfId="130" priority="555">
      <formula>E53="対象外"</formula>
    </cfRule>
  </conditionalFormatting>
  <conditionalFormatting sqref="C17:D17">
    <cfRule type="expression" dxfId="129" priority="316">
      <formula>C17="休日休工"</formula>
    </cfRule>
    <cfRule type="expression" dxfId="128" priority="317">
      <formula>C17="天候休工"</formula>
    </cfRule>
    <cfRule type="expression" dxfId="127" priority="318">
      <formula>C17="振替休工"</formula>
    </cfRule>
    <cfRule type="expression" dxfId="126" priority="319">
      <formula>C17="休工"</formula>
    </cfRule>
    <cfRule type="expression" dxfId="125" priority="320">
      <formula>C17="対象外"</formula>
    </cfRule>
  </conditionalFormatting>
  <conditionalFormatting sqref="C20:D20">
    <cfRule type="expression" dxfId="124" priority="311">
      <formula>C20="休日休工"</formula>
    </cfRule>
    <cfRule type="expression" dxfId="123" priority="312">
      <formula>C20="天候休工"</formula>
    </cfRule>
    <cfRule type="expression" dxfId="122" priority="313">
      <formula>C20="振替休工"</formula>
    </cfRule>
    <cfRule type="expression" dxfId="121" priority="314">
      <formula>C20="休工"</formula>
    </cfRule>
    <cfRule type="expression" dxfId="120" priority="315">
      <formula>C20="対象外"</formula>
    </cfRule>
  </conditionalFormatting>
  <conditionalFormatting sqref="C23:D23">
    <cfRule type="expression" dxfId="119" priority="306">
      <formula>C23="休日休工"</formula>
    </cfRule>
    <cfRule type="expression" dxfId="118" priority="307">
      <formula>C23="天候休工"</formula>
    </cfRule>
    <cfRule type="expression" dxfId="117" priority="308">
      <formula>C23="振替休工"</formula>
    </cfRule>
    <cfRule type="expression" dxfId="116" priority="309">
      <formula>C23="休工"</formula>
    </cfRule>
    <cfRule type="expression" dxfId="115" priority="310">
      <formula>C23="対象外"</formula>
    </cfRule>
  </conditionalFormatting>
  <conditionalFormatting sqref="C18:I18">
    <cfRule type="expression" dxfId="114" priority="301">
      <formula>C18="休日休工"</formula>
    </cfRule>
    <cfRule type="expression" dxfId="113" priority="302">
      <formula>C18="天候休工"</formula>
    </cfRule>
    <cfRule type="expression" dxfId="112" priority="303">
      <formula>C18="振替休工"</formula>
    </cfRule>
    <cfRule type="expression" dxfId="111" priority="304">
      <formula>C18="休工"</formula>
    </cfRule>
    <cfRule type="expression" dxfId="110" priority="305">
      <formula>C18="対象外"</formula>
    </cfRule>
  </conditionalFormatting>
  <conditionalFormatting sqref="C21:I21">
    <cfRule type="expression" dxfId="109" priority="296">
      <formula>C21="休日休工"</formula>
    </cfRule>
    <cfRule type="expression" dxfId="108" priority="297">
      <formula>C21="天候休工"</formula>
    </cfRule>
    <cfRule type="expression" dxfId="107" priority="298">
      <formula>C21="振替休工"</formula>
    </cfRule>
    <cfRule type="expression" dxfId="106" priority="299">
      <formula>C21="休工"</formula>
    </cfRule>
    <cfRule type="expression" dxfId="105" priority="300">
      <formula>C21="対象外"</formula>
    </cfRule>
  </conditionalFormatting>
  <conditionalFormatting sqref="C24:I24">
    <cfRule type="expression" dxfId="104" priority="291">
      <formula>C24="休日休工"</formula>
    </cfRule>
    <cfRule type="expression" dxfId="103" priority="292">
      <formula>C24="天候休工"</formula>
    </cfRule>
    <cfRule type="expression" dxfId="102" priority="293">
      <formula>C24="振替休工"</formula>
    </cfRule>
    <cfRule type="expression" dxfId="101" priority="294">
      <formula>C24="休工"</formula>
    </cfRule>
    <cfRule type="expression" dxfId="100" priority="295">
      <formula>C24="対象外"</formula>
    </cfRule>
  </conditionalFormatting>
  <conditionalFormatting sqref="C27:I27">
    <cfRule type="expression" dxfId="99" priority="286">
      <formula>C27="休日休工"</formula>
    </cfRule>
    <cfRule type="expression" dxfId="98" priority="287">
      <formula>C27="天候休工"</formula>
    </cfRule>
    <cfRule type="expression" dxfId="97" priority="288">
      <formula>C27="振替休工"</formula>
    </cfRule>
    <cfRule type="expression" dxfId="96" priority="289">
      <formula>C27="休工"</formula>
    </cfRule>
    <cfRule type="expression" dxfId="95" priority="290">
      <formula>C27="対象外"</formula>
    </cfRule>
  </conditionalFormatting>
  <conditionalFormatting sqref="C30:I30">
    <cfRule type="expression" dxfId="94" priority="281">
      <formula>C30="休日休工"</formula>
    </cfRule>
    <cfRule type="expression" dxfId="93" priority="282">
      <formula>C30="天候休工"</formula>
    </cfRule>
    <cfRule type="expression" dxfId="92" priority="283">
      <formula>C30="振替休工"</formula>
    </cfRule>
    <cfRule type="expression" dxfId="91" priority="284">
      <formula>C30="休工"</formula>
    </cfRule>
    <cfRule type="expression" dxfId="90" priority="285">
      <formula>C30="対象外"</formula>
    </cfRule>
  </conditionalFormatting>
  <conditionalFormatting sqref="C33:I33">
    <cfRule type="expression" dxfId="89" priority="276">
      <formula>C33="休日休工"</formula>
    </cfRule>
    <cfRule type="expression" dxfId="88" priority="277">
      <formula>C33="天候休工"</formula>
    </cfRule>
    <cfRule type="expression" dxfId="87" priority="278">
      <formula>C33="振替休工"</formula>
    </cfRule>
    <cfRule type="expression" dxfId="86" priority="279">
      <formula>C33="休工"</formula>
    </cfRule>
    <cfRule type="expression" dxfId="85" priority="280">
      <formula>C33="対象外"</formula>
    </cfRule>
  </conditionalFormatting>
  <conditionalFormatting sqref="C36:I36">
    <cfRule type="expression" dxfId="84" priority="271">
      <formula>C36="休日休工"</formula>
    </cfRule>
    <cfRule type="expression" dxfId="83" priority="272">
      <formula>C36="天候休工"</formula>
    </cfRule>
    <cfRule type="expression" dxfId="82" priority="273">
      <formula>C36="振替休工"</formula>
    </cfRule>
    <cfRule type="expression" dxfId="81" priority="274">
      <formula>C36="休工"</formula>
    </cfRule>
    <cfRule type="expression" dxfId="80" priority="275">
      <formula>C36="対象外"</formula>
    </cfRule>
  </conditionalFormatting>
  <conditionalFormatting sqref="C39:I39">
    <cfRule type="expression" dxfId="79" priority="266">
      <formula>C39="休日休工"</formula>
    </cfRule>
    <cfRule type="expression" dxfId="78" priority="267">
      <formula>C39="天候休工"</formula>
    </cfRule>
    <cfRule type="expression" dxfId="77" priority="268">
      <formula>C39="振替休工"</formula>
    </cfRule>
    <cfRule type="expression" dxfId="76" priority="269">
      <formula>C39="休工"</formula>
    </cfRule>
    <cfRule type="expression" dxfId="75" priority="270">
      <formula>C39="対象外"</formula>
    </cfRule>
  </conditionalFormatting>
  <conditionalFormatting sqref="E42:I42">
    <cfRule type="expression" dxfId="74" priority="261">
      <formula>E42="休日休工"</formula>
    </cfRule>
    <cfRule type="expression" dxfId="73" priority="262">
      <formula>E42="天候休工"</formula>
    </cfRule>
    <cfRule type="expression" dxfId="72" priority="263">
      <formula>E42="振替休工"</formula>
    </cfRule>
    <cfRule type="expression" dxfId="71" priority="264">
      <formula>E42="休工"</formula>
    </cfRule>
    <cfRule type="expression" dxfId="70" priority="265">
      <formula>E42="対象外"</formula>
    </cfRule>
  </conditionalFormatting>
  <conditionalFormatting sqref="E45:I45">
    <cfRule type="expression" dxfId="69" priority="256">
      <formula>E45="休日休工"</formula>
    </cfRule>
    <cfRule type="expression" dxfId="68" priority="257">
      <formula>E45="天候休工"</formula>
    </cfRule>
    <cfRule type="expression" dxfId="67" priority="258">
      <formula>E45="振替休工"</formula>
    </cfRule>
    <cfRule type="expression" dxfId="66" priority="259">
      <formula>E45="休工"</formula>
    </cfRule>
    <cfRule type="expression" dxfId="65" priority="260">
      <formula>E45="対象外"</formula>
    </cfRule>
  </conditionalFormatting>
  <conditionalFormatting sqref="E48:I48">
    <cfRule type="expression" dxfId="64" priority="251">
      <formula>E48="休日休工"</formula>
    </cfRule>
    <cfRule type="expression" dxfId="63" priority="252">
      <formula>E48="天候休工"</formula>
    </cfRule>
    <cfRule type="expression" dxfId="62" priority="253">
      <formula>E48="振替休工"</formula>
    </cfRule>
    <cfRule type="expression" dxfId="61" priority="254">
      <formula>E48="休工"</formula>
    </cfRule>
    <cfRule type="expression" dxfId="60" priority="255">
      <formula>E48="対象外"</formula>
    </cfRule>
  </conditionalFormatting>
  <conditionalFormatting sqref="E51:I51">
    <cfRule type="expression" dxfId="59" priority="246">
      <formula>E51="休日休工"</formula>
    </cfRule>
    <cfRule type="expression" dxfId="58" priority="247">
      <formula>E51="天候休工"</formula>
    </cfRule>
    <cfRule type="expression" dxfId="57" priority="248">
      <formula>E51="振替休工"</formula>
    </cfRule>
    <cfRule type="expression" dxfId="56" priority="249">
      <formula>E51="休工"</formula>
    </cfRule>
    <cfRule type="expression" dxfId="55" priority="250">
      <formula>E51="対象外"</formula>
    </cfRule>
  </conditionalFormatting>
  <conditionalFormatting sqref="E54:I54">
    <cfRule type="expression" dxfId="54" priority="241">
      <formula>E54="休日休工"</formula>
    </cfRule>
    <cfRule type="expression" dxfId="53" priority="242">
      <formula>E54="天候休工"</formula>
    </cfRule>
    <cfRule type="expression" dxfId="52" priority="243">
      <formula>E54="振替休工"</formula>
    </cfRule>
    <cfRule type="expression" dxfId="51" priority="244">
      <formula>E54="休工"</formula>
    </cfRule>
    <cfRule type="expression" dxfId="50" priority="245">
      <formula>E54="対象外"</formula>
    </cfRule>
  </conditionalFormatting>
  <conditionalFormatting sqref="C41:D41">
    <cfRule type="expression" dxfId="49" priority="46">
      <formula>C41="休日休工"</formula>
    </cfRule>
    <cfRule type="expression" dxfId="48" priority="47">
      <formula>C41="天候休工"</formula>
    </cfRule>
    <cfRule type="expression" dxfId="47" priority="48">
      <formula>C41="振替休工"</formula>
    </cfRule>
    <cfRule type="expression" dxfId="46" priority="49">
      <formula>C41="休工"</formula>
    </cfRule>
    <cfRule type="expression" dxfId="45" priority="50">
      <formula>C41="対象外"</formula>
    </cfRule>
  </conditionalFormatting>
  <conditionalFormatting sqref="C42:D42">
    <cfRule type="expression" dxfId="44" priority="41">
      <formula>C42="休日休工"</formula>
    </cfRule>
    <cfRule type="expression" dxfId="43" priority="42">
      <formula>C42="天候休工"</formula>
    </cfRule>
    <cfRule type="expression" dxfId="42" priority="43">
      <formula>C42="振替休工"</formula>
    </cfRule>
    <cfRule type="expression" dxfId="41" priority="44">
      <formula>C42="休工"</formula>
    </cfRule>
    <cfRule type="expression" dxfId="40" priority="45">
      <formula>C42="対象外"</formula>
    </cfRule>
  </conditionalFormatting>
  <conditionalFormatting sqref="C44:D44">
    <cfRule type="expression" dxfId="39" priority="36">
      <formula>C44="休日休工"</formula>
    </cfRule>
    <cfRule type="expression" dxfId="38" priority="37">
      <formula>C44="天候休工"</formula>
    </cfRule>
    <cfRule type="expression" dxfId="37" priority="38">
      <formula>C44="振替休工"</formula>
    </cfRule>
    <cfRule type="expression" dxfId="36" priority="39">
      <formula>C44="休工"</formula>
    </cfRule>
    <cfRule type="expression" dxfId="35" priority="40">
      <formula>C44="対象外"</formula>
    </cfRule>
  </conditionalFormatting>
  <conditionalFormatting sqref="C45:D45">
    <cfRule type="expression" dxfId="34" priority="31">
      <formula>C45="休日休工"</formula>
    </cfRule>
    <cfRule type="expression" dxfId="33" priority="32">
      <formula>C45="天候休工"</formula>
    </cfRule>
    <cfRule type="expression" dxfId="32" priority="33">
      <formula>C45="振替休工"</formula>
    </cfRule>
    <cfRule type="expression" dxfId="31" priority="34">
      <formula>C45="休工"</formula>
    </cfRule>
    <cfRule type="expression" dxfId="30" priority="35">
      <formula>C45="対象外"</formula>
    </cfRule>
  </conditionalFormatting>
  <conditionalFormatting sqref="C47:D47">
    <cfRule type="expression" dxfId="29" priority="26">
      <formula>C47="休日休工"</formula>
    </cfRule>
    <cfRule type="expression" dxfId="28" priority="27">
      <formula>C47="天候休工"</formula>
    </cfRule>
    <cfRule type="expression" dxfId="27" priority="28">
      <formula>C47="振替休工"</formula>
    </cfRule>
    <cfRule type="expression" dxfId="26" priority="29">
      <formula>C47="休工"</formula>
    </cfRule>
    <cfRule type="expression" dxfId="25" priority="30">
      <formula>C47="対象外"</formula>
    </cfRule>
  </conditionalFormatting>
  <conditionalFormatting sqref="C48:D48">
    <cfRule type="expression" dxfId="24" priority="21">
      <formula>C48="休日休工"</formula>
    </cfRule>
    <cfRule type="expression" dxfId="23" priority="22">
      <formula>C48="天候休工"</formula>
    </cfRule>
    <cfRule type="expression" dxfId="22" priority="23">
      <formula>C48="振替休工"</formula>
    </cfRule>
    <cfRule type="expression" dxfId="21" priority="24">
      <formula>C48="休工"</formula>
    </cfRule>
    <cfRule type="expression" dxfId="20" priority="25">
      <formula>C48="対象外"</formula>
    </cfRule>
  </conditionalFormatting>
  <conditionalFormatting sqref="C50:D50">
    <cfRule type="expression" dxfId="19" priority="16">
      <formula>C50="休日休工"</formula>
    </cfRule>
    <cfRule type="expression" dxfId="18" priority="17">
      <formula>C50="天候休工"</formula>
    </cfRule>
    <cfRule type="expression" dxfId="17" priority="18">
      <formula>C50="振替休工"</formula>
    </cfRule>
    <cfRule type="expression" dxfId="16" priority="19">
      <formula>C50="休工"</formula>
    </cfRule>
    <cfRule type="expression" dxfId="15" priority="20">
      <formula>C50="対象外"</formula>
    </cfRule>
  </conditionalFormatting>
  <conditionalFormatting sqref="C51:D51">
    <cfRule type="expression" dxfId="14" priority="11">
      <formula>C51="休日休工"</formula>
    </cfRule>
    <cfRule type="expression" dxfId="13" priority="12">
      <formula>C51="天候休工"</formula>
    </cfRule>
    <cfRule type="expression" dxfId="12" priority="13">
      <formula>C51="振替休工"</formula>
    </cfRule>
    <cfRule type="expression" dxfId="11" priority="14">
      <formula>C51="休工"</formula>
    </cfRule>
    <cfRule type="expression" dxfId="10" priority="15">
      <formula>C51="対象外"</formula>
    </cfRule>
  </conditionalFormatting>
  <conditionalFormatting sqref="C53:D53">
    <cfRule type="expression" dxfId="9" priority="6">
      <formula>C53="休日休工"</formula>
    </cfRule>
    <cfRule type="expression" dxfId="8" priority="7">
      <formula>C53="天候休工"</formula>
    </cfRule>
    <cfRule type="expression" dxfId="7" priority="8">
      <formula>C53="振替休工"</formula>
    </cfRule>
    <cfRule type="expression" dxfId="6" priority="9">
      <formula>C53="休工"</formula>
    </cfRule>
    <cfRule type="expression" dxfId="5" priority="10">
      <formula>C53="対象外"</formula>
    </cfRule>
  </conditionalFormatting>
  <conditionalFormatting sqref="C54:D54">
    <cfRule type="expression" dxfId="4" priority="1">
      <formula>C54="休日休工"</formula>
    </cfRule>
    <cfRule type="expression" dxfId="3" priority="2">
      <formula>C54="天候休工"</formula>
    </cfRule>
    <cfRule type="expression" dxfId="2" priority="3">
      <formula>C54="振替休工"</formula>
    </cfRule>
    <cfRule type="expression" dxfId="1" priority="4">
      <formula>C54="休工"</formula>
    </cfRule>
    <cfRule type="expression" dxfId="0" priority="5">
      <formula>C54="対象外"</formula>
    </cfRule>
  </conditionalFormatting>
  <pageMargins left="0.7" right="0.7" top="0.75" bottom="0.75" header="0.3" footer="0.3"/>
  <pageSetup paperSize="9" scale="61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7961B4-01D6-4EBC-8150-FDB5110F251E}">
          <x14:formula1>
            <xm:f>リスト!$A$2:$A$6</xm:f>
          </x14:formula1>
          <xm:sqref>C11:I11 C32:I33 C29:I30 C26:I27 C20:I21 C17:I18 C35:I36 C38:I39 C50:I51 C47:I48 C44:I45 C41:I42 C14:I15 C23:I24 C53:G54 I53:I54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B6"/>
  <sheetViews>
    <sheetView workbookViewId="0">
      <selection activeCell="B4" sqref="B4"/>
    </sheetView>
  </sheetViews>
  <sheetFormatPr defaultRowHeight="13.5"/>
  <cols>
    <col min="1" max="2" width="9" style="1" customWidth="1"/>
    <col min="3" max="16384" width="9" style="1"/>
  </cols>
  <sheetData>
    <row r="1" spans="1:2">
      <c r="A1" s="1" t="s">
        <v>17</v>
      </c>
      <c r="B1" s="1" t="s">
        <v>53</v>
      </c>
    </row>
    <row r="2" spans="1:2">
      <c r="A2" s="2" t="s">
        <v>10</v>
      </c>
      <c r="B2" s="1" t="s">
        <v>54</v>
      </c>
    </row>
    <row r="3" spans="1:2">
      <c r="A3" s="3" t="s">
        <v>16</v>
      </c>
      <c r="B3" s="1" t="s">
        <v>55</v>
      </c>
    </row>
    <row r="4" spans="1:2">
      <c r="A4" s="5" t="s">
        <v>13</v>
      </c>
    </row>
    <row r="5" spans="1:2">
      <c r="A5" s="15" t="s">
        <v>34</v>
      </c>
    </row>
    <row r="6" spans="1:2">
      <c r="A6" s="4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比較表</vt:lpstr>
      <vt:lpstr>【成績】完全週休2日</vt:lpstr>
      <vt:lpstr>【成績】週休2日</vt:lpstr>
      <vt:lpstr>【経費】共通</vt:lpstr>
      <vt:lpstr>（記載例）【成績】完全週休2日</vt:lpstr>
      <vt:lpstr>（記載例）【成績】週休2日</vt:lpstr>
      <vt:lpstr>（記載例）【経費】共通</vt:lpstr>
      <vt:lpstr>リスト</vt:lpstr>
      <vt:lpstr>'（記載例）【経費】共通'!Print_Area</vt:lpstr>
      <vt:lpstr>'（記載例）【成績】完全週休2日'!Print_Area</vt:lpstr>
      <vt:lpstr>'（記載例）【成績】週休2日'!Print_Area</vt:lpstr>
      <vt:lpstr>【経費】共通!Print_Area</vt:lpstr>
      <vt:lpstr>【成績】完全週休2日!Print_Area</vt:lpstr>
      <vt:lpstr>【成績】週休2日!Print_Area</vt:lpstr>
      <vt:lpstr>'（記載例）【成績】週休2日'!Print_Titles</vt:lpstr>
      <vt:lpstr>【成績】週休2日!Print_Titles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2024-03-05T11:02:46Z</dcterms:modified>
</cp:coreProperties>
</file>