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1 水道\"/>
    </mc:Choice>
  </mc:AlternateContent>
  <xr:revisionPtr revIDLastSave="0" documentId="13_ncr:1_{337D1117-8C07-40A1-8060-8429814DE849}" xr6:coauthVersionLast="47" xr6:coauthVersionMax="47" xr10:uidLastSave="{00000000-0000-0000-0000-000000000000}"/>
  <workbookProtection workbookAlgorithmName="SHA-512" workbookHashValue="LyMvI7l7Nl1ur/RlZnAumtuS3uwmFFYCsZHSPFSlqrr0Vp1BSzo9ZWbfHOcfD3WYumXvGnjTx+g5Z/cP6GInGA==" workbookSaltValue="ZZVZPQFxmQvItk+LBNR76A=="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T6" i="5"/>
  <c r="BB8" i="4" s="1"/>
  <c r="S6" i="5"/>
  <c r="R6" i="5"/>
  <c r="AL8" i="4" s="1"/>
  <c r="Q6" i="5"/>
  <c r="W10" i="4" s="1"/>
  <c r="P6" i="5"/>
  <c r="P10" i="4" s="1"/>
  <c r="O6" i="5"/>
  <c r="N6" i="5"/>
  <c r="B10" i="4" s="1"/>
  <c r="M6" i="5"/>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H85" i="4"/>
  <c r="BB10" i="4"/>
  <c r="AL10" i="4"/>
  <c r="I10" i="4"/>
  <c r="AT8" i="4"/>
  <c r="AD8" i="4"/>
  <c r="W8" i="4"/>
  <c r="P8"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<sst xmlns="http://schemas.openxmlformats.org/spreadsheetml/2006/main" count="228" uniqueCount="114">
  <si>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</si>
  <si>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</si>
  <si>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</si>
  <si>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</si>
  <si>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</si>
  <si>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</si>
  <si>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</si>
  <si>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</si>
  <si>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</si>
  <si>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</si>
  <si>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</si>
  <si>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</si>
  <si>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</si>
  <si>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</si>
  <si>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</si>
  <si>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</si>
  <si>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</si>
  <si>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</si>
  <si>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</si>
  <si>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</si>
  <si>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</si>
  <si>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</si>
  <si>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</si>
  <si>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</si>
  <si>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</si>
  <si>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</si>
  <si>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</si>
  <si>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</si>
  <si>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</si>
  <si>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</si>
  <si>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</si>
  <si>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</si>
  <si>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</si>
  <si>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</si>
  <si>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</si>
  <si>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</si>
  <si>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</si>
  <si>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</si>
  <si>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</si>
  <si>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</si>
  <si>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</si>
  <si>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</si>
  <si>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</si>
  <si>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</si>
  <si>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</si>
  <si>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</si>
  <si>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</si>
  <si>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</si>
  <si>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</si>
  <si>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</si>
  <si>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</si>
  <si>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</si>
  <si>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</si>
  <si>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</si>
  <si>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</si>
  <si>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</si>
  <si>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</si>
  <si>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</si>
  <si>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</si>
  <si>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</si>
  <si>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</si>
  <si>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</si>
  <si>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</si>
  <si>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</si>
  <si>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</si>
  <si>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</si>
  <si>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</si>
  <si>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</si>
  <si>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</si>
  <si>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</si>
  <si>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</si>
  <si>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</si>
  <si>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</si>
  <si>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</si>
  <si>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</si>
  <si>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</si>
  <si>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</si>
  <si>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</si>
  <si>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</si>
  <si>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</si>
  <si>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</si>
  <si>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</si>
  <si>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</si>
  <si>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</si>
  <si>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</si>
  <si>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</si>
  <si>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</si>
  <si>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</si>
  <si>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</si>
  <si>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</si>
  <si>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</si>
  <si>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</si>
  <si>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</si>
  <si>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西尾市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</si>
  <si>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</si>
  <si>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</si>
  <si>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</si>
  <si>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</si>
  <si>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</si>
  <si>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</si>
  <si>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</si>
  <si>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</si>
  <si>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</si>
  <si>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</si>
  <si>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</si>
  <si>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</si>
  <si>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</si>
  <si>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</si>
  <si>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</si>
  <si>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</si>
  <si>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</si>
  <si>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令和４年度の西尾市においては、①経常収支比率は類似団体平均を下回っており、水需要の減少に伴う給水収益の減少により悪化していくと考えられるため、今後はより一層経営の効率化に努める必要がある。欠損金は発生していないため、②累積欠損金比率は0％である。　
　③流動比率は類似団体平均を上回り、負債（支払わなければならないお金）に対して、5.3倍の資産（支払いに充てることができるお金）を保有している事が言える。　
　④企業債残高対給水収益比率は類似団体平均を下回り、資金調達の際に企業債の依存度が低く、自己資金調達の度合いが高い状況である。　
　⑤料金回収率は前年度より大幅に減少した。物価高騰の支援策として料金を減免したことによる給水収益の減少によるものである。
　⑥給水原価は類似団体平均を下回り、給水に係る費用が少なく抑えられており、この数年安定している。　
　⑦施設利用率は平成29年度に配水能力を見直ししたことにより増加し、施設を有効に利用していると言える。
　⑧有収率が前年度比0.84ポイント減少した要因は、大きな漏水が何箇所かあったためである。    
              </t>
    <rPh sb="28" eb="30">
      <t>ヘイキン</t>
    </rPh>
    <rPh sb="31" eb="33">
      <t>シタマワ</t>
    </rPh>
    <rPh sb="137" eb="139">
      <t>ヘイキン</t>
    </rPh>
    <rPh sb="140" eb="142">
      <t>ウワマワ</t>
    </rPh>
    <rPh sb="224" eb="226">
      <t>ヘイキン</t>
    </rPh>
    <rPh sb="227" eb="229">
      <t>シタマワ</t>
    </rPh>
    <rPh sb="286" eb="288">
      <t>ゲンショウ</t>
    </rPh>
    <rPh sb="291" eb="295">
      <t>ブッカコウトウ</t>
    </rPh>
    <rPh sb="296" eb="298">
      <t>シエン</t>
    </rPh>
    <rPh sb="298" eb="299">
      <t>サク</t>
    </rPh>
    <rPh sb="319" eb="321">
      <t>ゲンショウ</t>
    </rPh>
    <rPh sb="342" eb="344">
      <t>ヘイキン</t>
    </rPh>
    <rPh sb="345" eb="347">
      <t>シタマワ</t>
    </rPh>
    <phoneticPr fontId="4"/>
  </si>
  <si>
    <t>　西尾市水道事業は、現在は良好な経営成績であるが、主たる収入である給水収益は、企業や一般家庭の節水意識の浸透と節水型機器の普及等により、近年は減少傾向にある。
　また、支出においても、重要管路の耐震化、老朽化した管路や施設の計画的更新等、今後も多大な投資を予定している。
　今後は、「西尾市水道ビジョン　令和４（2022）年度改訂版」に沿って、設備や管路の長寿命化を図るとともに、料金の適正化を含めた財源の確保により財政のバランスを図り、健全経営の維持に努めていく必要がある。</t>
    <rPh sb="142" eb="145">
      <t>ニシオシ</t>
    </rPh>
    <rPh sb="152" eb="154">
      <t>レイワ</t>
    </rPh>
    <rPh sb="161" eb="163">
      <t>ネンド</t>
    </rPh>
    <rPh sb="163" eb="166">
      <t>カイテイバン</t>
    </rPh>
    <phoneticPr fontId="4"/>
  </si>
  <si>
    <t>　令和４年度の西尾市においては、①有形固定資産減価償却率は類似団体平均を下回り、保有資産の老朽化の度合いが低い状況である。
　②管路経年化率は類似団体平均とほぼ同じであり、法定耐用年数40年を経過した管路が多く、老朽化が進んでいる。
　③管路更新率は類似団体平均を下回り、管路更新延長を増やす必要がある。
　これらのことを参考にし、西尾市として漏水防止と安定給水を図るため、更新投資を増やして老朽管の更新工事を促進する必要がある。</t>
    <rPh sb="33" eb="35">
      <t>ヘイキン</t>
    </rPh>
    <rPh sb="36" eb="38">
      <t>シタマワ</t>
    </rPh>
    <rPh sb="75" eb="77">
      <t>ヘイキン</t>
    </rPh>
    <rPh sb="80" eb="81">
      <t>オナ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</si>
</sst>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0.63</c:v>
                </c:pt>
                <c:pt idx="1">
                  <c:v>0.69</c:v>
                </c:pt>
                <c:pt idx="2">
                  <c:v>0.65</c:v>
                </c:pt>
                <c:pt idx="3">
                  <c:v>0.63</c:v>
                </c:pt>
                <c:pt idx="4">
                  <c:v>0.45</c:v>
                </c:pt>
              </c:numCache>
            </c:numRef>
          </c:val>
          <c:extLst>
            <c:ext xmlns:c16="http://schemas.microsoft.com/office/drawing/2014/chart" uri="{C3380CC4-5D6E-409C-BE32-E72D297353CC}">
              <c16:uniqueId val="{00000000-E713-4282-AB70-8507448DD3C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c:ext xmlns:c16="http://schemas.microsoft.com/office/drawing/2014/chart" uri="{C3380CC4-5D6E-409C-BE32-E72D297353CC}">
              <c16:uniqueId val="{00000001-E713-4282-AB70-8507448DD3C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83.44</c:v>
                </c:pt>
                <c:pt idx="1">
                  <c:v>83.1</c:v>
                </c:pt>
                <c:pt idx="2">
                  <c:v>83.8</c:v>
                </c:pt>
                <c:pt idx="3">
                  <c:v>83.9</c:v>
                </c:pt>
                <c:pt idx="4">
                  <c:v>83.38</c:v>
                </c:pt>
              </c:numCache>
            </c:numRef>
          </c:val>
          <c:extLst>
            <c:ext xmlns:c16="http://schemas.microsoft.com/office/drawing/2014/chart" uri="{C3380CC4-5D6E-409C-BE32-E72D297353CC}">
              <c16:uniqueId val="{00000000-14C7-47A2-878A-13039BD7540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c:ext xmlns:c16="http://schemas.microsoft.com/office/drawing/2014/chart" uri="{C3380CC4-5D6E-409C-BE32-E72D297353CC}">
              <c16:uniqueId val="{00000001-14C7-47A2-878A-13039BD7540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95.17</c:v>
                </c:pt>
                <c:pt idx="1">
                  <c:v>95.19</c:v>
                </c:pt>
                <c:pt idx="2">
                  <c:v>95.84</c:v>
                </c:pt>
                <c:pt idx="3">
                  <c:v>95.13</c:v>
                </c:pt>
                <c:pt idx="4">
                  <c:v>94.29</c:v>
                </c:pt>
              </c:numCache>
            </c:numRef>
          </c:val>
          <c:extLst>
            <c:ext xmlns:c16="http://schemas.microsoft.com/office/drawing/2014/chart" uri="{C3380CC4-5D6E-409C-BE32-E72D297353CC}">
              <c16:uniqueId val="{00000000-44DD-4C0B-8BC3-02169F0D0CD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c:ext xmlns:c16="http://schemas.microsoft.com/office/drawing/2014/chart" uri="{C3380CC4-5D6E-409C-BE32-E72D297353CC}">
              <c16:uniqueId val="{00000001-44DD-4C0B-8BC3-02169F0D0CD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119.24</c:v>
                </c:pt>
                <c:pt idx="1">
                  <c:v>115.82</c:v>
                </c:pt>
                <c:pt idx="2">
                  <c:v>116.85</c:v>
                </c:pt>
                <c:pt idx="3">
                  <c:v>115.25</c:v>
                </c:pt>
                <c:pt idx="4">
                  <c:v>109.08</c:v>
                </c:pt>
              </c:numCache>
            </c:numRef>
          </c:val>
          <c:extLst>
            <c:ext xmlns:c16="http://schemas.microsoft.com/office/drawing/2014/chart" uri="{C3380CC4-5D6E-409C-BE32-E72D297353CC}">
              <c16:uniqueId val="{00000000-25B7-4AD6-BDF0-7655F5A5DA5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c:ext xmlns:c16="http://schemas.microsoft.com/office/drawing/2014/chart" uri="{C3380CC4-5D6E-409C-BE32-E72D297353CC}">
              <c16:uniqueId val="{00000001-25B7-4AD6-BDF0-7655F5A5DA5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45.1</c:v>
                </c:pt>
                <c:pt idx="1">
                  <c:v>45.31</c:v>
                </c:pt>
                <c:pt idx="2">
                  <c:v>45.85</c:v>
                </c:pt>
                <c:pt idx="3">
                  <c:v>46.08</c:v>
                </c:pt>
                <c:pt idx="4">
                  <c:v>47.22</c:v>
                </c:pt>
              </c:numCache>
            </c:numRef>
          </c:val>
          <c:extLst>
            <c:ext xmlns:c16="http://schemas.microsoft.com/office/drawing/2014/chart" uri="{C3380CC4-5D6E-409C-BE32-E72D297353CC}">
              <c16:uniqueId val="{00000000-005B-4FDA-9967-3813F3DC81A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c:ext xmlns:c16="http://schemas.microsoft.com/office/drawing/2014/chart" uri="{C3380CC4-5D6E-409C-BE32-E72D297353CC}">
              <c16:uniqueId val="{00000001-005B-4FDA-9967-3813F3DC81A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23.1</c:v>
                </c:pt>
                <c:pt idx="1">
                  <c:v>23.55</c:v>
                </c:pt>
                <c:pt idx="2">
                  <c:v>24.45</c:v>
                </c:pt>
                <c:pt idx="3">
                  <c:v>25.1</c:v>
                </c:pt>
                <c:pt idx="4">
                  <c:v>25.79</c:v>
                </c:pt>
              </c:numCache>
            </c:numRef>
          </c:val>
          <c:extLst>
            <c:ext xmlns:c16="http://schemas.microsoft.com/office/drawing/2014/chart" uri="{C3380CC4-5D6E-409C-BE32-E72D297353CC}">
              <c16:uniqueId val="{00000000-17D2-4432-B957-C025887EFEA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c:ext xmlns:c16="http://schemas.microsoft.com/office/drawing/2014/chart" uri="{C3380CC4-5D6E-409C-BE32-E72D297353CC}">
              <c16:uniqueId val="{00000001-17D2-4432-B957-C025887EFEA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1D-407B-9775-344F09D3677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c:ext xmlns:c16="http://schemas.microsoft.com/office/drawing/2014/chart" uri="{C3380CC4-5D6E-409C-BE32-E72D297353CC}">
              <c16:uniqueId val="{00000001-761D-407B-9775-344F09D3677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744.91</c:v>
                </c:pt>
                <c:pt idx="1">
                  <c:v>592.17999999999995</c:v>
                </c:pt>
                <c:pt idx="2">
                  <c:v>750.25</c:v>
                </c:pt>
                <c:pt idx="3">
                  <c:v>703.53</c:v>
                </c:pt>
                <c:pt idx="4">
                  <c:v>529.73</c:v>
                </c:pt>
              </c:numCache>
            </c:numRef>
          </c:val>
          <c:extLst>
            <c:ext xmlns:c16="http://schemas.microsoft.com/office/drawing/2014/chart" uri="{C3380CC4-5D6E-409C-BE32-E72D297353CC}">
              <c16:uniqueId val="{00000000-8141-472F-B5AC-7A8A9F33743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c:ext xmlns:c16="http://schemas.microsoft.com/office/drawing/2014/chart" uri="{C3380CC4-5D6E-409C-BE32-E72D297353CC}">
              <c16:uniqueId val="{00000001-8141-472F-B5AC-7A8A9F33743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21.71</c:v>
                </c:pt>
                <c:pt idx="1">
                  <c:v>24.53</c:v>
                </c:pt>
                <c:pt idx="2">
                  <c:v>30.65</c:v>
                </c:pt>
                <c:pt idx="3">
                  <c:v>30.35</c:v>
                </c:pt>
                <c:pt idx="4">
                  <c:v>32.89</c:v>
                </c:pt>
              </c:numCache>
            </c:numRef>
          </c:val>
          <c:extLst>
            <c:ext xmlns:c16="http://schemas.microsoft.com/office/drawing/2014/chart" uri="{C3380CC4-5D6E-409C-BE32-E72D297353CC}">
              <c16:uniqueId val="{00000000-06AA-4673-9860-87FE5E09027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c:ext xmlns:c16="http://schemas.microsoft.com/office/drawing/2014/chart" uri="{C3380CC4-5D6E-409C-BE32-E72D297353CC}">
              <c16:uniqueId val="{00000001-06AA-4673-9860-87FE5E09027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117.11</c:v>
                </c:pt>
                <c:pt idx="1">
                  <c:v>113.81</c:v>
                </c:pt>
                <c:pt idx="2">
                  <c:v>99.18</c:v>
                </c:pt>
                <c:pt idx="3">
                  <c:v>111.81</c:v>
                </c:pt>
                <c:pt idx="4">
                  <c:v>92.49</c:v>
                </c:pt>
              </c:numCache>
            </c:numRef>
          </c:val>
          <c:extLst>
            <c:ext xmlns:c16="http://schemas.microsoft.com/office/drawing/2014/chart" uri="{C3380CC4-5D6E-409C-BE32-E72D297353CC}">
              <c16:uniqueId val="{00000000-AA0A-4726-9945-4E54823B851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c:ext xmlns:c16="http://schemas.microsoft.com/office/drawing/2014/chart" uri="{C3380CC4-5D6E-409C-BE32-E72D297353CC}">
              <c16:uniqueId val="{00000001-AA0A-4726-9945-4E54823B851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135.65</c:v>
                </c:pt>
                <c:pt idx="1">
                  <c:v>139.46</c:v>
                </c:pt>
                <c:pt idx="2">
                  <c:v>139.12</c:v>
                </c:pt>
                <c:pt idx="3">
                  <c:v>141.13</c:v>
                </c:pt>
                <c:pt idx="4">
                  <c:v>149.38</c:v>
                </c:pt>
              </c:numCache>
            </c:numRef>
          </c:val>
          <c:extLst>
            <c:ext xmlns:c16="http://schemas.microsoft.com/office/drawing/2014/chart" uri="{C3380CC4-5D6E-409C-BE32-E72D297353CC}">
              <c16:uniqueId val="{00000000-4F70-4065-9D5B-F8C5D516773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c:ext xmlns:c16="http://schemas.microsoft.com/office/drawing/2014/chart" uri="{C3380CC4-5D6E-409C-BE32-E72D297353CC}">
              <c16:uniqueId val="{00000001-4F70-4065-9D5B-F8C5D516773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愛知県　西尾市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A2</v>
      </c>
      <c r="X8" s="75"/>
      <c r="Y8" s="75"/>
      <c r="Z8" s="75"/>
      <c r="AA8" s="75"/>
      <c r="AB8" s="75"/>
      <c r="AC8" s="75"/>
      <c r="AD8" s="75" t="str">
        <f>データ!$M$6</f>
        <v>非設置</v>
      </c>
      <c r="AE8" s="75"/>
      <c r="AF8" s="75"/>
      <c r="AG8" s="75"/>
      <c r="AH8" s="75"/>
      <c r="AI8" s="75"/>
      <c r="AJ8" s="75"/>
      <c r="AK8" s="2"/>
      <c r="AL8" s="66">
        <f>データ!$R$6</f>
        <v>170332</v>
      </c>
      <c r="AM8" s="66"/>
      <c r="AN8" s="66"/>
      <c r="AO8" s="66"/>
      <c r="AP8" s="66"/>
      <c r="AQ8" s="66"/>
      <c r="AR8" s="66"/>
      <c r="AS8" s="66"/>
      <c r="AT8" s="37">
        <f>データ!$S$6</f>
        <v>161.22</v>
      </c>
      <c r="AU8" s="38"/>
      <c r="AV8" s="38"/>
      <c r="AW8" s="38"/>
      <c r="AX8" s="38"/>
      <c r="AY8" s="38"/>
      <c r="AZ8" s="38"/>
      <c r="BA8" s="38"/>
      <c r="BB8" s="55">
        <f>データ!$T$6</f>
        <v>1056.52</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91.45</v>
      </c>
      <c r="J10" s="38"/>
      <c r="K10" s="38"/>
      <c r="L10" s="38"/>
      <c r="M10" s="38"/>
      <c r="N10" s="38"/>
      <c r="O10" s="65"/>
      <c r="P10" s="55">
        <f>データ!$P$6</f>
        <v>99.73</v>
      </c>
      <c r="Q10" s="55"/>
      <c r="R10" s="55"/>
      <c r="S10" s="55"/>
      <c r="T10" s="55"/>
      <c r="U10" s="55"/>
      <c r="V10" s="55"/>
      <c r="W10" s="66">
        <f>データ!$Q$6</f>
        <v>2343</v>
      </c>
      <c r="X10" s="66"/>
      <c r="Y10" s="66"/>
      <c r="Z10" s="66"/>
      <c r="AA10" s="66"/>
      <c r="AB10" s="66"/>
      <c r="AC10" s="66"/>
      <c r="AD10" s="2"/>
      <c r="AE10" s="2"/>
      <c r="AF10" s="2"/>
      <c r="AG10" s="2"/>
      <c r="AH10" s="2"/>
      <c r="AI10" s="2"/>
      <c r="AJ10" s="2"/>
      <c r="AK10" s="2"/>
      <c r="AL10" s="66">
        <f>データ!$U$6</f>
        <v>169762</v>
      </c>
      <c r="AM10" s="66"/>
      <c r="AN10" s="66"/>
      <c r="AO10" s="66"/>
      <c r="AP10" s="66"/>
      <c r="AQ10" s="66"/>
      <c r="AR10" s="66"/>
      <c r="AS10" s="66"/>
      <c r="AT10" s="37">
        <f>データ!$V$6</f>
        <v>134.88</v>
      </c>
      <c r="AU10" s="38"/>
      <c r="AV10" s="38"/>
      <c r="AW10" s="38"/>
      <c r="AX10" s="38"/>
      <c r="AY10" s="38"/>
      <c r="AZ10" s="38"/>
      <c r="BA10" s="38"/>
      <c r="BB10" s="55">
        <f>データ!$W$6</f>
        <v>1258.6199999999999</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bBd94raxtueG9ThW80mxiTGLcQdKeQ+1evWamcnIFN+fXiG1maNwql6RhwqALtG1laCWCcLFWvntFF2dth7e5A==" saltValue="O+q/BXu+9t+n1S4UX6jBa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232131</v>
      </c>
      <c r="D6" s="20">
        <f t="shared" si="3"/>
        <v>46</v>
      </c>
      <c r="E6" s="20">
        <f t="shared" si="3"/>
        <v>1</v>
      </c>
      <c r="F6" s="20">
        <f t="shared" si="3"/>
        <v>0</v>
      </c>
      <c r="G6" s="20">
        <f t="shared" si="3"/>
        <v>1</v>
      </c>
      <c r="H6" s="20" t="str">
        <f t="shared" si="3"/>
        <v>愛知県　西尾市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91.45</v>
      </c>
      <c r="P6" s="21">
        <f t="shared" si="3"/>
        <v>99.73</v>
      </c>
      <c r="Q6" s="21">
        <f t="shared" si="3"/>
        <v>2343</v>
      </c>
      <c r="R6" s="21">
        <f t="shared" si="3"/>
        <v>170332</v>
      </c>
      <c r="S6" s="21">
        <f t="shared" si="3"/>
        <v>161.22</v>
      </c>
      <c r="T6" s="21">
        <f t="shared" si="3"/>
        <v>1056.52</v>
      </c>
      <c r="U6" s="21">
        <f t="shared" si="3"/>
        <v>169762</v>
      </c>
      <c r="V6" s="21">
        <f t="shared" si="3"/>
        <v>134.88</v>
      </c>
      <c r="W6" s="21">
        <f t="shared" si="3"/>
        <v>1258.6199999999999</v>
      </c>
      <c r="X6" s="22">
        <f>IF(X7="",NA(),X7)</f>
        <v>119.24</v>
      </c>
      <c r="Y6" s="22">
        <f t="shared" ref="Y6:AG6" si="4">IF(Y7="",NA(),Y7)</f>
        <v>115.82</v>
      </c>
      <c r="Z6" s="22">
        <f t="shared" si="4"/>
        <v>116.85</v>
      </c>
      <c r="AA6" s="22">
        <f t="shared" si="4"/>
        <v>115.25</v>
      </c>
      <c r="AB6" s="22">
        <f t="shared" si="4"/>
        <v>109.08</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744.91</v>
      </c>
      <c r="AU6" s="22">
        <f t="shared" ref="AU6:BC6" si="6">IF(AU7="",NA(),AU7)</f>
        <v>592.17999999999995</v>
      </c>
      <c r="AV6" s="22">
        <f t="shared" si="6"/>
        <v>750.25</v>
      </c>
      <c r="AW6" s="22">
        <f t="shared" si="6"/>
        <v>703.53</v>
      </c>
      <c r="AX6" s="22">
        <f t="shared" si="6"/>
        <v>529.73</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2">
        <f>IF(BE7="",NA(),BE7)</f>
        <v>21.71</v>
      </c>
      <c r="BF6" s="22">
        <f t="shared" ref="BF6:BN6" si="7">IF(BF7="",NA(),BF7)</f>
        <v>24.53</v>
      </c>
      <c r="BG6" s="22">
        <f t="shared" si="7"/>
        <v>30.65</v>
      </c>
      <c r="BH6" s="22">
        <f t="shared" si="7"/>
        <v>30.35</v>
      </c>
      <c r="BI6" s="22">
        <f t="shared" si="7"/>
        <v>32.89</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117.11</v>
      </c>
      <c r="BQ6" s="22">
        <f t="shared" ref="BQ6:BY6" si="8">IF(BQ7="",NA(),BQ7)</f>
        <v>113.81</v>
      </c>
      <c r="BR6" s="22">
        <f t="shared" si="8"/>
        <v>99.18</v>
      </c>
      <c r="BS6" s="22">
        <f t="shared" si="8"/>
        <v>111.81</v>
      </c>
      <c r="BT6" s="22">
        <f t="shared" si="8"/>
        <v>92.49</v>
      </c>
      <c r="BU6" s="22">
        <f t="shared" si="8"/>
        <v>104.84</v>
      </c>
      <c r="BV6" s="22">
        <f t="shared" si="8"/>
        <v>106.11</v>
      </c>
      <c r="BW6" s="22">
        <f t="shared" si="8"/>
        <v>103.75</v>
      </c>
      <c r="BX6" s="22">
        <f t="shared" si="8"/>
        <v>105.3</v>
      </c>
      <c r="BY6" s="22">
        <f t="shared" si="8"/>
        <v>99.41</v>
      </c>
      <c r="BZ6" s="21" t="str">
        <f>IF(BZ7="","",IF(BZ7="-","【-】","【"&amp;SUBSTITUTE(TEXT(BZ7,"#,##0.00"),"-","△")&amp;"】"))</f>
        <v>【97.47】</v>
      </c>
      <c r="CA6" s="22">
        <f>IF(CA7="",NA(),CA7)</f>
        <v>135.65</v>
      </c>
      <c r="CB6" s="22">
        <f t="shared" ref="CB6:CJ6" si="9">IF(CB7="",NA(),CB7)</f>
        <v>139.46</v>
      </c>
      <c r="CC6" s="22">
        <f t="shared" si="9"/>
        <v>139.12</v>
      </c>
      <c r="CD6" s="22">
        <f t="shared" si="9"/>
        <v>141.13</v>
      </c>
      <c r="CE6" s="22">
        <f t="shared" si="9"/>
        <v>149.38</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83.44</v>
      </c>
      <c r="CM6" s="22">
        <f t="shared" ref="CM6:CU6" si="10">IF(CM7="",NA(),CM7)</f>
        <v>83.1</v>
      </c>
      <c r="CN6" s="22">
        <f t="shared" si="10"/>
        <v>83.8</v>
      </c>
      <c r="CO6" s="22">
        <f t="shared" si="10"/>
        <v>83.9</v>
      </c>
      <c r="CP6" s="22">
        <f t="shared" si="10"/>
        <v>83.38</v>
      </c>
      <c r="CQ6" s="22">
        <f t="shared" si="10"/>
        <v>62.32</v>
      </c>
      <c r="CR6" s="22">
        <f t="shared" si="10"/>
        <v>61.71</v>
      </c>
      <c r="CS6" s="22">
        <f t="shared" si="10"/>
        <v>63.12</v>
      </c>
      <c r="CT6" s="22">
        <f t="shared" si="10"/>
        <v>62.57</v>
      </c>
      <c r="CU6" s="22">
        <f t="shared" si="10"/>
        <v>61.56</v>
      </c>
      <c r="CV6" s="21" t="str">
        <f>IF(CV7="","",IF(CV7="-","【-】","【"&amp;SUBSTITUTE(TEXT(CV7,"#,##0.00"),"-","△")&amp;"】"))</f>
        <v>【59.97】</v>
      </c>
      <c r="CW6" s="22">
        <f>IF(CW7="",NA(),CW7)</f>
        <v>95.17</v>
      </c>
      <c r="CX6" s="22">
        <f t="shared" ref="CX6:DF6" si="11">IF(CX7="",NA(),CX7)</f>
        <v>95.19</v>
      </c>
      <c r="CY6" s="22">
        <f t="shared" si="11"/>
        <v>95.84</v>
      </c>
      <c r="CZ6" s="22">
        <f t="shared" si="11"/>
        <v>95.13</v>
      </c>
      <c r="DA6" s="22">
        <f t="shared" si="11"/>
        <v>94.29</v>
      </c>
      <c r="DB6" s="22">
        <f t="shared" si="11"/>
        <v>90.19</v>
      </c>
      <c r="DC6" s="22">
        <f t="shared" si="11"/>
        <v>90.03</v>
      </c>
      <c r="DD6" s="22">
        <f t="shared" si="11"/>
        <v>90.09</v>
      </c>
      <c r="DE6" s="22">
        <f t="shared" si="11"/>
        <v>90.21</v>
      </c>
      <c r="DF6" s="22">
        <f t="shared" si="11"/>
        <v>90.11</v>
      </c>
      <c r="DG6" s="21" t="str">
        <f>IF(DG7="","",IF(DG7="-","【-】","【"&amp;SUBSTITUTE(TEXT(DG7,"#,##0.00"),"-","△")&amp;"】"))</f>
        <v>【89.76】</v>
      </c>
      <c r="DH6" s="22">
        <f>IF(DH7="",NA(),DH7)</f>
        <v>45.1</v>
      </c>
      <c r="DI6" s="22">
        <f t="shared" ref="DI6:DQ6" si="12">IF(DI7="",NA(),DI7)</f>
        <v>45.31</v>
      </c>
      <c r="DJ6" s="22">
        <f t="shared" si="12"/>
        <v>45.85</v>
      </c>
      <c r="DK6" s="22">
        <f t="shared" si="12"/>
        <v>46.08</v>
      </c>
      <c r="DL6" s="22">
        <f t="shared" si="12"/>
        <v>47.22</v>
      </c>
      <c r="DM6" s="22">
        <f t="shared" si="12"/>
        <v>48.86</v>
      </c>
      <c r="DN6" s="22">
        <f t="shared" si="12"/>
        <v>49.6</v>
      </c>
      <c r="DO6" s="22">
        <f t="shared" si="12"/>
        <v>50.31</v>
      </c>
      <c r="DP6" s="22">
        <f t="shared" si="12"/>
        <v>50.74</v>
      </c>
      <c r="DQ6" s="22">
        <f t="shared" si="12"/>
        <v>51.49</v>
      </c>
      <c r="DR6" s="21" t="str">
        <f>IF(DR7="","",IF(DR7="-","【-】","【"&amp;SUBSTITUTE(TEXT(DR7,"#,##0.00"),"-","△")&amp;"】"))</f>
        <v>【51.51】</v>
      </c>
      <c r="DS6" s="22">
        <f>IF(DS7="",NA(),DS7)</f>
        <v>23.1</v>
      </c>
      <c r="DT6" s="22">
        <f t="shared" ref="DT6:EB6" si="13">IF(DT7="",NA(),DT7)</f>
        <v>23.55</v>
      </c>
      <c r="DU6" s="22">
        <f t="shared" si="13"/>
        <v>24.45</v>
      </c>
      <c r="DV6" s="22">
        <f t="shared" si="13"/>
        <v>25.1</v>
      </c>
      <c r="DW6" s="22">
        <f t="shared" si="13"/>
        <v>25.79</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0.63</v>
      </c>
      <c r="EE6" s="22">
        <f t="shared" ref="EE6:EM6" si="14">IF(EE7="",NA(),EE7)</f>
        <v>0.69</v>
      </c>
      <c r="EF6" s="22">
        <f t="shared" si="14"/>
        <v>0.65</v>
      </c>
      <c r="EG6" s="22">
        <f t="shared" si="14"/>
        <v>0.63</v>
      </c>
      <c r="EH6" s="22">
        <f t="shared" si="14"/>
        <v>0.45</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15">
      <c r="A7" s="15"/>
      <c r="B7" s="24">
        <v>2022</v>
      </c>
      <c r="C7" s="24">
        <v>232131</v>
      </c>
      <c r="D7" s="24">
        <v>46</v>
      </c>
      <c r="E7" s="24">
        <v>1</v>
      </c>
      <c r="F7" s="24">
        <v>0</v>
      </c>
      <c r="G7" s="24">
        <v>1</v>
      </c>
      <c r="H7" s="24" t="s">
        <v>93</v>
      </c>
      <c r="I7" s="24" t="s">
        <v>94</v>
      </c>
      <c r="J7" s="24" t="s">
        <v>95</v>
      </c>
      <c r="K7" s="24" t="s">
        <v>96</v>
      </c>
      <c r="L7" s="24" t="s">
        <v>97</v>
      </c>
      <c r="M7" s="24" t="s">
        <v>98</v>
      </c>
      <c r="N7" s="25" t="s">
        <v>99</v>
      </c>
      <c r="O7" s="25">
        <v>91.45</v>
      </c>
      <c r="P7" s="25">
        <v>99.73</v>
      </c>
      <c r="Q7" s="25">
        <v>2343</v>
      </c>
      <c r="R7" s="25">
        <v>170332</v>
      </c>
      <c r="S7" s="25">
        <v>161.22</v>
      </c>
      <c r="T7" s="25">
        <v>1056.52</v>
      </c>
      <c r="U7" s="25">
        <v>169762</v>
      </c>
      <c r="V7" s="25">
        <v>134.88</v>
      </c>
      <c r="W7" s="25">
        <v>1258.6199999999999</v>
      </c>
      <c r="X7" s="25">
        <v>119.24</v>
      </c>
      <c r="Y7" s="25">
        <v>115.82</v>
      </c>
      <c r="Z7" s="25">
        <v>116.85</v>
      </c>
      <c r="AA7" s="25">
        <v>115.25</v>
      </c>
      <c r="AB7" s="25">
        <v>109.08</v>
      </c>
      <c r="AC7" s="25">
        <v>112.62</v>
      </c>
      <c r="AD7" s="25">
        <v>113.35</v>
      </c>
      <c r="AE7" s="25">
        <v>112.36</v>
      </c>
      <c r="AF7" s="25">
        <v>112.26</v>
      </c>
      <c r="AG7" s="25">
        <v>110.04</v>
      </c>
      <c r="AH7" s="25">
        <v>108.7</v>
      </c>
      <c r="AI7" s="25">
        <v>0</v>
      </c>
      <c r="AJ7" s="25">
        <v>0</v>
      </c>
      <c r="AK7" s="25">
        <v>0</v>
      </c>
      <c r="AL7" s="25">
        <v>0</v>
      </c>
      <c r="AM7" s="25">
        <v>0</v>
      </c>
      <c r="AN7" s="25">
        <v>0.75</v>
      </c>
      <c r="AO7" s="25">
        <v>0.51</v>
      </c>
      <c r="AP7" s="25">
        <v>0.28999999999999998</v>
      </c>
      <c r="AQ7" s="25">
        <v>0.25</v>
      </c>
      <c r="AR7" s="25">
        <v>0.13</v>
      </c>
      <c r="AS7" s="25">
        <v>1.34</v>
      </c>
      <c r="AT7" s="25">
        <v>744.91</v>
      </c>
      <c r="AU7" s="25">
        <v>592.17999999999995</v>
      </c>
      <c r="AV7" s="25">
        <v>750.25</v>
      </c>
      <c r="AW7" s="25">
        <v>703.53</v>
      </c>
      <c r="AX7" s="25">
        <v>529.73</v>
      </c>
      <c r="AY7" s="25">
        <v>318.89</v>
      </c>
      <c r="AZ7" s="25">
        <v>309.10000000000002</v>
      </c>
      <c r="BA7" s="25">
        <v>306.08</v>
      </c>
      <c r="BB7" s="25">
        <v>306.14999999999998</v>
      </c>
      <c r="BC7" s="25">
        <v>297.54000000000002</v>
      </c>
      <c r="BD7" s="25">
        <v>252.29</v>
      </c>
      <c r="BE7" s="25">
        <v>21.71</v>
      </c>
      <c r="BF7" s="25">
        <v>24.53</v>
      </c>
      <c r="BG7" s="25">
        <v>30.65</v>
      </c>
      <c r="BH7" s="25">
        <v>30.35</v>
      </c>
      <c r="BI7" s="25">
        <v>32.89</v>
      </c>
      <c r="BJ7" s="25">
        <v>290.07</v>
      </c>
      <c r="BK7" s="25">
        <v>290.42</v>
      </c>
      <c r="BL7" s="25">
        <v>294.66000000000003</v>
      </c>
      <c r="BM7" s="25">
        <v>285.27</v>
      </c>
      <c r="BN7" s="25">
        <v>294.73</v>
      </c>
      <c r="BO7" s="25">
        <v>268.07</v>
      </c>
      <c r="BP7" s="25">
        <v>117.11</v>
      </c>
      <c r="BQ7" s="25">
        <v>113.81</v>
      </c>
      <c r="BR7" s="25">
        <v>99.18</v>
      </c>
      <c r="BS7" s="25">
        <v>111.81</v>
      </c>
      <c r="BT7" s="25">
        <v>92.49</v>
      </c>
      <c r="BU7" s="25">
        <v>104.84</v>
      </c>
      <c r="BV7" s="25">
        <v>106.11</v>
      </c>
      <c r="BW7" s="25">
        <v>103.75</v>
      </c>
      <c r="BX7" s="25">
        <v>105.3</v>
      </c>
      <c r="BY7" s="25">
        <v>99.41</v>
      </c>
      <c r="BZ7" s="25">
        <v>97.47</v>
      </c>
      <c r="CA7" s="25">
        <v>135.65</v>
      </c>
      <c r="CB7" s="25">
        <v>139.46</v>
      </c>
      <c r="CC7" s="25">
        <v>139.12</v>
      </c>
      <c r="CD7" s="25">
        <v>141.13</v>
      </c>
      <c r="CE7" s="25">
        <v>149.38</v>
      </c>
      <c r="CF7" s="25">
        <v>161.82</v>
      </c>
      <c r="CG7" s="25">
        <v>161.03</v>
      </c>
      <c r="CH7" s="25">
        <v>159.93</v>
      </c>
      <c r="CI7" s="25">
        <v>162.77000000000001</v>
      </c>
      <c r="CJ7" s="25">
        <v>170.87</v>
      </c>
      <c r="CK7" s="25">
        <v>174.75</v>
      </c>
      <c r="CL7" s="25">
        <v>83.44</v>
      </c>
      <c r="CM7" s="25">
        <v>83.1</v>
      </c>
      <c r="CN7" s="25">
        <v>83.8</v>
      </c>
      <c r="CO7" s="25">
        <v>83.9</v>
      </c>
      <c r="CP7" s="25">
        <v>83.38</v>
      </c>
      <c r="CQ7" s="25">
        <v>62.32</v>
      </c>
      <c r="CR7" s="25">
        <v>61.71</v>
      </c>
      <c r="CS7" s="25">
        <v>63.12</v>
      </c>
      <c r="CT7" s="25">
        <v>62.57</v>
      </c>
      <c r="CU7" s="25">
        <v>61.56</v>
      </c>
      <c r="CV7" s="25">
        <v>59.97</v>
      </c>
      <c r="CW7" s="25">
        <v>95.17</v>
      </c>
      <c r="CX7" s="25">
        <v>95.19</v>
      </c>
      <c r="CY7" s="25">
        <v>95.84</v>
      </c>
      <c r="CZ7" s="25">
        <v>95.13</v>
      </c>
      <c r="DA7" s="25">
        <v>94.29</v>
      </c>
      <c r="DB7" s="25">
        <v>90.19</v>
      </c>
      <c r="DC7" s="25">
        <v>90.03</v>
      </c>
      <c r="DD7" s="25">
        <v>90.09</v>
      </c>
      <c r="DE7" s="25">
        <v>90.21</v>
      </c>
      <c r="DF7" s="25">
        <v>90.11</v>
      </c>
      <c r="DG7" s="25">
        <v>89.76</v>
      </c>
      <c r="DH7" s="25">
        <v>45.1</v>
      </c>
      <c r="DI7" s="25">
        <v>45.31</v>
      </c>
      <c r="DJ7" s="25">
        <v>45.85</v>
      </c>
      <c r="DK7" s="25">
        <v>46.08</v>
      </c>
      <c r="DL7" s="25">
        <v>47.22</v>
      </c>
      <c r="DM7" s="25">
        <v>48.86</v>
      </c>
      <c r="DN7" s="25">
        <v>49.6</v>
      </c>
      <c r="DO7" s="25">
        <v>50.31</v>
      </c>
      <c r="DP7" s="25">
        <v>50.74</v>
      </c>
      <c r="DQ7" s="25">
        <v>51.49</v>
      </c>
      <c r="DR7" s="25">
        <v>51.51</v>
      </c>
      <c r="DS7" s="25">
        <v>23.1</v>
      </c>
      <c r="DT7" s="25">
        <v>23.55</v>
      </c>
      <c r="DU7" s="25">
        <v>24.45</v>
      </c>
      <c r="DV7" s="25">
        <v>25.1</v>
      </c>
      <c r="DW7" s="25">
        <v>25.79</v>
      </c>
      <c r="DX7" s="25">
        <v>18.510000000000002</v>
      </c>
      <c r="DY7" s="25">
        <v>20.49</v>
      </c>
      <c r="DZ7" s="25">
        <v>21.34</v>
      </c>
      <c r="EA7" s="25">
        <v>23.27</v>
      </c>
      <c r="EB7" s="25">
        <v>25.18</v>
      </c>
      <c r="EC7" s="25">
        <v>23.75</v>
      </c>
      <c r="ED7" s="25">
        <v>0.63</v>
      </c>
      <c r="EE7" s="25">
        <v>0.69</v>
      </c>
      <c r="EF7" s="25">
        <v>0.65</v>
      </c>
      <c r="EG7" s="25">
        <v>0.63</v>
      </c>
      <c r="EH7" s="25">
        <v>0.45</v>
      </c>
      <c r="EI7" s="25">
        <v>0.7</v>
      </c>
      <c r="EJ7" s="25">
        <v>0.72</v>
      </c>
      <c r="EK7" s="25">
        <v>0.69</v>
      </c>
      <c r="EL7" s="25">
        <v>0.69</v>
      </c>
      <c r="EM7" s="25">
        <v>0.67</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2024-03-07T08:49:18Z</cp:lastPrinted>
  <dcterms:created xsi:type="dcterms:W3CDTF">2023-12-05T00:55:41Z</dcterms:created>
  <dcterms:modified xsi:type="dcterms:W3CDTF">2024-03-07T08:49:22Z</dcterms:modified>
  <cp:category/>
</cp:coreProperties>
</file>