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111083400\Documents\"/>
    </mc:Choice>
  </mc:AlternateContent>
  <xr:revisionPtr revIDLastSave="0" documentId="8_{266265B5-56CB-484F-9CFE-346ABD35BEEF}" xr6:coauthVersionLast="47" xr6:coauthVersionMax="47" xr10:uidLastSave="{00000000-0000-0000-0000-000000000000}"/>
  <workbookProtection workbookAlgorithmName="SHA-512" workbookHashValue="mpdQekGHD5k0ILYzng5OCTyy6Xw1Y29sq2rXAA77fuPw5VolXGY0PTXa1OAGx9w2fzY2qxDlIHFO0bjEITlCbA==" workbookSaltValue="I6RHNJSMy8oKbGalNwHLu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G85" i="4"/>
  <c r="F85" i="4"/>
  <c r="W10" i="4"/>
  <c r="AD8" i="4"/>
  <c r="I8" i="4"/>
  <c r="B8"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<sst xmlns="http://schemas.openxmlformats.org/spreadsheetml/2006/main" count="275" uniqueCount="118">
  <si>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</si>
  <si>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</si>
  <si>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</si>
  <si>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</si>
  <si>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</si>
  <si>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</si>
  <si>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</si>
  <si>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</si>
  <si>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</si>
  <si>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</si>
  <si>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</si>
  <si>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</si>
  <si>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</si>
  <si>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</si>
  <si>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</si>
  <si>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</si>
  <si>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</si>
  <si>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</si>
  <si>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</si>
  <si>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</si>
  <si>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</si>
  <si>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</si>
  <si>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</si>
  <si>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</si>
  <si>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</si>
  <si>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</si>
  <si>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</si>
  <si>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</si>
  <si>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</si>
  <si>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</si>
  <si>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</si>
  <si>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</si>
  <si>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</si>
  <si>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</si>
  <si>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</si>
  <si>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</si>
  <si>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</si>
  <si>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</si>
  <si>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</si>
  <si>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</si>
  <si>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</si>
  <si>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</si>
  <si>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</si>
  <si>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</si>
  <si>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</si>
  <si>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</si>
  <si>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</si>
  <si>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</si>
  <si>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</si>
  <si>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</si>
  <si>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</si>
  <si>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</si>
  <si>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</si>
  <si>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</si>
  <si>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</si>
  <si>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</si>
  <si>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</si>
  <si>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</si>
  <si>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</si>
  <si>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</si>
  <si>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</si>
  <si>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</si>
  <si>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</si>
  <si>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</si>
  <si>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</si>
  <si>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</si>
  <si>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</si>
  <si>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</si>
  <si>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</si>
  <si>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</si>
  <si>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</si>
  <si>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</si>
  <si>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</si>
  <si>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</si>
  <si>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</si>
  <si>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</si>
  <si>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</si>
  <si>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</si>
  <si>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</si>
  <si>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</si>
  <si>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</si>
  <si>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</si>
  <si>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</si>
  <si>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</si>
  <si>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</si>
  <si>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</si>
  <si>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</si>
  <si>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</si>
  <si>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</si>
  <si>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</si>
  <si>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</si>
  <si>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</si>
  <si>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</si>
  <si>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</si>
  <si>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</si>
  <si>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</si>
  <si>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</si>
  <si>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</si>
  <si>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</si>
  <si>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</si>
  <si>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</si>
  <si>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</si>
  <si>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</si>
  <si>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</si>
  <si>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</si>
  <si>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</si>
  <si>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</si>
  <si>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</si>
  <si>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</si>
  <si>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</si>
  <si>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</si>
  <si>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</si>
  <si>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</si>
  <si>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</si>
  <si>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</si>
  <si>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①有形固定資産減価償却率は年々増加しているが、今年度が法適用３年度目であり、減価償却累計額が少ないため低い率となっていると考えられる。
②管渠老朽化率は、農業集落排水事業は平成４年度に供用開始しており、事業開始から50年が経過していないため計上されていない。
③管渠改善率は、漏水が疑われる箇所を中心に管更生工事を行ったため増加した。
</t>
    <phoneticPr fontId="4"/>
  </si>
  <si>
    <t>西尾市の農業集落排水事業は、平成25年度をもって建設事業を完了し、現在は、当該施設の適正な維持管理とともに、これまでの建設事業に係る企業債の元利金償還が主な事業となっている。
これまで、高利の企業債について、繰上償還及び低利への借換を行うなど、経営改善に努めてきたものの、事業費に見合う使用料収入が確保されておらず、老朽化した管渠及び施設の大量更新期の到来や人口減少に伴う使用料収入の減少などにより、経営環境は厳しさを増すことが予想される。
こうした中、市民や学識経験者で構成する西尾市上下水道事業審議会からの答申に沿った使用料改定を令和４年４月に行ったところであり、今後も定期的な検証による使用料体系の適正化やストックマネジメントの推進にも注力し、さらなる経営の改善に努めていくこととしている。さらに、将来にわたって下水道事業を持続的かつ安定的に経営することを目的として、令和２年４月に経営戦略を策定・公表しており、策定５年後の令和６年度を目途に見直しを行う予定である。</t>
    <phoneticPr fontId="4"/>
  </si>
  <si>
    <t>①経常収支比率は100％を超え、②累積欠損金比率は０％となっているが、これは一般会計からの基準外繰入金が多額であることが要因で、使用料体系の改定などにより、さらなる経営改善が必要である。
③流動比率について、前年度と比べて上昇したのは企業債の償還が進み、流動負債が減少したことによるものである。
なお、当市では企業債残高が多く償還のための負債が多く計上されているため流動比率は低いが、基準外繰入金について決算時に損益がわずかに黒字となるように精算しているため、余剰資金があまり増えないことも要因として考えてられる。
④企業債残高対事業規模比率について、前年度に比べて下降したのは令和４年４月の使用料改定により、営業収益が増加したためである。整備が完了し、新規整備のための新たな企業債の発行はないため、今後は下降していくと考えられる。
⑤経費回収率について、前年度に比べて下降したのは電気料金の高騰による汚水処理費の増加によるものである。
また、令和４年４月に使用料の改定を実施したことにより当該値の向上が見込まれるが、今後も使用料の適正化が必要である。
⑥汚水処理原価について、前年度に比べて上昇したのは電気料金の高騰による汚水処理費の増加によるものである。今後は、処理区域内人口の減少に伴う有収水量の減少傾向が続くことも考えられるので、さらなる経営改善が必要である。
⑦施設利用率は、前年度に比べて処理区域内人口の減少に伴い有収水量が減少しており、処理水量についても減少した。不明水量の増減に起因して変動すると考えられるので、処理水量と有収水量の差が著しい地区において、引き続き不明水対策工事を行っているものの、直ちに数値に反映するまでには至っていない状況である。
⑧水洗化率については、処理区域内人口が減少している中、計画処理人口に達した地区において、受入数の見直しを行い新規受付を行った結果、水洗化率が向上傾向となっている。</t>
    <rPh sb="402" eb="403">
      <t>ミズ</t>
    </rPh>
    <rPh sb="405" eb="406">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</si>
</sst>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0.33</c:v>
                </c:pt>
              </c:numCache>
            </c:numRef>
          </c:val>
          <c:extLst>
            <c:ext xmlns:c16="http://schemas.microsoft.com/office/drawing/2014/chart" uri="{C3380CC4-5D6E-409C-BE32-E72D297353CC}">
              <c16:uniqueId val="{00000000-8F8F-4B25-82B8-EE25D15FF8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0.01</c:v>
                </c:pt>
              </c:numCache>
            </c:numRef>
          </c:val>
          <c:smooth val="0"/>
          <c:extLst>
            <c:ext xmlns:c16="http://schemas.microsoft.com/office/drawing/2014/chart" uri="{C3380CC4-5D6E-409C-BE32-E72D297353CC}">
              <c16:uniqueId val="{00000001-8F8F-4B25-82B8-EE25D15FF8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75.11</c:v>
                </c:pt>
                <c:pt idx="3">
                  <c:v>75.47</c:v>
                </c:pt>
                <c:pt idx="4">
                  <c:v>73.52</c:v>
                </c:pt>
              </c:numCache>
            </c:numRef>
          </c:val>
          <c:extLst>
            <c:ext xmlns:c16="http://schemas.microsoft.com/office/drawing/2014/chart" uri="{C3380CC4-5D6E-409C-BE32-E72D297353CC}">
              <c16:uniqueId val="{00000000-413C-4F77-8A95-58BD34D16E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52.9</c:v>
                </c:pt>
              </c:numCache>
            </c:numRef>
          </c:val>
          <c:smooth val="0"/>
          <c:extLst>
            <c:ext xmlns:c16="http://schemas.microsoft.com/office/drawing/2014/chart" uri="{C3380CC4-5D6E-409C-BE32-E72D297353CC}">
              <c16:uniqueId val="{00000001-413C-4F77-8A95-58BD34D16E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97.38</c:v>
                </c:pt>
                <c:pt idx="3">
                  <c:v>98.01</c:v>
                </c:pt>
                <c:pt idx="4">
                  <c:v>98.09</c:v>
                </c:pt>
              </c:numCache>
            </c:numRef>
          </c:val>
          <c:extLst>
            <c:ext xmlns:c16="http://schemas.microsoft.com/office/drawing/2014/chart" uri="{C3380CC4-5D6E-409C-BE32-E72D297353CC}">
              <c16:uniqueId val="{00000000-2426-4D1B-8D72-1C91748CBD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90.3</c:v>
                </c:pt>
              </c:numCache>
            </c:numRef>
          </c:val>
          <c:smooth val="0"/>
          <c:extLst>
            <c:ext xmlns:c16="http://schemas.microsoft.com/office/drawing/2014/chart" uri="{C3380CC4-5D6E-409C-BE32-E72D297353CC}">
              <c16:uniqueId val="{00000001-2426-4D1B-8D72-1C91748CBD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100.84</c:v>
                </c:pt>
                <c:pt idx="3">
                  <c:v>100</c:v>
                </c:pt>
                <c:pt idx="4">
                  <c:v>100.02</c:v>
                </c:pt>
              </c:numCache>
            </c:numRef>
          </c:val>
          <c:extLst>
            <c:ext xmlns:c16="http://schemas.microsoft.com/office/drawing/2014/chart" uri="{C3380CC4-5D6E-409C-BE32-E72D297353CC}">
              <c16:uniqueId val="{00000000-4DA3-4642-98E3-69BA0D05F7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101.91</c:v>
                </c:pt>
              </c:numCache>
            </c:numRef>
          </c:val>
          <c:smooth val="0"/>
          <c:extLst>
            <c:ext xmlns:c16="http://schemas.microsoft.com/office/drawing/2014/chart" uri="{C3380CC4-5D6E-409C-BE32-E72D297353CC}">
              <c16:uniqueId val="{00000001-4DA3-4642-98E3-69BA0D05F7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3.95</c:v>
                </c:pt>
                <c:pt idx="3">
                  <c:v>7.67</c:v>
                </c:pt>
                <c:pt idx="4">
                  <c:v>11.05</c:v>
                </c:pt>
              </c:numCache>
            </c:numRef>
          </c:val>
          <c:extLst>
            <c:ext xmlns:c16="http://schemas.microsoft.com/office/drawing/2014/chart" uri="{C3380CC4-5D6E-409C-BE32-E72D297353CC}">
              <c16:uniqueId val="{00000000-290C-4863-9BB1-0B534E06FC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28.79</c:v>
                </c:pt>
              </c:numCache>
            </c:numRef>
          </c:val>
          <c:smooth val="0"/>
          <c:extLst>
            <c:ext xmlns:c16="http://schemas.microsoft.com/office/drawing/2014/chart" uri="{C3380CC4-5D6E-409C-BE32-E72D297353CC}">
              <c16:uniqueId val="{00000001-290C-4863-9BB1-0B534E06FC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B4-430B-9EE4-2DDB97B4A2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FB4-430B-9EE4-2DDB97B4A2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230-4BD6-90F3-B72F4D2C67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124.8</c:v>
                </c:pt>
              </c:numCache>
            </c:numRef>
          </c:val>
          <c:smooth val="0"/>
          <c:extLst>
            <c:ext xmlns:c16="http://schemas.microsoft.com/office/drawing/2014/chart" uri="{C3380CC4-5D6E-409C-BE32-E72D297353CC}">
              <c16:uniqueId val="{00000001-7230-4BD6-90F3-B72F4D2C67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29.01</c:v>
                </c:pt>
                <c:pt idx="3">
                  <c:v>33.200000000000003</c:v>
                </c:pt>
                <c:pt idx="4">
                  <c:v>35.46</c:v>
                </c:pt>
              </c:numCache>
            </c:numRef>
          </c:val>
          <c:extLst>
            <c:ext xmlns:c16="http://schemas.microsoft.com/office/drawing/2014/chart" uri="{C3380CC4-5D6E-409C-BE32-E72D297353CC}">
              <c16:uniqueId val="{00000000-A8B6-493C-8047-F8212AD6D6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35.42</c:v>
                </c:pt>
              </c:numCache>
            </c:numRef>
          </c:val>
          <c:smooth val="0"/>
          <c:extLst>
            <c:ext xmlns:c16="http://schemas.microsoft.com/office/drawing/2014/chart" uri="{C3380CC4-5D6E-409C-BE32-E72D297353CC}">
              <c16:uniqueId val="{00000001-A8B6-493C-8047-F8212AD6D6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806.88</c:v>
                </c:pt>
                <c:pt idx="3">
                  <c:v>814.4</c:v>
                </c:pt>
                <c:pt idx="4">
                  <c:v>772.23</c:v>
                </c:pt>
              </c:numCache>
            </c:numRef>
          </c:val>
          <c:extLst>
            <c:ext xmlns:c16="http://schemas.microsoft.com/office/drawing/2014/chart" uri="{C3380CC4-5D6E-409C-BE32-E72D297353CC}">
              <c16:uniqueId val="{00000000-68FB-4C36-A69B-2FF4CB7ECB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718.49</c:v>
                </c:pt>
              </c:numCache>
            </c:numRef>
          </c:val>
          <c:smooth val="0"/>
          <c:extLst>
            <c:ext xmlns:c16="http://schemas.microsoft.com/office/drawing/2014/chart" uri="{C3380CC4-5D6E-409C-BE32-E72D297353CC}">
              <c16:uniqueId val="{00000001-68FB-4C36-A69B-2FF4CB7ECB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67.28</c:v>
                </c:pt>
                <c:pt idx="3">
                  <c:v>68.540000000000006</c:v>
                </c:pt>
                <c:pt idx="4">
                  <c:v>63.1</c:v>
                </c:pt>
              </c:numCache>
            </c:numRef>
          </c:val>
          <c:extLst>
            <c:ext xmlns:c16="http://schemas.microsoft.com/office/drawing/2014/chart" uri="{C3380CC4-5D6E-409C-BE32-E72D297353CC}">
              <c16:uniqueId val="{00000000-0AE2-43D5-9C78-BBF8CFA4D4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61.82</c:v>
                </c:pt>
              </c:numCache>
            </c:numRef>
          </c:val>
          <c:smooth val="0"/>
          <c:extLst>
            <c:ext xmlns:c16="http://schemas.microsoft.com/office/drawing/2014/chart" uri="{C3380CC4-5D6E-409C-BE32-E72D297353CC}">
              <c16:uniqueId val="{00000001-0AE2-43D5-9C78-BBF8CFA4D4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157.01</c:v>
                </c:pt>
                <c:pt idx="3">
                  <c:v>154.26</c:v>
                </c:pt>
                <c:pt idx="4">
                  <c:v>175.59</c:v>
                </c:pt>
              </c:numCache>
            </c:numRef>
          </c:val>
          <c:extLst>
            <c:ext xmlns:c16="http://schemas.microsoft.com/office/drawing/2014/chart" uri="{C3380CC4-5D6E-409C-BE32-E72D297353CC}">
              <c16:uniqueId val="{00000000-8C3C-426C-837C-8AA85E5E6B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246.9</c:v>
                </c:pt>
              </c:numCache>
            </c:numRef>
          </c:val>
          <c:smooth val="0"/>
          <c:extLst>
            <c:ext xmlns:c16="http://schemas.microsoft.com/office/drawing/2014/chart" uri="{C3380CC4-5D6E-409C-BE32-E72D297353CC}">
              <c16:uniqueId val="{00000001-8C3C-426C-837C-8AA85E5E6B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西尾市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170332</v>
      </c>
      <c r="AM8" s="45"/>
      <c r="AN8" s="45"/>
      <c r="AO8" s="45"/>
      <c r="AP8" s="45"/>
      <c r="AQ8" s="45"/>
      <c r="AR8" s="45"/>
      <c r="AS8" s="45"/>
      <c r="AT8" s="46">
        <f>データ!T6</f>
        <v>161.22</v>
      </c>
      <c r="AU8" s="46"/>
      <c r="AV8" s="46"/>
      <c r="AW8" s="46"/>
      <c r="AX8" s="46"/>
      <c r="AY8" s="46"/>
      <c r="AZ8" s="46"/>
      <c r="BA8" s="46"/>
      <c r="BB8" s="46">
        <f>データ!U6</f>
        <v>1056.52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82.8</v>
      </c>
      <c r="J10" s="46"/>
      <c r="K10" s="46"/>
      <c r="L10" s="46"/>
      <c r="M10" s="46"/>
      <c r="N10" s="46"/>
      <c r="O10" s="46"/>
      <c r="P10" s="46">
        <f>データ!P6</f>
        <v>9.52</v>
      </c>
      <c r="Q10" s="46"/>
      <c r="R10" s="46"/>
      <c r="S10" s="46"/>
      <c r="T10" s="46"/>
      <c r="U10" s="46"/>
      <c r="V10" s="46"/>
      <c r="W10" s="46">
        <f>データ!Q6</f>
        <v>77.63</v>
      </c>
      <c r="X10" s="46"/>
      <c r="Y10" s="46"/>
      <c r="Z10" s="46"/>
      <c r="AA10" s="46"/>
      <c r="AB10" s="46"/>
      <c r="AC10" s="46"/>
      <c r="AD10" s="45">
        <f>データ!R6</f>
        <v>2090</v>
      </c>
      <c r="AE10" s="45"/>
      <c r="AF10" s="45"/>
      <c r="AG10" s="45"/>
      <c r="AH10" s="45"/>
      <c r="AI10" s="45"/>
      <c r="AJ10" s="45"/>
      <c r="AK10" s="2"/>
      <c r="AL10" s="45">
        <f>データ!V6</f>
        <v>16208</v>
      </c>
      <c r="AM10" s="45"/>
      <c r="AN10" s="45"/>
      <c r="AO10" s="45"/>
      <c r="AP10" s="45"/>
      <c r="AQ10" s="45"/>
      <c r="AR10" s="45"/>
      <c r="AS10" s="45"/>
      <c r="AT10" s="46">
        <f>データ!W6</f>
        <v>6.92</v>
      </c>
      <c r="AU10" s="46"/>
      <c r="AV10" s="46"/>
      <c r="AW10" s="46"/>
      <c r="AX10" s="46"/>
      <c r="AY10" s="46"/>
      <c r="AZ10" s="46"/>
      <c r="BA10" s="46"/>
      <c r="BB10" s="46">
        <f>データ!X6</f>
        <v>2342.1999999999998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5ANwQO6FIFtHp4SbR8oGeYjEkypCMFWisiBww1MREpNjokajACPjoVHQZ/MN9OzVpfNRSvHMQcbHL3NPGUW3w==" saltValue="bRB85IEp31xNr7yLVCgR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232131</v>
      </c>
      <c r="D6" s="19">
        <f t="shared" si="3"/>
        <v>46</v>
      </c>
      <c r="E6" s="19">
        <f t="shared" si="3"/>
        <v>17</v>
      </c>
      <c r="F6" s="19">
        <f t="shared" si="3"/>
        <v>5</v>
      </c>
      <c r="G6" s="19">
        <f t="shared" si="3"/>
        <v>0</v>
      </c>
      <c r="H6" s="19" t="str">
        <f t="shared" si="3"/>
        <v>愛知県　西尾市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82.8</v>
      </c>
      <c r="P6" s="20">
        <f t="shared" si="3"/>
        <v>9.52</v>
      </c>
      <c r="Q6" s="20">
        <f t="shared" si="3"/>
        <v>77.63</v>
      </c>
      <c r="R6" s="20">
        <f t="shared" si="3"/>
        <v>2090</v>
      </c>
      <c r="S6" s="20">
        <f t="shared" si="3"/>
        <v>170332</v>
      </c>
      <c r="T6" s="20">
        <f t="shared" si="3"/>
        <v>161.22</v>
      </c>
      <c r="U6" s="20">
        <f t="shared" si="3"/>
        <v>1056.52</v>
      </c>
      <c r="V6" s="20">
        <f t="shared" si="3"/>
        <v>16208</v>
      </c>
      <c r="W6" s="20">
        <f t="shared" si="3"/>
        <v>6.92</v>
      </c>
      <c r="X6" s="20">
        <f t="shared" si="3"/>
        <v>2342.1999999999998</v>
      </c>
      <c r="Y6" s="21" t="str">
        <f>IF(Y7="",NA(),Y7)</f>
        <v>-</v>
      </c>
      <c r="Z6" s="21" t="str">
        <f t="shared" ref="Z6:AH6" si="4">IF(Z7="",NA(),Z7)</f>
        <v>-</v>
      </c>
      <c r="AA6" s="21">
        <f t="shared" si="4"/>
        <v>100.84</v>
      </c>
      <c r="AB6" s="21">
        <f t="shared" si="4"/>
        <v>100</v>
      </c>
      <c r="AC6" s="21">
        <f t="shared" si="4"/>
        <v>100.02</v>
      </c>
      <c r="AD6" s="21" t="str">
        <f t="shared" si="4"/>
        <v>-</v>
      </c>
      <c r="AE6" s="21" t="str">
        <f t="shared" si="4"/>
        <v>-</v>
      </c>
      <c r="AF6" s="21">
        <f t="shared" si="4"/>
        <v>106.37</v>
      </c>
      <c r="AG6" s="21">
        <f t="shared" si="4"/>
        <v>106.07</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124.8</v>
      </c>
      <c r="AT6" s="20" t="str">
        <f>IF(AT7="","",IF(AT7="-","【-】","【"&amp;SUBSTITUTE(TEXT(AT7,"#,##0.00"),"-","△")&amp;"】"))</f>
        <v>【133.62】</v>
      </c>
      <c r="AU6" s="21" t="str">
        <f>IF(AU7="",NA(),AU7)</f>
        <v>-</v>
      </c>
      <c r="AV6" s="21" t="str">
        <f t="shared" ref="AV6:BD6" si="6">IF(AV7="",NA(),AV7)</f>
        <v>-</v>
      </c>
      <c r="AW6" s="21">
        <f t="shared" si="6"/>
        <v>29.01</v>
      </c>
      <c r="AX6" s="21">
        <f t="shared" si="6"/>
        <v>33.200000000000003</v>
      </c>
      <c r="AY6" s="21">
        <f t="shared" si="6"/>
        <v>35.46</v>
      </c>
      <c r="AZ6" s="21" t="str">
        <f t="shared" si="6"/>
        <v>-</v>
      </c>
      <c r="BA6" s="21" t="str">
        <f t="shared" si="6"/>
        <v>-</v>
      </c>
      <c r="BB6" s="21">
        <f t="shared" si="6"/>
        <v>29.13</v>
      </c>
      <c r="BC6" s="21">
        <f t="shared" si="6"/>
        <v>35.69</v>
      </c>
      <c r="BD6" s="21">
        <f t="shared" si="6"/>
        <v>35.42</v>
      </c>
      <c r="BE6" s="20" t="str">
        <f>IF(BE7="","",IF(BE7="-","【-】","【"&amp;SUBSTITUTE(TEXT(BE7,"#,##0.00"),"-","△")&amp;"】"))</f>
        <v>【36.94】</v>
      </c>
      <c r="BF6" s="21" t="str">
        <f>IF(BF7="",NA(),BF7)</f>
        <v>-</v>
      </c>
      <c r="BG6" s="21" t="str">
        <f t="shared" ref="BG6:BO6" si="7">IF(BG7="",NA(),BG7)</f>
        <v>-</v>
      </c>
      <c r="BH6" s="21">
        <f t="shared" si="7"/>
        <v>806.88</v>
      </c>
      <c r="BI6" s="21">
        <f t="shared" si="7"/>
        <v>814.4</v>
      </c>
      <c r="BJ6" s="21">
        <f t="shared" si="7"/>
        <v>772.23</v>
      </c>
      <c r="BK6" s="21" t="str">
        <f t="shared" si="7"/>
        <v>-</v>
      </c>
      <c r="BL6" s="21" t="str">
        <f t="shared" si="7"/>
        <v>-</v>
      </c>
      <c r="BM6" s="21">
        <f t="shared" si="7"/>
        <v>867.83</v>
      </c>
      <c r="BN6" s="21">
        <f t="shared" si="7"/>
        <v>791.76</v>
      </c>
      <c r="BO6" s="21">
        <f t="shared" si="7"/>
        <v>718.49</v>
      </c>
      <c r="BP6" s="20" t="str">
        <f>IF(BP7="","",IF(BP7="-","【-】","【"&amp;SUBSTITUTE(TEXT(BP7,"#,##0.00"),"-","△")&amp;"】"))</f>
        <v>【809.19】</v>
      </c>
      <c r="BQ6" s="21" t="str">
        <f>IF(BQ7="",NA(),BQ7)</f>
        <v>-</v>
      </c>
      <c r="BR6" s="21" t="str">
        <f t="shared" ref="BR6:BZ6" si="8">IF(BR7="",NA(),BR7)</f>
        <v>-</v>
      </c>
      <c r="BS6" s="21">
        <f t="shared" si="8"/>
        <v>67.28</v>
      </c>
      <c r="BT6" s="21">
        <f t="shared" si="8"/>
        <v>68.540000000000006</v>
      </c>
      <c r="BU6" s="21">
        <f t="shared" si="8"/>
        <v>63.1</v>
      </c>
      <c r="BV6" s="21" t="str">
        <f t="shared" si="8"/>
        <v>-</v>
      </c>
      <c r="BW6" s="21" t="str">
        <f t="shared" si="8"/>
        <v>-</v>
      </c>
      <c r="BX6" s="21">
        <f t="shared" si="8"/>
        <v>57.08</v>
      </c>
      <c r="BY6" s="21">
        <f t="shared" si="8"/>
        <v>56.26</v>
      </c>
      <c r="BZ6" s="21">
        <f t="shared" si="8"/>
        <v>61.82</v>
      </c>
      <c r="CA6" s="20" t="str">
        <f>IF(CA7="","",IF(CA7="-","【-】","【"&amp;SUBSTITUTE(TEXT(CA7,"#,##0.00"),"-","△")&amp;"】"))</f>
        <v>【57.02】</v>
      </c>
      <c r="CB6" s="21" t="str">
        <f>IF(CB7="",NA(),CB7)</f>
        <v>-</v>
      </c>
      <c r="CC6" s="21" t="str">
        <f t="shared" ref="CC6:CK6" si="9">IF(CC7="",NA(),CC7)</f>
        <v>-</v>
      </c>
      <c r="CD6" s="21">
        <f t="shared" si="9"/>
        <v>157.01</v>
      </c>
      <c r="CE6" s="21">
        <f t="shared" si="9"/>
        <v>154.26</v>
      </c>
      <c r="CF6" s="21">
        <f t="shared" si="9"/>
        <v>175.59</v>
      </c>
      <c r="CG6" s="21" t="str">
        <f t="shared" si="9"/>
        <v>-</v>
      </c>
      <c r="CH6" s="21" t="str">
        <f t="shared" si="9"/>
        <v>-</v>
      </c>
      <c r="CI6" s="21">
        <f t="shared" si="9"/>
        <v>274.99</v>
      </c>
      <c r="CJ6" s="21">
        <f t="shared" si="9"/>
        <v>282.08999999999997</v>
      </c>
      <c r="CK6" s="21">
        <f t="shared" si="9"/>
        <v>246.9</v>
      </c>
      <c r="CL6" s="20" t="str">
        <f>IF(CL7="","",IF(CL7="-","【-】","【"&amp;SUBSTITUTE(TEXT(CL7,"#,##0.00"),"-","△")&amp;"】"))</f>
        <v>【273.68】</v>
      </c>
      <c r="CM6" s="21" t="str">
        <f>IF(CM7="",NA(),CM7)</f>
        <v>-</v>
      </c>
      <c r="CN6" s="21" t="str">
        <f t="shared" ref="CN6:CV6" si="10">IF(CN7="",NA(),CN7)</f>
        <v>-</v>
      </c>
      <c r="CO6" s="21">
        <f t="shared" si="10"/>
        <v>75.11</v>
      </c>
      <c r="CP6" s="21">
        <f t="shared" si="10"/>
        <v>75.47</v>
      </c>
      <c r="CQ6" s="21">
        <f t="shared" si="10"/>
        <v>73.52</v>
      </c>
      <c r="CR6" s="21" t="str">
        <f t="shared" si="10"/>
        <v>-</v>
      </c>
      <c r="CS6" s="21" t="str">
        <f t="shared" si="10"/>
        <v>-</v>
      </c>
      <c r="CT6" s="21">
        <f t="shared" si="10"/>
        <v>54.83</v>
      </c>
      <c r="CU6" s="21">
        <f t="shared" si="10"/>
        <v>66.53</v>
      </c>
      <c r="CV6" s="21">
        <f t="shared" si="10"/>
        <v>52.9</v>
      </c>
      <c r="CW6" s="20" t="str">
        <f>IF(CW7="","",IF(CW7="-","【-】","【"&amp;SUBSTITUTE(TEXT(CW7,"#,##0.00"),"-","△")&amp;"】"))</f>
        <v>【52.55】</v>
      </c>
      <c r="CX6" s="21" t="str">
        <f>IF(CX7="",NA(),CX7)</f>
        <v>-</v>
      </c>
      <c r="CY6" s="21" t="str">
        <f t="shared" ref="CY6:DG6" si="11">IF(CY7="",NA(),CY7)</f>
        <v>-</v>
      </c>
      <c r="CZ6" s="21">
        <f t="shared" si="11"/>
        <v>97.38</v>
      </c>
      <c r="DA6" s="21">
        <f t="shared" si="11"/>
        <v>98.01</v>
      </c>
      <c r="DB6" s="21">
        <f t="shared" si="11"/>
        <v>98.09</v>
      </c>
      <c r="DC6" s="21" t="str">
        <f t="shared" si="11"/>
        <v>-</v>
      </c>
      <c r="DD6" s="21" t="str">
        <f t="shared" si="11"/>
        <v>-</v>
      </c>
      <c r="DE6" s="21">
        <f t="shared" si="11"/>
        <v>84.7</v>
      </c>
      <c r="DF6" s="21">
        <f t="shared" si="11"/>
        <v>84.67</v>
      </c>
      <c r="DG6" s="21">
        <f t="shared" si="11"/>
        <v>90.3</v>
      </c>
      <c r="DH6" s="20" t="str">
        <f>IF(DH7="","",IF(DH7="-","【-】","【"&amp;SUBSTITUTE(TEXT(DH7,"#,##0.00"),"-","△")&amp;"】"))</f>
        <v>【87.30】</v>
      </c>
      <c r="DI6" s="21" t="str">
        <f>IF(DI7="",NA(),DI7)</f>
        <v>-</v>
      </c>
      <c r="DJ6" s="21" t="str">
        <f t="shared" ref="DJ6:DR6" si="12">IF(DJ7="",NA(),DJ7)</f>
        <v>-</v>
      </c>
      <c r="DK6" s="21">
        <f t="shared" si="12"/>
        <v>3.95</v>
      </c>
      <c r="DL6" s="21">
        <f t="shared" si="12"/>
        <v>7.67</v>
      </c>
      <c r="DM6" s="21">
        <f t="shared" si="12"/>
        <v>11.05</v>
      </c>
      <c r="DN6" s="21" t="str">
        <f t="shared" si="12"/>
        <v>-</v>
      </c>
      <c r="DO6" s="21" t="str">
        <f t="shared" si="12"/>
        <v>-</v>
      </c>
      <c r="DP6" s="21">
        <f t="shared" si="12"/>
        <v>20.34</v>
      </c>
      <c r="DQ6" s="21">
        <f t="shared" si="12"/>
        <v>21.85</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1">
        <f t="shared" si="14"/>
        <v>0.33</v>
      </c>
      <c r="EJ6" s="21" t="str">
        <f t="shared" si="14"/>
        <v>-</v>
      </c>
      <c r="EK6" s="21" t="str">
        <f t="shared" si="14"/>
        <v>-</v>
      </c>
      <c r="EL6" s="21">
        <f t="shared" si="14"/>
        <v>0.25</v>
      </c>
      <c r="EM6" s="21">
        <f t="shared" si="14"/>
        <v>0.05</v>
      </c>
      <c r="EN6" s="21">
        <f t="shared" si="14"/>
        <v>0.01</v>
      </c>
      <c r="EO6" s="20" t="str">
        <f>IF(EO7="","",IF(EO7="-","【-】","【"&amp;SUBSTITUTE(TEXT(EO7,"#,##0.00"),"-","△")&amp;"】"))</f>
        <v>【0.02】</v>
      </c>
    </row>
    <row r="7" spans="1:148" s="22" customFormat="1" x14ac:dyDescent="0.15">
      <c r="A7" s="14"/>
      <c r="B7" s="23">
        <v>2022</v>
      </c>
      <c r="C7" s="23">
        <v>232131</v>
      </c>
      <c r="D7" s="23">
        <v>46</v>
      </c>
      <c r="E7" s="23">
        <v>17</v>
      </c>
      <c r="F7" s="23">
        <v>5</v>
      </c>
      <c r="G7" s="23">
        <v>0</v>
      </c>
      <c r="H7" s="23" t="s">
        <v>96</v>
      </c>
      <c r="I7" s="23" t="s">
        <v>97</v>
      </c>
      <c r="J7" s="23" t="s">
        <v>98</v>
      </c>
      <c r="K7" s="23" t="s">
        <v>99</v>
      </c>
      <c r="L7" s="23" t="s">
        <v>100</v>
      </c>
      <c r="M7" s="23" t="s">
        <v>101</v>
      </c>
      <c r="N7" s="24" t="s">
        <v>102</v>
      </c>
      <c r="O7" s="24">
        <v>82.8</v>
      </c>
      <c r="P7" s="24">
        <v>9.52</v>
      </c>
      <c r="Q7" s="24">
        <v>77.63</v>
      </c>
      <c r="R7" s="24">
        <v>2090</v>
      </c>
      <c r="S7" s="24">
        <v>170332</v>
      </c>
      <c r="T7" s="24">
        <v>161.22</v>
      </c>
      <c r="U7" s="24">
        <v>1056.52</v>
      </c>
      <c r="V7" s="24">
        <v>16208</v>
      </c>
      <c r="W7" s="24">
        <v>6.92</v>
      </c>
      <c r="X7" s="24">
        <v>2342.1999999999998</v>
      </c>
      <c r="Y7" s="24" t="s">
        <v>102</v>
      </c>
      <c r="Z7" s="24" t="s">
        <v>102</v>
      </c>
      <c r="AA7" s="24">
        <v>100.84</v>
      </c>
      <c r="AB7" s="24">
        <v>100</v>
      </c>
      <c r="AC7" s="24">
        <v>100.02</v>
      </c>
      <c r="AD7" s="24" t="s">
        <v>102</v>
      </c>
      <c r="AE7" s="24" t="s">
        <v>102</v>
      </c>
      <c r="AF7" s="24">
        <v>106.37</v>
      </c>
      <c r="AG7" s="24">
        <v>106.07</v>
      </c>
      <c r="AH7" s="24">
        <v>101.91</v>
      </c>
      <c r="AI7" s="24">
        <v>103.61</v>
      </c>
      <c r="AJ7" s="24" t="s">
        <v>102</v>
      </c>
      <c r="AK7" s="24" t="s">
        <v>102</v>
      </c>
      <c r="AL7" s="24">
        <v>0</v>
      </c>
      <c r="AM7" s="24">
        <v>0</v>
      </c>
      <c r="AN7" s="24">
        <v>0</v>
      </c>
      <c r="AO7" s="24" t="s">
        <v>102</v>
      </c>
      <c r="AP7" s="24" t="s">
        <v>102</v>
      </c>
      <c r="AQ7" s="24">
        <v>139.02000000000001</v>
      </c>
      <c r="AR7" s="24">
        <v>132.04</v>
      </c>
      <c r="AS7" s="24">
        <v>124.8</v>
      </c>
      <c r="AT7" s="24">
        <v>133.62</v>
      </c>
      <c r="AU7" s="24" t="s">
        <v>102</v>
      </c>
      <c r="AV7" s="24" t="s">
        <v>102</v>
      </c>
      <c r="AW7" s="24">
        <v>29.01</v>
      </c>
      <c r="AX7" s="24">
        <v>33.200000000000003</v>
      </c>
      <c r="AY7" s="24">
        <v>35.46</v>
      </c>
      <c r="AZ7" s="24" t="s">
        <v>102</v>
      </c>
      <c r="BA7" s="24" t="s">
        <v>102</v>
      </c>
      <c r="BB7" s="24">
        <v>29.13</v>
      </c>
      <c r="BC7" s="24">
        <v>35.69</v>
      </c>
      <c r="BD7" s="24">
        <v>35.42</v>
      </c>
      <c r="BE7" s="24">
        <v>36.94</v>
      </c>
      <c r="BF7" s="24" t="s">
        <v>102</v>
      </c>
      <c r="BG7" s="24" t="s">
        <v>102</v>
      </c>
      <c r="BH7" s="24">
        <v>806.88</v>
      </c>
      <c r="BI7" s="24">
        <v>814.4</v>
      </c>
      <c r="BJ7" s="24">
        <v>772.23</v>
      </c>
      <c r="BK7" s="24" t="s">
        <v>102</v>
      </c>
      <c r="BL7" s="24" t="s">
        <v>102</v>
      </c>
      <c r="BM7" s="24">
        <v>867.83</v>
      </c>
      <c r="BN7" s="24">
        <v>791.76</v>
      </c>
      <c r="BO7" s="24">
        <v>718.49</v>
      </c>
      <c r="BP7" s="24">
        <v>809.19</v>
      </c>
      <c r="BQ7" s="24" t="s">
        <v>102</v>
      </c>
      <c r="BR7" s="24" t="s">
        <v>102</v>
      </c>
      <c r="BS7" s="24">
        <v>67.28</v>
      </c>
      <c r="BT7" s="24">
        <v>68.540000000000006</v>
      </c>
      <c r="BU7" s="24">
        <v>63.1</v>
      </c>
      <c r="BV7" s="24" t="s">
        <v>102</v>
      </c>
      <c r="BW7" s="24" t="s">
        <v>102</v>
      </c>
      <c r="BX7" s="24">
        <v>57.08</v>
      </c>
      <c r="BY7" s="24">
        <v>56.26</v>
      </c>
      <c r="BZ7" s="24">
        <v>61.82</v>
      </c>
      <c r="CA7" s="24">
        <v>57.02</v>
      </c>
      <c r="CB7" s="24" t="s">
        <v>102</v>
      </c>
      <c r="CC7" s="24" t="s">
        <v>102</v>
      </c>
      <c r="CD7" s="24">
        <v>157.01</v>
      </c>
      <c r="CE7" s="24">
        <v>154.26</v>
      </c>
      <c r="CF7" s="24">
        <v>175.59</v>
      </c>
      <c r="CG7" s="24" t="s">
        <v>102</v>
      </c>
      <c r="CH7" s="24" t="s">
        <v>102</v>
      </c>
      <c r="CI7" s="24">
        <v>274.99</v>
      </c>
      <c r="CJ7" s="24">
        <v>282.08999999999997</v>
      </c>
      <c r="CK7" s="24">
        <v>246.9</v>
      </c>
      <c r="CL7" s="24">
        <v>273.68</v>
      </c>
      <c r="CM7" s="24" t="s">
        <v>102</v>
      </c>
      <c r="CN7" s="24" t="s">
        <v>102</v>
      </c>
      <c r="CO7" s="24">
        <v>75.11</v>
      </c>
      <c r="CP7" s="24">
        <v>75.47</v>
      </c>
      <c r="CQ7" s="24">
        <v>73.52</v>
      </c>
      <c r="CR7" s="24" t="s">
        <v>102</v>
      </c>
      <c r="CS7" s="24" t="s">
        <v>102</v>
      </c>
      <c r="CT7" s="24">
        <v>54.83</v>
      </c>
      <c r="CU7" s="24">
        <v>66.53</v>
      </c>
      <c r="CV7" s="24">
        <v>52.9</v>
      </c>
      <c r="CW7" s="24">
        <v>52.55</v>
      </c>
      <c r="CX7" s="24" t="s">
        <v>102</v>
      </c>
      <c r="CY7" s="24" t="s">
        <v>102</v>
      </c>
      <c r="CZ7" s="24">
        <v>97.38</v>
      </c>
      <c r="DA7" s="24">
        <v>98.01</v>
      </c>
      <c r="DB7" s="24">
        <v>98.09</v>
      </c>
      <c r="DC7" s="24" t="s">
        <v>102</v>
      </c>
      <c r="DD7" s="24" t="s">
        <v>102</v>
      </c>
      <c r="DE7" s="24">
        <v>84.7</v>
      </c>
      <c r="DF7" s="24">
        <v>84.67</v>
      </c>
      <c r="DG7" s="24">
        <v>90.3</v>
      </c>
      <c r="DH7" s="24">
        <v>87.3</v>
      </c>
      <c r="DI7" s="24" t="s">
        <v>102</v>
      </c>
      <c r="DJ7" s="24" t="s">
        <v>102</v>
      </c>
      <c r="DK7" s="24">
        <v>3.95</v>
      </c>
      <c r="DL7" s="24">
        <v>7.67</v>
      </c>
      <c r="DM7" s="24">
        <v>11.05</v>
      </c>
      <c r="DN7" s="24" t="s">
        <v>102</v>
      </c>
      <c r="DO7" s="24" t="s">
        <v>102</v>
      </c>
      <c r="DP7" s="24">
        <v>20.34</v>
      </c>
      <c r="DQ7" s="24">
        <v>21.85</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0.33</v>
      </c>
      <c r="EJ7" s="24" t="s">
        <v>102</v>
      </c>
      <c r="EK7" s="24" t="s">
        <v>102</v>
      </c>
      <c r="EL7" s="24">
        <v>0.25</v>
      </c>
      <c r="EM7" s="24">
        <v>0.05</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2024-03-07T01:33:48Z</cp:lastPrinted>
  <dcterms:created xsi:type="dcterms:W3CDTF">2023-12-12T01:02:42Z</dcterms:created>
  <dcterms:modified xsi:type="dcterms:W3CDTF">2024-03-07T08:44:47Z</dcterms:modified>
  <cp:category/>
</cp:coreProperties>
</file>