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a111083400\Desktop\"/>
    </mc:Choice>
  </mc:AlternateContent>
  <xr:revisionPtr revIDLastSave="0" documentId="8_{A7DC277C-9105-4CCA-A1D0-76CDCC5756BC}" xr6:coauthVersionLast="47" xr6:coauthVersionMax="47" xr10:uidLastSave="{00000000-0000-0000-0000-000000000000}"/>
  <workbookProtection workbookAlgorithmName="SHA-512" workbookHashValue="iq+C7ojZpZfEWzOlwHsVVpsnhHy1BWFG1SYZGJpzApi3N4Zj5HH8Z+RYn0kfIXvVkraXItHpnuY77qmAEl5/qQ==" workbookSaltValue="3OkLf4jqg3HhjD61zKbE1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E85" i="4"/>
  <c r="BB10" i="4"/>
  <c r="AT10" i="4"/>
  <c r="AL10" i="4"/>
  <c r="W10" i="4"/>
  <c r="W8" i="4"/>
  <c r="P8" i="4"/>
  <c r="I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<sst xmlns="http://schemas.openxmlformats.org/spreadsheetml/2006/main" count="228" uniqueCount="116">
  <si>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</si>
  <si>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</si>
  <si>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</si>
  <si>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</si>
  <si>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</si>
  <si>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</si>
  <si>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</si>
  <si>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</si>
  <si>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</si>
  <si>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</si>
  <si>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</si>
  <si>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</si>
  <si>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</si>
  <si>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</si>
  <si>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</si>
  <si>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</si>
  <si>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</si>
  <si>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</si>
  <si>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</si>
  <si>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</si>
  <si>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</si>
  <si>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</si>
  <si>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</si>
  <si>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</si>
  <si>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</si>
  <si>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</si>
  <si>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</si>
  <si>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</si>
  <si>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</si>
  <si>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</si>
  <si>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</si>
  <si>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</si>
  <si>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</si>
  <si>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</si>
  <si>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</si>
  <si>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</si>
  <si>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</si>
  <si>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</si>
  <si>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</si>
  <si>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</si>
  <si>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</si>
  <si>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</si>
  <si>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</si>
  <si>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</si>
  <si>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</si>
  <si>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</si>
  <si>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</si>
  <si>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</si>
  <si>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</si>
  <si>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</si>
  <si>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</si>
  <si>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</si>
  <si>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</si>
  <si>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</si>
  <si>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</si>
  <si>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</si>
  <si>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</si>
  <si>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</si>
  <si>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</si>
  <si>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</si>
  <si>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</si>
  <si>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</si>
  <si>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</si>
  <si>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</si>
  <si>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</si>
  <si>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</si>
  <si>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</si>
  <si>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</si>
  <si>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</si>
  <si>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</si>
  <si>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</si>
  <si>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</si>
  <si>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</si>
  <si>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</si>
  <si>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</si>
  <si>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</si>
  <si>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</si>
  <si>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</si>
  <si>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</si>
  <si>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</si>
  <si>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</si>
  <si>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</si>
  <si>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</si>
  <si>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</si>
  <si>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</si>
  <si>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</si>
  <si>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</si>
  <si>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</si>
  <si>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</si>
  <si>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</si>
  <si>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</si>
  <si>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</si>
  <si>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</si>
  <si>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東浦町</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</si>
  <si>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</si>
  <si>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</si>
  <si>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</si>
  <si>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</si>
  <si>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</si>
  <si>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</si>
  <si>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</si>
  <si>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</si>
  <si>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</si>
  <si>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</si>
  <si>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</si>
  <si>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</si>
  <si>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</si>
  <si>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</si>
  <si>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</si>
  <si>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</si>
  <si>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</si>
  <si>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</si>
  <si>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</si>
  <si>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事業開始後50年以上が経過しており、今後も耐用年数を迎える管路が増加する傾向にある。
　①有形固定資産減価償却率は類似団体と比較すると低い値になっているが年々増加しており、②管路経年化率についても類似団体と比較すると低い値になっているが、今後も計画的な更新を行って行く必要がある。
　③管路更新率は類似団体と比較すると低い値になってはいるが、経営状態を踏まえ、策定した管路更新計画に沿って布設替えを行っていく。</t>
    <phoneticPr fontId="4"/>
  </si>
  <si>
    <t>　人口減少や節水型家電の普及等の影響で、水需要の伸びを期待することは難しくなってきているため、投資有価証券の利息等による営業外の収益確保や費用の削減に努める必要がある。
　また、今後はこれまでに整備した水道施設の維持や更新に対する資金確保が課題となっていくことから、必要に応じて料金改定を検討していく必要がある。
　令和元年度に策定した経営戦略に沿って、経営の状態をより正確に分析し、将来に渡り事業継続に実効性のある対応策を講じていく必要があり、適宜、見直しを図りながら取組を着実に実行していく。なお、経営戦略は令和７年度に見直しを予定する。</t>
    <phoneticPr fontId="4"/>
  </si>
  <si>
    <t>　①経常収支比率及び⑤料金回収率については100％を超えており、⑦施設利用率及び⑧有収率についても全国平均及び類似団体の平均値を上回っているため、今後も維持向上に努めていきたい。
　⑥給水原価についても類似団体と比較すると良好ではあるが、今後は維持管理費の増加や有収水量の減少により数値が上昇する可能性があるため、維持管理費等の経費削減に取り組む必要がある。
　③流動比率が令和４年度で減少したのは、決算時における未払金及び前受金の残高が令和３年度に比べて多かったため。
　各指標については、全国平均と比較しても良好であると思われるが、今後人口減少や節水型家電の普及等から給水収益の減少が見込まれるため、今後改定を予定している経営戦略を基に水道料金の改定を検討する必要がある。</t>
    <rPh sb="111" eb="113">
      <t>リョウコウ</t>
    </rPh>
    <rPh sb="119" eb="121">
      <t>コンゴ</t>
    </rPh>
    <rPh sb="122" eb="127">
      <t>イジカンリヒ</t>
    </rPh>
    <rPh sb="128" eb="130">
      <t>ゾウカ</t>
    </rPh>
    <rPh sb="131" eb="135">
      <t>ユウシュウスイリョウ</t>
    </rPh>
    <rPh sb="136" eb="138">
      <t>ゲンショウ</t>
    </rPh>
    <rPh sb="187" eb="189">
      <t>レイワ</t>
    </rPh>
    <rPh sb="190" eb="192">
      <t>ネンド</t>
    </rPh>
    <rPh sb="193" eb="195">
      <t>ゲンショウ</t>
    </rPh>
    <rPh sb="200" eb="203">
      <t>ケッサンジ</t>
    </rPh>
    <rPh sb="207" eb="210">
      <t>ミバライキン</t>
    </rPh>
    <rPh sb="210" eb="211">
      <t>オヨ</t>
    </rPh>
    <rPh sb="212" eb="215">
      <t>マエウケキン</t>
    </rPh>
    <rPh sb="216" eb="218">
      <t>ザンダカ</t>
    </rPh>
    <rPh sb="219" eb="221">
      <t>レイワ</t>
    </rPh>
    <rPh sb="222" eb="224">
      <t>ネンド</t>
    </rPh>
    <rPh sb="225" eb="226">
      <t>クラ</t>
    </rPh>
    <rPh sb="228" eb="229">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</si>
</sst>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0.55000000000000004</c:v>
                </c:pt>
                <c:pt idx="1">
                  <c:v>0.52</c:v>
                </c:pt>
                <c:pt idx="2">
                  <c:v>0.5</c:v>
                </c:pt>
                <c:pt idx="3">
                  <c:v>0.48</c:v>
                </c:pt>
                <c:pt idx="4">
                  <c:v>0.41</c:v>
                </c:pt>
              </c:numCache>
            </c:numRef>
          </c:val>
          <c:extLst>
            <c:ext xmlns:c16="http://schemas.microsoft.com/office/drawing/2014/chart" uri="{C3380CC4-5D6E-409C-BE32-E72D297353CC}">
              <c16:uniqueId val="{00000000-D37A-4EB6-961B-B6AAF439CAB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0.6</c:v>
                </c:pt>
                <c:pt idx="3">
                  <c:v>0.56000000000000005</c:v>
                </c:pt>
                <c:pt idx="4">
                  <c:v>0.6</c:v>
                </c:pt>
              </c:numCache>
            </c:numRef>
          </c:val>
          <c:smooth val="0"/>
          <c:extLst>
            <c:ext xmlns:c16="http://schemas.microsoft.com/office/drawing/2014/chart" uri="{C3380CC4-5D6E-409C-BE32-E72D297353CC}">
              <c16:uniqueId val="{00000001-D37A-4EB6-961B-B6AAF439CAB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65.36</c:v>
                </c:pt>
                <c:pt idx="1">
                  <c:v>65</c:v>
                </c:pt>
                <c:pt idx="2">
                  <c:v>66.400000000000006</c:v>
                </c:pt>
                <c:pt idx="3">
                  <c:v>65.87</c:v>
                </c:pt>
                <c:pt idx="4">
                  <c:v>64.75</c:v>
                </c:pt>
              </c:numCache>
            </c:numRef>
          </c:val>
          <c:extLst>
            <c:ext xmlns:c16="http://schemas.microsoft.com/office/drawing/2014/chart" uri="{C3380CC4-5D6E-409C-BE32-E72D297353CC}">
              <c16:uniqueId val="{00000000-1C6B-4DCB-901F-71FD59D008A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59.91</c:v>
                </c:pt>
                <c:pt idx="3">
                  <c:v>59.4</c:v>
                </c:pt>
                <c:pt idx="4">
                  <c:v>59.24</c:v>
                </c:pt>
              </c:numCache>
            </c:numRef>
          </c:val>
          <c:smooth val="0"/>
          <c:extLst>
            <c:ext xmlns:c16="http://schemas.microsoft.com/office/drawing/2014/chart" uri="{C3380CC4-5D6E-409C-BE32-E72D297353CC}">
              <c16:uniqueId val="{00000001-1C6B-4DCB-901F-71FD59D008A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95.64</c:v>
                </c:pt>
                <c:pt idx="1">
                  <c:v>95.48</c:v>
                </c:pt>
                <c:pt idx="2">
                  <c:v>95.85</c:v>
                </c:pt>
                <c:pt idx="3">
                  <c:v>96.51</c:v>
                </c:pt>
                <c:pt idx="4">
                  <c:v>96.37</c:v>
                </c:pt>
              </c:numCache>
            </c:numRef>
          </c:val>
          <c:extLst>
            <c:ext xmlns:c16="http://schemas.microsoft.com/office/drawing/2014/chart" uri="{C3380CC4-5D6E-409C-BE32-E72D297353CC}">
              <c16:uniqueId val="{00000000-DFAE-4332-BE34-FF42C9C002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87.26</c:v>
                </c:pt>
                <c:pt idx="3">
                  <c:v>87.57</c:v>
                </c:pt>
                <c:pt idx="4">
                  <c:v>87.26</c:v>
                </c:pt>
              </c:numCache>
            </c:numRef>
          </c:val>
          <c:smooth val="0"/>
          <c:extLst>
            <c:ext xmlns:c16="http://schemas.microsoft.com/office/drawing/2014/chart" uri="{C3380CC4-5D6E-409C-BE32-E72D297353CC}">
              <c16:uniqueId val="{00000001-DFAE-4332-BE34-FF42C9C002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123.18</c:v>
                </c:pt>
                <c:pt idx="1">
                  <c:v>122.42</c:v>
                </c:pt>
                <c:pt idx="2">
                  <c:v>121.84</c:v>
                </c:pt>
                <c:pt idx="3">
                  <c:v>120</c:v>
                </c:pt>
                <c:pt idx="4">
                  <c:v>117.39</c:v>
                </c:pt>
              </c:numCache>
            </c:numRef>
          </c:val>
          <c:extLst>
            <c:ext xmlns:c16="http://schemas.microsoft.com/office/drawing/2014/chart" uri="{C3380CC4-5D6E-409C-BE32-E72D297353CC}">
              <c16:uniqueId val="{00000000-0F9B-458D-93B0-692E67F5D8C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110.91</c:v>
                </c:pt>
                <c:pt idx="3">
                  <c:v>111.49</c:v>
                </c:pt>
                <c:pt idx="4">
                  <c:v>109.09</c:v>
                </c:pt>
              </c:numCache>
            </c:numRef>
          </c:val>
          <c:smooth val="0"/>
          <c:extLst>
            <c:ext xmlns:c16="http://schemas.microsoft.com/office/drawing/2014/chart" uri="{C3380CC4-5D6E-409C-BE32-E72D297353CC}">
              <c16:uniqueId val="{00000001-0F9B-458D-93B0-692E67F5D8C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43.96</c:v>
                </c:pt>
                <c:pt idx="1">
                  <c:v>45.27</c:v>
                </c:pt>
                <c:pt idx="2">
                  <c:v>46.39</c:v>
                </c:pt>
                <c:pt idx="3">
                  <c:v>47.61</c:v>
                </c:pt>
                <c:pt idx="4">
                  <c:v>48.18</c:v>
                </c:pt>
              </c:numCache>
            </c:numRef>
          </c:val>
          <c:extLst>
            <c:ext xmlns:c16="http://schemas.microsoft.com/office/drawing/2014/chart" uri="{C3380CC4-5D6E-409C-BE32-E72D297353CC}">
              <c16:uniqueId val="{00000000-C1A4-465A-8FCA-D5E8C5F601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49.2</c:v>
                </c:pt>
                <c:pt idx="3">
                  <c:v>50.01</c:v>
                </c:pt>
                <c:pt idx="4">
                  <c:v>50.99</c:v>
                </c:pt>
              </c:numCache>
            </c:numRef>
          </c:val>
          <c:smooth val="0"/>
          <c:extLst>
            <c:ext xmlns:c16="http://schemas.microsoft.com/office/drawing/2014/chart" uri="{C3380CC4-5D6E-409C-BE32-E72D297353CC}">
              <c16:uniqueId val="{00000001-C1A4-465A-8FCA-D5E8C5F601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15.31</c:v>
                </c:pt>
                <c:pt idx="1">
                  <c:v>15.72</c:v>
                </c:pt>
                <c:pt idx="2">
                  <c:v>17.559999999999999</c:v>
                </c:pt>
                <c:pt idx="3">
                  <c:v>19.12</c:v>
                </c:pt>
                <c:pt idx="4">
                  <c:v>20.36</c:v>
                </c:pt>
              </c:numCache>
            </c:numRef>
          </c:val>
          <c:extLst>
            <c:ext xmlns:c16="http://schemas.microsoft.com/office/drawing/2014/chart" uri="{C3380CC4-5D6E-409C-BE32-E72D297353CC}">
              <c16:uniqueId val="{00000000-5C5C-4FFE-A048-38615140A0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18.329999999999998</c:v>
                </c:pt>
                <c:pt idx="3">
                  <c:v>20.27</c:v>
                </c:pt>
                <c:pt idx="4">
                  <c:v>21.69</c:v>
                </c:pt>
              </c:numCache>
            </c:numRef>
          </c:val>
          <c:smooth val="0"/>
          <c:extLst>
            <c:ext xmlns:c16="http://schemas.microsoft.com/office/drawing/2014/chart" uri="{C3380CC4-5D6E-409C-BE32-E72D297353CC}">
              <c16:uniqueId val="{00000001-5C5C-4FFE-A048-38615140A0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B1-4160-A099-FC25E1B0EC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0.92</c:v>
                </c:pt>
                <c:pt idx="3">
                  <c:v>0.87</c:v>
                </c:pt>
                <c:pt idx="4">
                  <c:v>0.93</c:v>
                </c:pt>
              </c:numCache>
            </c:numRef>
          </c:val>
          <c:smooth val="0"/>
          <c:extLst>
            <c:ext xmlns:c16="http://schemas.microsoft.com/office/drawing/2014/chart" uri="{C3380CC4-5D6E-409C-BE32-E72D297353CC}">
              <c16:uniqueId val="{00000001-44B1-4160-A099-FC25E1B0EC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1445.85</c:v>
                </c:pt>
                <c:pt idx="1">
                  <c:v>1228.1600000000001</c:v>
                </c:pt>
                <c:pt idx="2">
                  <c:v>1938.09</c:v>
                </c:pt>
                <c:pt idx="3">
                  <c:v>2121.94</c:v>
                </c:pt>
                <c:pt idx="4">
                  <c:v>765.52</c:v>
                </c:pt>
              </c:numCache>
            </c:numRef>
          </c:val>
          <c:extLst>
            <c:ext xmlns:c16="http://schemas.microsoft.com/office/drawing/2014/chart" uri="{C3380CC4-5D6E-409C-BE32-E72D297353CC}">
              <c16:uniqueId val="{00000000-D3E7-41BC-B6BD-93071715AB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350.79</c:v>
                </c:pt>
                <c:pt idx="3">
                  <c:v>354.57</c:v>
                </c:pt>
                <c:pt idx="4">
                  <c:v>357.74</c:v>
                </c:pt>
              </c:numCache>
            </c:numRef>
          </c:val>
          <c:smooth val="0"/>
          <c:extLst>
            <c:ext xmlns:c16="http://schemas.microsoft.com/office/drawing/2014/chart" uri="{C3380CC4-5D6E-409C-BE32-E72D297353CC}">
              <c16:uniqueId val="{00000001-D3E7-41BC-B6BD-93071715AB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2.84</c:v>
                </c:pt>
                <c:pt idx="1">
                  <c:v>2.56</c:v>
                </c:pt>
                <c:pt idx="2">
                  <c:v>2.2400000000000002</c:v>
                </c:pt>
                <c:pt idx="3">
                  <c:v>1.96</c:v>
                </c:pt>
                <c:pt idx="4">
                  <c:v>1.86</c:v>
                </c:pt>
              </c:numCache>
            </c:numRef>
          </c:val>
          <c:extLst>
            <c:ext xmlns:c16="http://schemas.microsoft.com/office/drawing/2014/chart" uri="{C3380CC4-5D6E-409C-BE32-E72D297353CC}">
              <c16:uniqueId val="{00000000-4D3E-4E0E-B053-BFD6B52D69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322.92</c:v>
                </c:pt>
                <c:pt idx="3">
                  <c:v>303.45999999999998</c:v>
                </c:pt>
                <c:pt idx="4">
                  <c:v>307.27999999999997</c:v>
                </c:pt>
              </c:numCache>
            </c:numRef>
          </c:val>
          <c:smooth val="0"/>
          <c:extLst>
            <c:ext xmlns:c16="http://schemas.microsoft.com/office/drawing/2014/chart" uri="{C3380CC4-5D6E-409C-BE32-E72D297353CC}">
              <c16:uniqueId val="{00000001-4D3E-4E0E-B053-BFD6B52D69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117.75</c:v>
                </c:pt>
                <c:pt idx="1">
                  <c:v>119.81</c:v>
                </c:pt>
                <c:pt idx="2">
                  <c:v>118.98</c:v>
                </c:pt>
                <c:pt idx="3">
                  <c:v>116.56</c:v>
                </c:pt>
                <c:pt idx="4">
                  <c:v>102.24</c:v>
                </c:pt>
              </c:numCache>
            </c:numRef>
          </c:val>
          <c:extLst>
            <c:ext xmlns:c16="http://schemas.microsoft.com/office/drawing/2014/chart" uri="{C3380CC4-5D6E-409C-BE32-E72D297353CC}">
              <c16:uniqueId val="{00000000-4526-488B-9326-F150A8ADA28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100.85</c:v>
                </c:pt>
                <c:pt idx="3">
                  <c:v>103.79</c:v>
                </c:pt>
                <c:pt idx="4">
                  <c:v>98.3</c:v>
                </c:pt>
              </c:numCache>
            </c:numRef>
          </c:val>
          <c:smooth val="0"/>
          <c:extLst>
            <c:ext xmlns:c16="http://schemas.microsoft.com/office/drawing/2014/chart" uri="{C3380CC4-5D6E-409C-BE32-E72D297353CC}">
              <c16:uniqueId val="{00000001-4526-488B-9326-F150A8ADA28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122.52</c:v>
                </c:pt>
                <c:pt idx="1">
                  <c:v>120.36</c:v>
                </c:pt>
                <c:pt idx="2">
                  <c:v>120.12</c:v>
                </c:pt>
                <c:pt idx="3">
                  <c:v>122.27</c:v>
                </c:pt>
                <c:pt idx="4">
                  <c:v>127.66</c:v>
                </c:pt>
              </c:numCache>
            </c:numRef>
          </c:val>
          <c:extLst>
            <c:ext xmlns:c16="http://schemas.microsoft.com/office/drawing/2014/chart" uri="{C3380CC4-5D6E-409C-BE32-E72D297353CC}">
              <c16:uniqueId val="{00000000-1B9D-4E3E-8AAD-7AE9801710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167.1</c:v>
                </c:pt>
                <c:pt idx="3">
                  <c:v>167.86</c:v>
                </c:pt>
                <c:pt idx="4">
                  <c:v>173.68</c:v>
                </c:pt>
              </c:numCache>
            </c:numRef>
          </c:val>
          <c:smooth val="0"/>
          <c:extLst>
            <c:ext xmlns:c16="http://schemas.microsoft.com/office/drawing/2014/chart" uri="{C3380CC4-5D6E-409C-BE32-E72D297353CC}">
              <c16:uniqueId val="{00000001-1B9D-4E3E-8AAD-7AE9801710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愛知県　東浦町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50283</v>
      </c>
      <c r="AM8" s="45"/>
      <c r="AN8" s="45"/>
      <c r="AO8" s="45"/>
      <c r="AP8" s="45"/>
      <c r="AQ8" s="45"/>
      <c r="AR8" s="45"/>
      <c r="AS8" s="45"/>
      <c r="AT8" s="46">
        <f>データ!$S$6</f>
        <v>31.14</v>
      </c>
      <c r="AU8" s="47"/>
      <c r="AV8" s="47"/>
      <c r="AW8" s="47"/>
      <c r="AX8" s="47"/>
      <c r="AY8" s="47"/>
      <c r="AZ8" s="47"/>
      <c r="BA8" s="47"/>
      <c r="BB8" s="48">
        <f>データ!$T$6</f>
        <v>1614.74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97.21</v>
      </c>
      <c r="J10" s="47"/>
      <c r="K10" s="47"/>
      <c r="L10" s="47"/>
      <c r="M10" s="47"/>
      <c r="N10" s="47"/>
      <c r="O10" s="81"/>
      <c r="P10" s="48">
        <f>データ!$P$6</f>
        <v>99.8</v>
      </c>
      <c r="Q10" s="48"/>
      <c r="R10" s="48"/>
      <c r="S10" s="48"/>
      <c r="T10" s="48"/>
      <c r="U10" s="48"/>
      <c r="V10" s="48"/>
      <c r="W10" s="45">
        <f>データ!$Q$6</f>
        <v>2475</v>
      </c>
      <c r="X10" s="45"/>
      <c r="Y10" s="45"/>
      <c r="Z10" s="45"/>
      <c r="AA10" s="45"/>
      <c r="AB10" s="45"/>
      <c r="AC10" s="45"/>
      <c r="AD10" s="2"/>
      <c r="AE10" s="2"/>
      <c r="AF10" s="2"/>
      <c r="AG10" s="2"/>
      <c r="AH10" s="2"/>
      <c r="AI10" s="2"/>
      <c r="AJ10" s="2"/>
      <c r="AK10" s="2"/>
      <c r="AL10" s="45">
        <f>データ!$U$6</f>
        <v>50131</v>
      </c>
      <c r="AM10" s="45"/>
      <c r="AN10" s="45"/>
      <c r="AO10" s="45"/>
      <c r="AP10" s="45"/>
      <c r="AQ10" s="45"/>
      <c r="AR10" s="45"/>
      <c r="AS10" s="45"/>
      <c r="AT10" s="46">
        <f>データ!$V$6</f>
        <v>31.14</v>
      </c>
      <c r="AU10" s="47"/>
      <c r="AV10" s="47"/>
      <c r="AW10" s="47"/>
      <c r="AX10" s="47"/>
      <c r="AY10" s="47"/>
      <c r="AZ10" s="47"/>
      <c r="BA10" s="47"/>
      <c r="BB10" s="48">
        <f>データ!$W$6</f>
        <v>1609.86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115</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O1ar3jfZl6FTflRvtRmWH+LCgeRv3H2TbFlP8BCr3HyE8J2oGHUelnL6Mg9m3UJEnJpM/itviTUy1HMa58MdQ==" saltValue="VYoHx5+uoGt7MIfpx0YKt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234427</v>
      </c>
      <c r="D6" s="20">
        <f t="shared" si="3"/>
        <v>46</v>
      </c>
      <c r="E6" s="20">
        <f t="shared" si="3"/>
        <v>1</v>
      </c>
      <c r="F6" s="20">
        <f t="shared" si="3"/>
        <v>0</v>
      </c>
      <c r="G6" s="20">
        <f t="shared" si="3"/>
        <v>1</v>
      </c>
      <c r="H6" s="20" t="str">
        <f t="shared" si="3"/>
        <v>愛知県　東浦町</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97.21</v>
      </c>
      <c r="P6" s="21">
        <f t="shared" si="3"/>
        <v>99.8</v>
      </c>
      <c r="Q6" s="21">
        <f t="shared" si="3"/>
        <v>2475</v>
      </c>
      <c r="R6" s="21">
        <f t="shared" si="3"/>
        <v>50283</v>
      </c>
      <c r="S6" s="21">
        <f t="shared" si="3"/>
        <v>31.14</v>
      </c>
      <c r="T6" s="21">
        <f t="shared" si="3"/>
        <v>1614.74</v>
      </c>
      <c r="U6" s="21">
        <f t="shared" si="3"/>
        <v>50131</v>
      </c>
      <c r="V6" s="21">
        <f t="shared" si="3"/>
        <v>31.14</v>
      </c>
      <c r="W6" s="21">
        <f t="shared" si="3"/>
        <v>1609.86</v>
      </c>
      <c r="X6" s="22">
        <f>IF(X7="",NA(),X7)</f>
        <v>123.18</v>
      </c>
      <c r="Y6" s="22">
        <f t="shared" ref="Y6:AG6" si="4">IF(Y7="",NA(),Y7)</f>
        <v>122.42</v>
      </c>
      <c r="Z6" s="22">
        <f t="shared" si="4"/>
        <v>121.84</v>
      </c>
      <c r="AA6" s="22">
        <f t="shared" si="4"/>
        <v>120</v>
      </c>
      <c r="AB6" s="22">
        <f t="shared" si="4"/>
        <v>117.39</v>
      </c>
      <c r="AC6" s="22">
        <f t="shared" si="4"/>
        <v>110.66</v>
      </c>
      <c r="AD6" s="22">
        <f t="shared" si="4"/>
        <v>109.01</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0.92</v>
      </c>
      <c r="AQ6" s="22">
        <f t="shared" si="5"/>
        <v>0.87</v>
      </c>
      <c r="AR6" s="22">
        <f t="shared" si="5"/>
        <v>0.93</v>
      </c>
      <c r="AS6" s="21" t="str">
        <f>IF(AS7="","",IF(AS7="-","【-】","【"&amp;SUBSTITUTE(TEXT(AS7,"#,##0.00"),"-","△")&amp;"】"))</f>
        <v>【1.34】</v>
      </c>
      <c r="AT6" s="22">
        <f>IF(AT7="",NA(),AT7)</f>
        <v>1445.85</v>
      </c>
      <c r="AU6" s="22">
        <f t="shared" ref="AU6:BC6" si="6">IF(AU7="",NA(),AU7)</f>
        <v>1228.1600000000001</v>
      </c>
      <c r="AV6" s="22">
        <f t="shared" si="6"/>
        <v>1938.09</v>
      </c>
      <c r="AW6" s="22">
        <f t="shared" si="6"/>
        <v>2121.94</v>
      </c>
      <c r="AX6" s="22">
        <f t="shared" si="6"/>
        <v>765.52</v>
      </c>
      <c r="AY6" s="22">
        <f t="shared" si="6"/>
        <v>366.03</v>
      </c>
      <c r="AZ6" s="22">
        <f t="shared" si="6"/>
        <v>365.18</v>
      </c>
      <c r="BA6" s="22">
        <f t="shared" si="6"/>
        <v>350.79</v>
      </c>
      <c r="BB6" s="22">
        <f t="shared" si="6"/>
        <v>354.57</v>
      </c>
      <c r="BC6" s="22">
        <f t="shared" si="6"/>
        <v>357.74</v>
      </c>
      <c r="BD6" s="21" t="str">
        <f>IF(BD7="","",IF(BD7="-","【-】","【"&amp;SUBSTITUTE(TEXT(BD7,"#,##0.00"),"-","△")&amp;"】"))</f>
        <v>【252.29】</v>
      </c>
      <c r="BE6" s="22">
        <f>IF(BE7="",NA(),BE7)</f>
        <v>2.84</v>
      </c>
      <c r="BF6" s="22">
        <f t="shared" ref="BF6:BN6" si="7">IF(BF7="",NA(),BF7)</f>
        <v>2.56</v>
      </c>
      <c r="BG6" s="22">
        <f t="shared" si="7"/>
        <v>2.2400000000000002</v>
      </c>
      <c r="BH6" s="22">
        <f t="shared" si="7"/>
        <v>1.96</v>
      </c>
      <c r="BI6" s="22">
        <f t="shared" si="7"/>
        <v>1.86</v>
      </c>
      <c r="BJ6" s="22">
        <f t="shared" si="7"/>
        <v>370.12</v>
      </c>
      <c r="BK6" s="22">
        <f t="shared" si="7"/>
        <v>371.65</v>
      </c>
      <c r="BL6" s="22">
        <f t="shared" si="7"/>
        <v>322.92</v>
      </c>
      <c r="BM6" s="22">
        <f t="shared" si="7"/>
        <v>303.45999999999998</v>
      </c>
      <c r="BN6" s="22">
        <f t="shared" si="7"/>
        <v>307.27999999999997</v>
      </c>
      <c r="BO6" s="21" t="str">
        <f>IF(BO7="","",IF(BO7="-","【-】","【"&amp;SUBSTITUTE(TEXT(BO7,"#,##0.00"),"-","△")&amp;"】"))</f>
        <v>【268.07】</v>
      </c>
      <c r="BP6" s="22">
        <f>IF(BP7="",NA(),BP7)</f>
        <v>117.75</v>
      </c>
      <c r="BQ6" s="22">
        <f t="shared" ref="BQ6:BY6" si="8">IF(BQ7="",NA(),BQ7)</f>
        <v>119.81</v>
      </c>
      <c r="BR6" s="22">
        <f t="shared" si="8"/>
        <v>118.98</v>
      </c>
      <c r="BS6" s="22">
        <f t="shared" si="8"/>
        <v>116.56</v>
      </c>
      <c r="BT6" s="22">
        <f t="shared" si="8"/>
        <v>102.24</v>
      </c>
      <c r="BU6" s="22">
        <f t="shared" si="8"/>
        <v>100.42</v>
      </c>
      <c r="BV6" s="22">
        <f t="shared" si="8"/>
        <v>98.77</v>
      </c>
      <c r="BW6" s="22">
        <f t="shared" si="8"/>
        <v>100.85</v>
      </c>
      <c r="BX6" s="22">
        <f t="shared" si="8"/>
        <v>103.79</v>
      </c>
      <c r="BY6" s="22">
        <f t="shared" si="8"/>
        <v>98.3</v>
      </c>
      <c r="BZ6" s="21" t="str">
        <f>IF(BZ7="","",IF(BZ7="-","【-】","【"&amp;SUBSTITUTE(TEXT(BZ7,"#,##0.00"),"-","△")&amp;"】"))</f>
        <v>【97.47】</v>
      </c>
      <c r="CA6" s="22">
        <f>IF(CA7="",NA(),CA7)</f>
        <v>122.52</v>
      </c>
      <c r="CB6" s="22">
        <f t="shared" ref="CB6:CJ6" si="9">IF(CB7="",NA(),CB7)</f>
        <v>120.36</v>
      </c>
      <c r="CC6" s="22">
        <f t="shared" si="9"/>
        <v>120.12</v>
      </c>
      <c r="CD6" s="22">
        <f t="shared" si="9"/>
        <v>122.27</v>
      </c>
      <c r="CE6" s="22">
        <f t="shared" si="9"/>
        <v>127.66</v>
      </c>
      <c r="CF6" s="22">
        <f t="shared" si="9"/>
        <v>171.67</v>
      </c>
      <c r="CG6" s="22">
        <f t="shared" si="9"/>
        <v>173.67</v>
      </c>
      <c r="CH6" s="22">
        <f t="shared" si="9"/>
        <v>167.1</v>
      </c>
      <c r="CI6" s="22">
        <f t="shared" si="9"/>
        <v>167.86</v>
      </c>
      <c r="CJ6" s="22">
        <f t="shared" si="9"/>
        <v>173.68</v>
      </c>
      <c r="CK6" s="21" t="str">
        <f>IF(CK7="","",IF(CK7="-","【-】","【"&amp;SUBSTITUTE(TEXT(CK7,"#,##0.00"),"-","△")&amp;"】"))</f>
        <v>【174.75】</v>
      </c>
      <c r="CL6" s="22">
        <f>IF(CL7="",NA(),CL7)</f>
        <v>65.36</v>
      </c>
      <c r="CM6" s="22">
        <f t="shared" ref="CM6:CU6" si="10">IF(CM7="",NA(),CM7)</f>
        <v>65</v>
      </c>
      <c r="CN6" s="22">
        <f t="shared" si="10"/>
        <v>66.400000000000006</v>
      </c>
      <c r="CO6" s="22">
        <f t="shared" si="10"/>
        <v>65.87</v>
      </c>
      <c r="CP6" s="22">
        <f t="shared" si="10"/>
        <v>64.75</v>
      </c>
      <c r="CQ6" s="22">
        <f t="shared" si="10"/>
        <v>59.74</v>
      </c>
      <c r="CR6" s="22">
        <f t="shared" si="10"/>
        <v>59.67</v>
      </c>
      <c r="CS6" s="22">
        <f t="shared" si="10"/>
        <v>59.91</v>
      </c>
      <c r="CT6" s="22">
        <f t="shared" si="10"/>
        <v>59.4</v>
      </c>
      <c r="CU6" s="22">
        <f t="shared" si="10"/>
        <v>59.24</v>
      </c>
      <c r="CV6" s="21" t="str">
        <f>IF(CV7="","",IF(CV7="-","【-】","【"&amp;SUBSTITUTE(TEXT(CV7,"#,##0.00"),"-","△")&amp;"】"))</f>
        <v>【59.97】</v>
      </c>
      <c r="CW6" s="22">
        <f>IF(CW7="",NA(),CW7)</f>
        <v>95.64</v>
      </c>
      <c r="CX6" s="22">
        <f t="shared" ref="CX6:DF6" si="11">IF(CX7="",NA(),CX7)</f>
        <v>95.48</v>
      </c>
      <c r="CY6" s="22">
        <f t="shared" si="11"/>
        <v>95.85</v>
      </c>
      <c r="CZ6" s="22">
        <f t="shared" si="11"/>
        <v>96.51</v>
      </c>
      <c r="DA6" s="22">
        <f t="shared" si="11"/>
        <v>96.37</v>
      </c>
      <c r="DB6" s="22">
        <f t="shared" si="11"/>
        <v>84.8</v>
      </c>
      <c r="DC6" s="22">
        <f t="shared" si="11"/>
        <v>84.6</v>
      </c>
      <c r="DD6" s="22">
        <f t="shared" si="11"/>
        <v>87.26</v>
      </c>
      <c r="DE6" s="22">
        <f t="shared" si="11"/>
        <v>87.57</v>
      </c>
      <c r="DF6" s="22">
        <f t="shared" si="11"/>
        <v>87.26</v>
      </c>
      <c r="DG6" s="21" t="str">
        <f>IF(DG7="","",IF(DG7="-","【-】","【"&amp;SUBSTITUTE(TEXT(DG7,"#,##0.00"),"-","△")&amp;"】"))</f>
        <v>【89.76】</v>
      </c>
      <c r="DH6" s="22">
        <f>IF(DH7="",NA(),DH7)</f>
        <v>43.96</v>
      </c>
      <c r="DI6" s="22">
        <f t="shared" ref="DI6:DQ6" si="12">IF(DI7="",NA(),DI7)</f>
        <v>45.27</v>
      </c>
      <c r="DJ6" s="22">
        <f t="shared" si="12"/>
        <v>46.39</v>
      </c>
      <c r="DK6" s="22">
        <f t="shared" si="12"/>
        <v>47.61</v>
      </c>
      <c r="DL6" s="22">
        <f t="shared" si="12"/>
        <v>48.18</v>
      </c>
      <c r="DM6" s="22">
        <f t="shared" si="12"/>
        <v>47.66</v>
      </c>
      <c r="DN6" s="22">
        <f t="shared" si="12"/>
        <v>48.17</v>
      </c>
      <c r="DO6" s="22">
        <f t="shared" si="12"/>
        <v>49.2</v>
      </c>
      <c r="DP6" s="22">
        <f t="shared" si="12"/>
        <v>50.01</v>
      </c>
      <c r="DQ6" s="22">
        <f t="shared" si="12"/>
        <v>50.99</v>
      </c>
      <c r="DR6" s="21" t="str">
        <f>IF(DR7="","",IF(DR7="-","【-】","【"&amp;SUBSTITUTE(TEXT(DR7,"#,##0.00"),"-","△")&amp;"】"))</f>
        <v>【51.51】</v>
      </c>
      <c r="DS6" s="22">
        <f>IF(DS7="",NA(),DS7)</f>
        <v>15.31</v>
      </c>
      <c r="DT6" s="22">
        <f t="shared" ref="DT6:EB6" si="13">IF(DT7="",NA(),DT7)</f>
        <v>15.72</v>
      </c>
      <c r="DU6" s="22">
        <f t="shared" si="13"/>
        <v>17.559999999999999</v>
      </c>
      <c r="DV6" s="22">
        <f t="shared" si="13"/>
        <v>19.12</v>
      </c>
      <c r="DW6" s="22">
        <f t="shared" si="13"/>
        <v>20.36</v>
      </c>
      <c r="DX6" s="22">
        <f t="shared" si="13"/>
        <v>15.1</v>
      </c>
      <c r="DY6" s="22">
        <f t="shared" si="13"/>
        <v>17.12</v>
      </c>
      <c r="DZ6" s="22">
        <f t="shared" si="13"/>
        <v>18.329999999999998</v>
      </c>
      <c r="EA6" s="22">
        <f t="shared" si="13"/>
        <v>20.27</v>
      </c>
      <c r="EB6" s="22">
        <f t="shared" si="13"/>
        <v>21.69</v>
      </c>
      <c r="EC6" s="21" t="str">
        <f>IF(EC7="","",IF(EC7="-","【-】","【"&amp;SUBSTITUTE(TEXT(EC7,"#,##0.00"),"-","△")&amp;"】"))</f>
        <v>【23.75】</v>
      </c>
      <c r="ED6" s="22">
        <f>IF(ED7="",NA(),ED7)</f>
        <v>0.55000000000000004</v>
      </c>
      <c r="EE6" s="22">
        <f t="shared" ref="EE6:EM6" si="14">IF(EE7="",NA(),EE7)</f>
        <v>0.52</v>
      </c>
      <c r="EF6" s="22">
        <f t="shared" si="14"/>
        <v>0.5</v>
      </c>
      <c r="EG6" s="22">
        <f t="shared" si="14"/>
        <v>0.48</v>
      </c>
      <c r="EH6" s="22">
        <f t="shared" si="14"/>
        <v>0.41</v>
      </c>
      <c r="EI6" s="22">
        <f t="shared" si="14"/>
        <v>0.57999999999999996</v>
      </c>
      <c r="EJ6" s="22">
        <f t="shared" si="14"/>
        <v>0.54</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234427</v>
      </c>
      <c r="D7" s="24">
        <v>46</v>
      </c>
      <c r="E7" s="24">
        <v>1</v>
      </c>
      <c r="F7" s="24">
        <v>0</v>
      </c>
      <c r="G7" s="24">
        <v>1</v>
      </c>
      <c r="H7" s="24" t="s">
        <v>93</v>
      </c>
      <c r="I7" s="24" t="s">
        <v>94</v>
      </c>
      <c r="J7" s="24" t="s">
        <v>95</v>
      </c>
      <c r="K7" s="24" t="s">
        <v>96</v>
      </c>
      <c r="L7" s="24" t="s">
        <v>97</v>
      </c>
      <c r="M7" s="24" t="s">
        <v>98</v>
      </c>
      <c r="N7" s="25" t="s">
        <v>99</v>
      </c>
      <c r="O7" s="25">
        <v>97.21</v>
      </c>
      <c r="P7" s="25">
        <v>99.8</v>
      </c>
      <c r="Q7" s="25">
        <v>2475</v>
      </c>
      <c r="R7" s="25">
        <v>50283</v>
      </c>
      <c r="S7" s="25">
        <v>31.14</v>
      </c>
      <c r="T7" s="25">
        <v>1614.74</v>
      </c>
      <c r="U7" s="25">
        <v>50131</v>
      </c>
      <c r="V7" s="25">
        <v>31.14</v>
      </c>
      <c r="W7" s="25">
        <v>1609.86</v>
      </c>
      <c r="X7" s="25">
        <v>123.18</v>
      </c>
      <c r="Y7" s="25">
        <v>122.42</v>
      </c>
      <c r="Z7" s="25">
        <v>121.84</v>
      </c>
      <c r="AA7" s="25">
        <v>120</v>
      </c>
      <c r="AB7" s="25">
        <v>117.39</v>
      </c>
      <c r="AC7" s="25">
        <v>110.66</v>
      </c>
      <c r="AD7" s="25">
        <v>109.01</v>
      </c>
      <c r="AE7" s="25">
        <v>110.91</v>
      </c>
      <c r="AF7" s="25">
        <v>111.49</v>
      </c>
      <c r="AG7" s="25">
        <v>109.09</v>
      </c>
      <c r="AH7" s="25">
        <v>108.7</v>
      </c>
      <c r="AI7" s="25">
        <v>0</v>
      </c>
      <c r="AJ7" s="25">
        <v>0</v>
      </c>
      <c r="AK7" s="25">
        <v>0</v>
      </c>
      <c r="AL7" s="25">
        <v>0</v>
      </c>
      <c r="AM7" s="25">
        <v>0</v>
      </c>
      <c r="AN7" s="25">
        <v>2.74</v>
      </c>
      <c r="AO7" s="25">
        <v>3.7</v>
      </c>
      <c r="AP7" s="25">
        <v>0.92</v>
      </c>
      <c r="AQ7" s="25">
        <v>0.87</v>
      </c>
      <c r="AR7" s="25">
        <v>0.93</v>
      </c>
      <c r="AS7" s="25">
        <v>1.34</v>
      </c>
      <c r="AT7" s="25">
        <v>1445.85</v>
      </c>
      <c r="AU7" s="25">
        <v>1228.1600000000001</v>
      </c>
      <c r="AV7" s="25">
        <v>1938.09</v>
      </c>
      <c r="AW7" s="25">
        <v>2121.94</v>
      </c>
      <c r="AX7" s="25">
        <v>765.52</v>
      </c>
      <c r="AY7" s="25">
        <v>366.03</v>
      </c>
      <c r="AZ7" s="25">
        <v>365.18</v>
      </c>
      <c r="BA7" s="25">
        <v>350.79</v>
      </c>
      <c r="BB7" s="25">
        <v>354.57</v>
      </c>
      <c r="BC7" s="25">
        <v>357.74</v>
      </c>
      <c r="BD7" s="25">
        <v>252.29</v>
      </c>
      <c r="BE7" s="25">
        <v>2.84</v>
      </c>
      <c r="BF7" s="25">
        <v>2.56</v>
      </c>
      <c r="BG7" s="25">
        <v>2.2400000000000002</v>
      </c>
      <c r="BH7" s="25">
        <v>1.96</v>
      </c>
      <c r="BI7" s="25">
        <v>1.86</v>
      </c>
      <c r="BJ7" s="25">
        <v>370.12</v>
      </c>
      <c r="BK7" s="25">
        <v>371.65</v>
      </c>
      <c r="BL7" s="25">
        <v>322.92</v>
      </c>
      <c r="BM7" s="25">
        <v>303.45999999999998</v>
      </c>
      <c r="BN7" s="25">
        <v>307.27999999999997</v>
      </c>
      <c r="BO7" s="25">
        <v>268.07</v>
      </c>
      <c r="BP7" s="25">
        <v>117.75</v>
      </c>
      <c r="BQ7" s="25">
        <v>119.81</v>
      </c>
      <c r="BR7" s="25">
        <v>118.98</v>
      </c>
      <c r="BS7" s="25">
        <v>116.56</v>
      </c>
      <c r="BT7" s="25">
        <v>102.24</v>
      </c>
      <c r="BU7" s="25">
        <v>100.42</v>
      </c>
      <c r="BV7" s="25">
        <v>98.77</v>
      </c>
      <c r="BW7" s="25">
        <v>100.85</v>
      </c>
      <c r="BX7" s="25">
        <v>103.79</v>
      </c>
      <c r="BY7" s="25">
        <v>98.3</v>
      </c>
      <c r="BZ7" s="25">
        <v>97.47</v>
      </c>
      <c r="CA7" s="25">
        <v>122.52</v>
      </c>
      <c r="CB7" s="25">
        <v>120.36</v>
      </c>
      <c r="CC7" s="25">
        <v>120.12</v>
      </c>
      <c r="CD7" s="25">
        <v>122.27</v>
      </c>
      <c r="CE7" s="25">
        <v>127.66</v>
      </c>
      <c r="CF7" s="25">
        <v>171.67</v>
      </c>
      <c r="CG7" s="25">
        <v>173.67</v>
      </c>
      <c r="CH7" s="25">
        <v>167.1</v>
      </c>
      <c r="CI7" s="25">
        <v>167.86</v>
      </c>
      <c r="CJ7" s="25">
        <v>173.68</v>
      </c>
      <c r="CK7" s="25">
        <v>174.75</v>
      </c>
      <c r="CL7" s="25">
        <v>65.36</v>
      </c>
      <c r="CM7" s="25">
        <v>65</v>
      </c>
      <c r="CN7" s="25">
        <v>66.400000000000006</v>
      </c>
      <c r="CO7" s="25">
        <v>65.87</v>
      </c>
      <c r="CP7" s="25">
        <v>64.75</v>
      </c>
      <c r="CQ7" s="25">
        <v>59.74</v>
      </c>
      <c r="CR7" s="25">
        <v>59.67</v>
      </c>
      <c r="CS7" s="25">
        <v>59.91</v>
      </c>
      <c r="CT7" s="25">
        <v>59.4</v>
      </c>
      <c r="CU7" s="25">
        <v>59.24</v>
      </c>
      <c r="CV7" s="25">
        <v>59.97</v>
      </c>
      <c r="CW7" s="25">
        <v>95.64</v>
      </c>
      <c r="CX7" s="25">
        <v>95.48</v>
      </c>
      <c r="CY7" s="25">
        <v>95.85</v>
      </c>
      <c r="CZ7" s="25">
        <v>96.51</v>
      </c>
      <c r="DA7" s="25">
        <v>96.37</v>
      </c>
      <c r="DB7" s="25">
        <v>84.8</v>
      </c>
      <c r="DC7" s="25">
        <v>84.6</v>
      </c>
      <c r="DD7" s="25">
        <v>87.26</v>
      </c>
      <c r="DE7" s="25">
        <v>87.57</v>
      </c>
      <c r="DF7" s="25">
        <v>87.26</v>
      </c>
      <c r="DG7" s="25">
        <v>89.76</v>
      </c>
      <c r="DH7" s="25">
        <v>43.96</v>
      </c>
      <c r="DI7" s="25">
        <v>45.27</v>
      </c>
      <c r="DJ7" s="25">
        <v>46.39</v>
      </c>
      <c r="DK7" s="25">
        <v>47.61</v>
      </c>
      <c r="DL7" s="25">
        <v>48.18</v>
      </c>
      <c r="DM7" s="25">
        <v>47.66</v>
      </c>
      <c r="DN7" s="25">
        <v>48.17</v>
      </c>
      <c r="DO7" s="25">
        <v>49.2</v>
      </c>
      <c r="DP7" s="25">
        <v>50.01</v>
      </c>
      <c r="DQ7" s="25">
        <v>50.99</v>
      </c>
      <c r="DR7" s="25">
        <v>51.51</v>
      </c>
      <c r="DS7" s="25">
        <v>15.31</v>
      </c>
      <c r="DT7" s="25">
        <v>15.72</v>
      </c>
      <c r="DU7" s="25">
        <v>17.559999999999999</v>
      </c>
      <c r="DV7" s="25">
        <v>19.12</v>
      </c>
      <c r="DW7" s="25">
        <v>20.36</v>
      </c>
      <c r="DX7" s="25">
        <v>15.1</v>
      </c>
      <c r="DY7" s="25">
        <v>17.12</v>
      </c>
      <c r="DZ7" s="25">
        <v>18.329999999999998</v>
      </c>
      <c r="EA7" s="25">
        <v>20.27</v>
      </c>
      <c r="EB7" s="25">
        <v>21.69</v>
      </c>
      <c r="EC7" s="25">
        <v>23.75</v>
      </c>
      <c r="ED7" s="25">
        <v>0.55000000000000004</v>
      </c>
      <c r="EE7" s="25">
        <v>0.52</v>
      </c>
      <c r="EF7" s="25">
        <v>0.5</v>
      </c>
      <c r="EG7" s="25">
        <v>0.48</v>
      </c>
      <c r="EH7" s="25">
        <v>0.41</v>
      </c>
      <c r="EI7" s="25">
        <v>0.57999999999999996</v>
      </c>
      <c r="EJ7" s="25">
        <v>0.54</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2024-03-07T08:53:24Z</cp:lastPrinted>
  <dcterms:created xsi:type="dcterms:W3CDTF">2023-12-05T00:55:57Z</dcterms:created>
  <dcterms:modified xsi:type="dcterms:W3CDTF">2024-03-07T08:54:01Z</dcterms:modified>
  <cp:category/>
</cp:coreProperties>
</file>