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60" windowWidth="14940" windowHeight="7875" tabRatio="7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CW102" i="11" l="1"/>
  <c r="AU63" i="11"/>
  <c r="AP63" i="11"/>
  <c r="DG102" i="11"/>
  <c r="DB102" i="11"/>
  <c r="CR102" i="11"/>
  <c r="AF88" i="11"/>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AM37" i="9"/>
  <c r="C37" i="9"/>
  <c r="AM36" i="9"/>
  <c r="C36" i="9"/>
  <c r="CO34" i="9"/>
  <c r="CO35" i="9" s="1"/>
  <c r="CO36" i="9" s="1"/>
  <c r="CO37" i="9" s="1"/>
  <c r="CO38" i="9" s="1"/>
  <c r="BW34" i="9"/>
  <c r="BW35" i="9" s="1"/>
  <c r="BW36" i="9" s="1"/>
  <c r="C34" i="9"/>
  <c r="C35" i="9" s="1"/>
  <c r="BE34" i="9" l="1"/>
  <c r="BE35" i="9" s="1"/>
  <c r="BE36" i="9" s="1"/>
  <c r="BE37" i="9" s="1"/>
  <c r="U34" i="9"/>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<sst xmlns="http://schemas.openxmlformats.org/spreadsheetml/2006/main" count="1074" uniqueCount="563">
  <si>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</si>
  <si>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</si>
  <si>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</si>
  <si>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</si>
  <si>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</si>
  <si>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</si>
  <si>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</si>
  <si>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</si>
  <si>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</si>
  <si>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</si>
  <si>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</si>
  <si>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</si>
  <si>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</si>
  <si>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</si>
  <si>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</si>
  <si>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</si>
  <si>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</si>
  <si>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</si>
  <si>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</si>
  <si>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</si>
  <si>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</si>
  <si>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</si>
  <si>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</si>
  <si>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</si>
  <si>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</si>
  <si>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</si>
  <si>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</si>
  <si>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</si>
  <si>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</si>
  <si>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</si>
  <si>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</si>
  <si>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</si>
  <si>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</si>
  <si>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</si>
  <si>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</si>
  <si>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</si>
  <si>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</si>
  <si>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</si>
  <si>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</si>
  <si>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</si>
  <si>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</si>
  <si>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</si>
  <si>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</si>
  <si>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</si>
  <si>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</si>
  <si>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</si>
  <si>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</si>
  <si>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</si>
  <si>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</si>
  <si>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</si>
  <si>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</si>
  <si>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</si>
  <si>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</si>
  <si>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</si>
  <si>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</si>
  <si>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</si>
  <si>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</si>
  <si>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</si>
  <si>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</si>
  <si>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</si>
  <si>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</si>
  <si>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</si>
  <si>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</si>
  <si>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</si>
  <si>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</si>
  <si>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</si>
  <si>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</si>
  <si>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</si>
  <si>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</si>
  <si>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</si>
  <si>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</si>
  <si>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</si>
  <si>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</si>
  <si>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</si>
  <si>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</si>
  <si>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</si>
  <si>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</si>
  <si>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</si>
  <si>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</si>
  <si>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</si>
  <si>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</si>
  <si>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</si>
  <si>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</si>
  <si>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</si>
  <si>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</si>
  <si>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</si>
  <si>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</si>
  <si>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</si>
  <si>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</si>
  <si>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</si>
  <si>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</si>
  <si>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</si>
  <si>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</si>
  <si>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</si>
  <si>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</si>
  <si>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</si>
  <si>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</si>
  <si>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</si>
  <si>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</si>
  <si>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</si>
  <si>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</si>
  <si>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</si>
  <si>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</si>
  <si>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</si>
  <si>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</si>
  <si>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</si>
  <si>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</si>
  <si>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</si>
  <si>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</si>
  <si>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</si>
  <si>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</si>
  <si>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</si>
  <si>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</si>
  <si>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</si>
  <si>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</si>
  <si>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</si>
  <si>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</si>
  <si>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</si>
  <si>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</si>
  <si>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</si>
  <si>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</si>
  <si>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</si>
  <si>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</si>
  <si>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</si>
  <si>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</si>
  <si>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</si>
  <si>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</si>
  <si>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</si>
  <si>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</si>
  <si>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</si>
  <si>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</si>
  <si>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</si>
  <si>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</si>
  <si>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</si>
  <si>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</si>
  <si>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</si>
  <si>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</si>
  <si>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</si>
  <si>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</si>
  <si>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</si>
  <si>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</si>
  <si>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</si>
  <si>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</si>
  <si>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</si>
  <si>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</si>
  <si>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</si>
  <si>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</si>
  <si>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</si>
  <si>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</si>
  <si>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</si>
  <si>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</si>
  <si>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</si>
  <si>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</si>
  <si>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</si>
  <si>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</si>
  <si>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</si>
  <si>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</si>
  <si>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</si>
  <si>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</si>
  <si>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</si>
  <si>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</si>
  <si>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</si>
  <si>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</si>
  <si>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</si>
  <si>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</si>
  <si>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</si>
  <si>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</si>
  <si>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</si>
  <si>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</si>
  <si>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</si>
  <si>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</si>
  <si>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</si>
  <si>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</si>
  <si>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</si>
  <si>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</si>
  <si>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</si>
  <si>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</si>
  <si>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</si>
  <si>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</si>
  <si>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</si>
  <si>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</si>
  <si>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</si>
  <si>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</si>
  <si>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</si>
  <si>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</si>
  <si>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</si>
  <si>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</si>
  <si>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</si>
  <si>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</si>
  <si>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</si>
  <si>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</si>
  <si>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</si>
  <si>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</si>
  <si>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</si>
  <si>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</si>
  <si>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</si>
  <si>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</si>
  <si>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</si>
  <si>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愛知県豊川市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</si>
  <si>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</si>
  <si>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</si>
  <si>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</si>
  <si>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</si>
  <si>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</si>
  <si>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</si>
  <si>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</si>
  <si>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</si>
  <si>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</si>
  <si>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</si>
  <si>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</si>
  <si>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</si>
  <si>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</si>
  <si>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</si>
  <si>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</si>
  <si>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</si>
  <si>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</si>
  <si>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</si>
  <si>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</si>
  <si>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</si>
  <si>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</si>
  <si>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</si>
  <si>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</si>
  <si>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</si>
  <si>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</si>
  <si>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</si>
  <si>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</si>
  <si>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</si>
  <si>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</si>
  <si>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</si>
  <si>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</si>
  <si>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</si>
  <si>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</si>
  <si>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</si>
  <si>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</si>
  <si>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</si>
  <si>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</si>
  <si>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</si>
  <si>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</si>
  <si>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</si>
  <si>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</si>
  <si>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</si>
  <si>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</si>
  <si>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</si>
  <si>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</si>
  <si>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</si>
  <si>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</si>
  <si>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</si>
  <si>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</si>
  <si>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</si>
  <si>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</si>
  <si>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</si>
  <si>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</si>
  <si>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</si>
  <si>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</si>
  <si>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</si>
  <si>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</si>
  <si>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</si>
  <si>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</si>
  <si>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</si>
  <si>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</si>
  <si>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</si>
  <si>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</si>
  <si>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</si>
  <si>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</si>
  <si>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</si>
  <si>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</si>
  <si>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</si>
  <si>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</si>
  <si>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</si>
  <si>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</si>
  <si>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</si>
  <si>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</si>
  <si>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</si>
  <si>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</si>
  <si>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</si>
  <si>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</si>
  <si>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</si>
  <si>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</si>
  <si>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</si>
  <si>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</si>
  <si>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</si>
  <si>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</si>
  <si>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</si>
  <si>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</si>
  <si>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</si>
  <si>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</si>
  <si>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</si>
  <si>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</si>
  <si>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</si>
  <si>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</si>
  <si>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</si>
  <si>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</si>
  <si>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</si>
  <si>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</si>
  <si>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</si>
  <si>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</si>
  <si>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</si>
  <si>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</si>
  <si>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</si>
  <si>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</si>
  <si>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</si>
  <si>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</si>
  <si>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</si>
  <si>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</si>
  <si>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</si>
  <si>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</si>
  <si>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</si>
  <si>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</si>
  <si>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</si>
  <si>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</si>
  <si>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</si>
  <si>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</si>
  <si>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</si>
  <si>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</si>
  <si>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</si>
  <si>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</si>
  <si>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</si>
  <si>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</si>
  <si>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</si>
  <si>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</si>
  <si>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</si>
  <si>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</si>
  <si>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</si>
  <si>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</si>
  <si>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</si>
  <si>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</si>
  <si>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</si>
  <si>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</si>
  <si>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</si>
  <si>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</si>
  <si>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</si>
  <si>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</si>
  <si>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</si>
  <si>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</si>
  <si>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</si>
  <si>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</si>
  <si>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</si>
  <si>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</si>
  <si>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</si>
  <si>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</si>
  <si>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</si>
  <si>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</si>
  <si>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</si>
  <si>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</si>
  <si>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</si>
  <si>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</si>
  <si>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</si>
  <si>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愛知県豊川市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</si>
  <si>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</si>
  <si>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</si>
  <si>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</si>
  <si>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</si>
  <si>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</si>
  <si>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</si>
  <si>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</si>
  <si>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</si>
  <si>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</si>
  <si>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</si>
  <si>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</si>
  <si>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</si>
  <si>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</si>
  <si>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</si>
  <si>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</si>
  <si>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</si>
  <si>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</si>
  <si>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</si>
  <si>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</si>
  <si>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</si>
  <si>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</si>
  <si>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</si>
  <si>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</si>
  <si>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</si>
  <si>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</si>
  <si>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</si>
  <si>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</si>
  <si>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</si>
  <si>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</si>
  <si>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</si>
  <si>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</si>
  <si>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</si>
  <si>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</si>
  <si>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</si>
  <si>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</si>
  <si>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</si>
  <si>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</si>
  <si>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公共駐車場事業特別会計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</si>
  <si>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</si>
  <si>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</si>
  <si>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</si>
  <si>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</si>
  <si>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</si>
  <si>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</si>
  <si>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東三河都市計画事業豊川西部土地区画整理事業特別会計</t>
    <phoneticPr fontId="5"/>
  </si>
  <si>
    <t>東三河都市計画事業豊川駅東土地区画整理事業特別会計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</si>
  <si>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</si>
  <si>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</si>
  <si>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</si>
  <si>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</si>
  <si>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</si>
  <si>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</si>
  <si>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</si>
  <si>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</si>
  <si>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</si>
  <si>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</si>
  <si>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</si>
  <si>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</si>
  <si>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</si>
  <si>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</si>
  <si>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</si>
  <si>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</si>
  <si>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</si>
  <si>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</si>
  <si>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</si>
  <si>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</si>
  <si>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</si>
  <si>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</si>
  <si>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</si>
  <si>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</si>
  <si>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</si>
  <si>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</si>
  <si>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</si>
  <si>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</si>
  <si>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</si>
  <si>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</si>
  <si>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</si>
  <si>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</si>
  <si>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</si>
  <si>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</si>
  <si>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</si>
  <si>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</si>
  <si>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</si>
  <si>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</si>
  <si>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</si>
  <si>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</si>
  <si>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</si>
  <si>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</si>
  <si>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</si>
  <si>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</si>
  <si>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</si>
  <si>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</si>
  <si>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</si>
  <si>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</si>
  <si>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</si>
  <si>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</si>
  <si>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</si>
  <si>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</si>
  <si>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</si>
  <si>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</si>
  <si>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</si>
  <si>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</si>
  <si>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</si>
  <si>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</si>
  <si>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</si>
  <si>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</si>
  <si>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</si>
  <si>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</si>
  <si>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</si>
  <si>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</si>
  <si>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</si>
  <si>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</si>
  <si>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</si>
  <si>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</si>
  <si>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</si>
  <si>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</si>
  <si>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</si>
  <si>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</si>
  <si>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</si>
  <si>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</si>
  <si>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</si>
  <si>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</si>
  <si>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</si>
  <si>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</si>
  <si>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</si>
  <si>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</si>
  <si>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</si>
  <si>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</si>
  <si>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</si>
  <si>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</si>
  <si>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</si>
  <si>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</si>
  <si>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</si>
  <si>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</si>
  <si>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</si>
  <si>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</si>
  <si>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</si>
  <si>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</si>
  <si>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</si>
  <si>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</si>
  <si>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</si>
  <si>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</si>
  <si>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</si>
  <si>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</si>
  <si>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</si>
  <si>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</si>
  <si>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</si>
  <si>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</si>
  <si>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</si>
  <si>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</si>
  <si>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</si>
  <si>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</si>
  <si>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</si>
  <si>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</si>
  <si>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</si>
  <si>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</si>
  <si>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</si>
  <si>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</si>
  <si>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</si>
  <si>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</si>
  <si>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</si>
  <si>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</si>
  <si>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</si>
  <si>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</si>
  <si>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</si>
  <si>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</si>
  <si>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</si>
  <si>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</si>
  <si>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</si>
  <si>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</si>
  <si>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</si>
  <si>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</si>
  <si>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</si>
  <si>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</si>
  <si>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</si>
  <si>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</si>
  <si>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</si>
  <si>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</si>
  <si>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</si>
  <si>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</si>
  <si>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</si>
  <si>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1.06</t>
  </si>
  <si>
    <t>▲ 0.34</t>
  </si>
  <si>
    <t>病院事業会計</t>
  </si>
  <si>
    <t>一般会計</t>
  </si>
  <si>
    <t>水道事業会計</t>
  </si>
  <si>
    <t>国民健康保険特別会計</t>
  </si>
  <si>
    <t>介護保険特別会計</t>
  </si>
  <si>
    <t>東三河都市計画事業豊川西部土地区画整理事業特別会計</t>
  </si>
  <si>
    <t>公共下水道事業特別会計</t>
  </si>
  <si>
    <t>東三河都市計画事業豊川駅東土地区画整理事業特別会計</t>
  </si>
  <si>
    <t>その他会計（赤字）</t>
  </si>
  <si>
    <t>その他会計（黒字）</t>
  </si>
  <si>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</si>
  <si>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</si>
  <si>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</si>
  <si>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</si>
  <si>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</si>
  <si>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豊川市開発ビル</t>
    <rPh sb="0" eb="3">
      <t>トヨカワシ</t>
    </rPh>
    <rPh sb="3" eb="5">
      <t>カイハツ</t>
    </rPh>
    <phoneticPr fontId="2"/>
  </si>
  <si>
    <t>豊川市国際交流協会</t>
    <rPh sb="0" eb="3">
      <t>トヨカワシ</t>
    </rPh>
    <rPh sb="3" eb="5">
      <t>コクサイ</t>
    </rPh>
    <rPh sb="5" eb="7">
      <t>コウリュウ</t>
    </rPh>
    <rPh sb="7" eb="9">
      <t>キョウカイ</t>
    </rPh>
    <phoneticPr fontId="2"/>
  </si>
  <si>
    <t>豊川文化協会</t>
    <rPh sb="0" eb="2">
      <t>トヨカワ</t>
    </rPh>
    <rPh sb="2" eb="4">
      <t>ブンカ</t>
    </rPh>
    <rPh sb="4" eb="6">
      <t>キョウカイ</t>
    </rPh>
    <phoneticPr fontId="2"/>
  </si>
  <si>
    <t>豊川市土地開発公社</t>
    <rPh sb="0" eb="3">
      <t>トヨカワシ</t>
    </rPh>
    <rPh sb="3" eb="5">
      <t>トチ</t>
    </rPh>
    <rPh sb="5" eb="7">
      <t>カイハツ</t>
    </rPh>
    <rPh sb="7" eb="9">
      <t>コウシャ</t>
    </rPh>
    <phoneticPr fontId="2"/>
  </si>
  <si>
    <t>本宮</t>
    <rPh sb="0" eb="2">
      <t>ホングウ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</si>
  <si>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</si>
  <si>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</si>
  <si>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</si>
  <si>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</si>
  <si>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</si>
  <si>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</si>
  <si>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</si>
  <si>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</si>
  <si>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</si>
  <si>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関しては、市債残高削減に向けた取り組みや交付税措置のある有利な地方債の選択並びに財政調整基金や公共施設整備基金を始めとする充当可能基金の積み増しなどの効果により、平成24年度以降は将来負担額より充当可能財源等が多い状態（－）が続いている。続いて実質公債費比率に関しては、過去からの年間借入額抑制や繰上償還の効果による市債等元利償還金の削減などにより、毎年着実に改善している。
　グラフ及び表から読み取れるとおり、本市においては過去からの健全な財政運営のための取り組みの効果により、両指標ともに、類似団体内平均を常に下回っており、背後にある財政構造も着実に改善し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</si>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</sst>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40826</c:v>
                </c:pt>
                <c:pt idx="1">
                  <c:v>38033</c:v>
                </c:pt>
                <c:pt idx="2">
                  <c:v>44972</c:v>
                </c:pt>
                <c:pt idx="3">
                  <c:v>52496</c:v>
                </c:pt>
                <c:pt idx="4">
                  <c:v>52619</c:v>
                </c:pt>
              </c:numCache>
            </c:numRef>
          </c:val>
          <c:smooth val="0"/>
          <c:extLst>
            <c:ext xmlns:c16="http://schemas.microsoft.com/office/drawing/2014/chart" uri="{C3380CC4-5D6E-409C-BE32-E72D297353CC}">
              <c16:uniqueId val="{00000000-1859-4DD7-BCA2-9CBB21B551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45113</c:v>
                </c:pt>
                <c:pt idx="1">
                  <c:v>34626</c:v>
                </c:pt>
                <c:pt idx="2">
                  <c:v>39652</c:v>
                </c:pt>
                <c:pt idx="3">
                  <c:v>36409</c:v>
                </c:pt>
                <c:pt idx="4">
                  <c:v>47230</c:v>
                </c:pt>
              </c:numCache>
            </c:numRef>
          </c:val>
          <c:smooth val="0"/>
          <c:extLst>
            <c:ext xmlns:c16="http://schemas.microsoft.com/office/drawing/2014/chart" uri="{C3380CC4-5D6E-409C-BE32-E72D297353CC}">
              <c16:uniqueId val="{00000001-1859-4DD7-BCA2-9CBB21B551F5}"/>
            </c:ext>
          </c:extLst>
        </c:ser>
        <c:dLbls>
          <c:showLegendKey val="0"/>
          <c:showVal val="0"/>
          <c:showCatName val="0"/>
          <c:showSerName val="0"/>
          <c:showPercent val="0"/>
          <c:showBubbleSize val="0"/>
        </c:dLbls>
        <c:marker val="1"/>
        <c:smooth val="0"/>
        <c:axId val="168315520"/>
        <c:axId val="168322176"/>
      </c:lineChart>
      <c:catAx>
        <c:axId val="168315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22176"/>
        <c:crosses val="autoZero"/>
        <c:auto val="1"/>
        <c:lblAlgn val="ctr"/>
        <c:lblOffset val="100"/>
        <c:tickLblSkip val="1"/>
        <c:tickMarkSkip val="1"/>
        <c:noMultiLvlLbl val="0"/>
      </c:catAx>
      <c:valAx>
        <c:axId val="1683221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1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5.25</c:v>
                </c:pt>
                <c:pt idx="1">
                  <c:v>5.89</c:v>
                </c:pt>
                <c:pt idx="2">
                  <c:v>7.64</c:v>
                </c:pt>
                <c:pt idx="3">
                  <c:v>8.81</c:v>
                </c:pt>
                <c:pt idx="4">
                  <c:v>7.41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21.66</c:v>
                </c:pt>
                <c:pt idx="1">
                  <c:v>23.38</c:v>
                </c:pt>
                <c:pt idx="2">
                  <c:v>23.89</c:v>
                </c:pt>
                <c:pt idx="3">
                  <c:v>22.66</c:v>
                </c:pt>
                <c:pt idx="4">
                  <c:v>23.62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7552"/>
        <c:axId val="9024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-1.06</c:v>
                </c:pt>
                <c:pt idx="1">
                  <c:v>3.12</c:v>
                </c:pt>
                <c:pt idx="2">
                  <c:v>2.34</c:v>
                </c:pt>
                <c:pt idx="3">
                  <c:v>0.39</c:v>
                </c:pt>
                <c:pt idx="4">
                  <c:v>-0.34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7552"/>
        <c:axId val="90249856"/>
      </c:lineChart>
      <c:catAx>
        <c:axId val="902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856"/>
        <c:crosses val="autoZero"/>
        <c:auto val="1"/>
        <c:lblAlgn val="ctr"/>
        <c:lblOffset val="100"/>
        <c:tickLblSkip val="1"/>
        <c:tickMarkSkip val="1"/>
        <c:noMultiLvlLbl val="0"/>
      </c:catAx>
      <c:valAx>
        <c:axId val="902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0.22</c:v>
                </c:pt>
                <c:pt idx="2">
                  <c:v>#N/A</c:v>
                </c:pt>
                <c:pt idx="3">
                  <c:v>0.23</c:v>
                </c:pt>
                <c:pt idx="4">
                  <c:v>#N/A</c:v>
                </c:pt>
                <c:pt idx="5">
                  <c:v>0.08</c:v>
                </c:pt>
                <c:pt idx="6">
                  <c:v>#N/A</c:v>
                </c:pt>
                <c:pt idx="7">
                  <c:v>0.14000000000000001</c:v>
                </c:pt>
                <c:pt idx="8">
                  <c:v>#N/A</c:v>
                </c:pt>
                <c:pt idx="9">
                  <c:v>0.11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東三河都市計画事業豊川駅東土地区画整理事業特別会計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0.55000000000000004</c:v>
                </c:pt>
                <c:pt idx="2">
                  <c:v>#N/A</c:v>
                </c:pt>
                <c:pt idx="3">
                  <c:v>0.62</c:v>
                </c:pt>
                <c:pt idx="4">
                  <c:v>#N/A</c:v>
                </c:pt>
                <c:pt idx="5">
                  <c:v>0.55000000000000004</c:v>
                </c:pt>
                <c:pt idx="6">
                  <c:v>#N/A</c:v>
                </c:pt>
                <c:pt idx="7">
                  <c:v>0.51</c:v>
                </c:pt>
                <c:pt idx="8">
                  <c:v>#N/A</c:v>
                </c:pt>
                <c:pt idx="9">
                  <c:v>0.57999999999999996</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0.42</c:v>
                </c:pt>
                <c:pt idx="2">
                  <c:v>#N/A</c:v>
                </c:pt>
                <c:pt idx="3">
                  <c:v>0.62</c:v>
                </c:pt>
                <c:pt idx="4">
                  <c:v>#N/A</c:v>
                </c:pt>
                <c:pt idx="5">
                  <c:v>0.76</c:v>
                </c:pt>
                <c:pt idx="6">
                  <c:v>#N/A</c:v>
                </c:pt>
                <c:pt idx="7">
                  <c:v>0.65</c:v>
                </c:pt>
                <c:pt idx="8">
                  <c:v>#N/A</c:v>
                </c:pt>
                <c:pt idx="9">
                  <c:v>0.84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東三河都市計画事業豊川西部土地区画整理事業特別会計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1.4</c:v>
                </c:pt>
                <c:pt idx="2">
                  <c:v>#N/A</c:v>
                </c:pt>
                <c:pt idx="3">
                  <c:v>1.48</c:v>
                </c:pt>
                <c:pt idx="4">
                  <c:v>#N/A</c:v>
                </c:pt>
                <c:pt idx="5">
                  <c:v>2.0699999999999998</c:v>
                </c:pt>
                <c:pt idx="6">
                  <c:v>#N/A</c:v>
                </c:pt>
                <c:pt idx="7">
                  <c:v>2.02</c:v>
                </c:pt>
                <c:pt idx="8">
                  <c:v>#N/A</c:v>
                </c:pt>
                <c:pt idx="9">
                  <c:v>1.69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0.37</c:v>
                </c:pt>
                <c:pt idx="4">
                  <c:v>#N/A</c:v>
                </c:pt>
                <c:pt idx="5">
                  <c:v>0.25</c:v>
                </c:pt>
                <c:pt idx="6">
                  <c:v>#N/A</c:v>
                </c:pt>
                <c:pt idx="7">
                  <c:v>0.88</c:v>
                </c:pt>
                <c:pt idx="8">
                  <c:v>#N/A</c:v>
                </c:pt>
                <c:pt idx="9">
                  <c:v>2.02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3.37</c:v>
                </c:pt>
                <c:pt idx="2">
                  <c:v>#N/A</c:v>
                </c:pt>
                <c:pt idx="3">
                  <c:v>2.9</c:v>
                </c:pt>
                <c:pt idx="4">
                  <c:v>#N/A</c:v>
                </c:pt>
                <c:pt idx="5">
                  <c:v>2.73</c:v>
                </c:pt>
                <c:pt idx="6">
                  <c:v>#N/A</c:v>
                </c:pt>
                <c:pt idx="7">
                  <c:v>1.46</c:v>
                </c:pt>
                <c:pt idx="8">
                  <c:v>#N/A</c:v>
                </c:pt>
                <c:pt idx="9">
                  <c:v>2.48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10.79</c:v>
                </c:pt>
                <c:pt idx="2">
                  <c:v>#N/A</c:v>
                </c:pt>
                <c:pt idx="3">
                  <c:v>9.7799999999999994</c:v>
                </c:pt>
                <c:pt idx="4">
                  <c:v>#N/A</c:v>
                </c:pt>
                <c:pt idx="5">
                  <c:v>8.66</c:v>
                </c:pt>
                <c:pt idx="6">
                  <c:v>#N/A</c:v>
                </c:pt>
                <c:pt idx="7">
                  <c:v>7.48</c:v>
                </c:pt>
                <c:pt idx="8">
                  <c:v>#N/A</c:v>
                </c:pt>
                <c:pt idx="9">
                  <c:v>7.39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5.24</c:v>
                </c:pt>
                <c:pt idx="2">
                  <c:v>#N/A</c:v>
                </c:pt>
                <c:pt idx="3">
                  <c:v>5.87</c:v>
                </c:pt>
                <c:pt idx="4">
                  <c:v>#N/A</c:v>
                </c:pt>
                <c:pt idx="5">
                  <c:v>7.62</c:v>
                </c:pt>
                <c:pt idx="6">
                  <c:v>#N/A</c:v>
                </c:pt>
                <c:pt idx="7">
                  <c:v>8.7799999999999994</c:v>
                </c:pt>
                <c:pt idx="8">
                  <c:v>#N/A</c:v>
                </c:pt>
                <c:pt idx="9">
                  <c:v>7.4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17.89</c:v>
                </c:pt>
                <c:pt idx="2">
                  <c:v>#N/A</c:v>
                </c:pt>
                <c:pt idx="3">
                  <c:v>16.649999999999999</c:v>
                </c:pt>
                <c:pt idx="4">
                  <c:v>#N/A</c:v>
                </c:pt>
                <c:pt idx="5">
                  <c:v>17.89</c:v>
                </c:pt>
                <c:pt idx="6">
                  <c:v>#N/A</c:v>
                </c:pt>
                <c:pt idx="7">
                  <c:v>16.53</c:v>
                </c:pt>
                <c:pt idx="8">
                  <c:v>#N/A</c:v>
                </c:pt>
                <c:pt idx="9">
                  <c:v>14.84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368832"/>
        <c:axId val="149689856"/>
      </c:barChart>
      <c:catAx>
        <c:axId val="14936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89856"/>
        <c:crosses val="autoZero"/>
        <c:auto val="1"/>
        <c:lblAlgn val="ctr"/>
        <c:lblOffset val="100"/>
        <c:tickLblSkip val="1"/>
        <c:tickMarkSkip val="1"/>
        <c:noMultiLvlLbl val="0"/>
      </c:catAx>
      <c:valAx>
        <c:axId val="14968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368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6639</c:v>
                </c:pt>
                <c:pt idx="5">
                  <c:v>6711</c:v>
                </c:pt>
                <c:pt idx="8">
                  <c:v>7105</c:v>
                </c:pt>
                <c:pt idx="11">
                  <c:v>6865</c:v>
                </c:pt>
                <c:pt idx="14">
                  <c:v>6950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150</c:v>
                </c:pt>
                <c:pt idx="3">
                  <c:v>151</c:v>
                </c:pt>
                <c:pt idx="6">
                  <c:v>129</c:v>
                </c:pt>
                <c:pt idx="9">
                  <c:v>146</c:v>
                </c:pt>
                <c:pt idx="12">
                  <c:v>132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1337</c:v>
                </c:pt>
                <c:pt idx="3">
                  <c:v>1270</c:v>
                </c:pt>
                <c:pt idx="6">
                  <c:v>1460</c:v>
                </c:pt>
                <c:pt idx="9">
                  <c:v>1456</c:v>
                </c:pt>
                <c:pt idx="12">
                  <c:v>1523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6941</c:v>
                </c:pt>
                <c:pt idx="3">
                  <c:v>6494</c:v>
                </c:pt>
                <c:pt idx="6">
                  <c:v>6046</c:v>
                </c:pt>
                <c:pt idx="9">
                  <c:v>5610</c:v>
                </c:pt>
                <c:pt idx="12">
                  <c:v>5340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270080"/>
        <c:axId val="166320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1789</c:v>
                </c:pt>
                <c:pt idx="2">
                  <c:v>#N/A</c:v>
                </c:pt>
                <c:pt idx="3">
                  <c:v>#N/A</c:v>
                </c:pt>
                <c:pt idx="4">
                  <c:v>1204</c:v>
                </c:pt>
                <c:pt idx="5">
                  <c:v>#N/A</c:v>
                </c:pt>
                <c:pt idx="6">
                  <c:v>#N/A</c:v>
                </c:pt>
                <c:pt idx="7">
                  <c:v>530</c:v>
                </c:pt>
                <c:pt idx="8">
                  <c:v>#N/A</c:v>
                </c:pt>
                <c:pt idx="9">
                  <c:v>#N/A</c:v>
                </c:pt>
                <c:pt idx="10">
                  <c:v>347</c:v>
                </c:pt>
                <c:pt idx="11">
                  <c:v>#N/A</c:v>
                </c:pt>
                <c:pt idx="12">
                  <c:v>#N/A</c:v>
                </c:pt>
                <c:pt idx="13">
                  <c:v>45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270080"/>
        <c:axId val="166320768"/>
      </c:lineChart>
      <c:catAx>
        <c:axId val="1662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20768"/>
        <c:crosses val="autoZero"/>
        <c:auto val="1"/>
        <c:lblAlgn val="ctr"/>
        <c:lblOffset val="100"/>
        <c:tickLblSkip val="1"/>
        <c:tickMarkSkip val="1"/>
        <c:noMultiLvlLbl val="0"/>
      </c:catAx>
      <c:valAx>
        <c:axId val="16632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7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59554</c:v>
                </c:pt>
                <c:pt idx="5">
                  <c:v>59672</c:v>
                </c:pt>
                <c:pt idx="8">
                  <c:v>60199</c:v>
                </c:pt>
                <c:pt idx="11">
                  <c:v>60255</c:v>
                </c:pt>
                <c:pt idx="14">
                  <c:v>61243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23536</c:v>
                </c:pt>
                <c:pt idx="5">
                  <c:v>22689</c:v>
                </c:pt>
                <c:pt idx="8">
                  <c:v>21572</c:v>
                </c:pt>
                <c:pt idx="11">
                  <c:v>21922</c:v>
                </c:pt>
                <c:pt idx="14">
                  <c:v>19722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12189</c:v>
                </c:pt>
                <c:pt idx="5">
                  <c:v>13351</c:v>
                </c:pt>
                <c:pt idx="8">
                  <c:v>13804</c:v>
                </c:pt>
                <c:pt idx="11">
                  <c:v>15861</c:v>
                </c:pt>
                <c:pt idx="14">
                  <c:v>17161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440</c:v>
                </c:pt>
                <c:pt idx="3">
                  <c:v>92</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10535</c:v>
                </c:pt>
                <c:pt idx="3">
                  <c:v>10093</c:v>
                </c:pt>
                <c:pt idx="6">
                  <c:v>9381</c:v>
                </c:pt>
                <c:pt idx="9">
                  <c:v>8792</c:v>
                </c:pt>
                <c:pt idx="12">
                  <c:v>8567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24972</c:v>
                </c:pt>
                <c:pt idx="3">
                  <c:v>23738</c:v>
                </c:pt>
                <c:pt idx="6">
                  <c:v>22595</c:v>
                </c:pt>
                <c:pt idx="9">
                  <c:v>21827</c:v>
                </c:pt>
                <c:pt idx="12">
                  <c:v>20254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1626</c:v>
                </c:pt>
                <c:pt idx="3">
                  <c:v>1704</c:v>
                </c:pt>
                <c:pt idx="6">
                  <c:v>1574</c:v>
                </c:pt>
                <c:pt idx="9">
                  <c:v>1333</c:v>
                </c:pt>
                <c:pt idx="12">
                  <c:v>1694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56158</c:v>
                </c:pt>
                <c:pt idx="3">
                  <c:v>53482</c:v>
                </c:pt>
                <c:pt idx="6">
                  <c:v>51352</c:v>
                </c:pt>
                <c:pt idx="9">
                  <c:v>49114</c:v>
                </c:pt>
                <c:pt idx="12">
                  <c:v>47583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18944"/>
        <c:axId val="16682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18944"/>
        <c:axId val="166827904"/>
      </c:lineChart>
      <c:catAx>
        <c:axId val="16681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27904"/>
        <c:crosses val="autoZero"/>
        <c:auto val="1"/>
        <c:lblAlgn val="ctr"/>
        <c:lblOffset val="100"/>
        <c:tickLblSkip val="1"/>
        <c:tickMarkSkip val="1"/>
        <c:noMultiLvlLbl val="0"/>
      </c:catAx>
      <c:valAx>
        <c:axId val="16682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1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{DB96DEB8-23EC-4CC0-A8C1-62F681B03B18}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1E2-4358-B990-929565F5388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{779359DC-5F65-4946-9073-595825126A13}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1E2-4358-B990-929565F5388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{B024EC7A-798B-4623-9E60-5D5403F439FC}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1E2-4358-B990-929565F5388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{6CE55FE8-157B-4DE8-9C0E-339AE7127799}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1E2-4358-B990-929565F5388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{0238D114-1093-4606-AFA0-07A5B4EBF840}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1E2-4358-B990-929565F53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1E2-4358-B990-929565F5388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{0D71AE6F-411D-46D5-BBAF-AD834F6EB665}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1E2-4358-B990-929565F5388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{897C5788-B669-4ECD-9DE3-715EDDFF3F6D}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1E2-4358-B990-929565F5388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{43C8898A-6FE5-403C-AA7B-5D0751AC36CF}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1E2-4358-B990-929565F5388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{B7086A3C-6B1E-4F2F-9451-5D3A69A90FDD}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1E2-4358-B990-929565F5388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{4EB94A19-4CFA-48C3-803C-B67193633D7B}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1E2-4358-B990-929565F53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1E2-4358-B990-929565F53883}"/>
            </c:ext>
          </c:extLst>
        </c:ser>
        <c:dLbls>
          <c:showLegendKey val="0"/>
          <c:showVal val="0"/>
          <c:showCatName val="0"/>
          <c:showSerName val="0"/>
          <c:showPercent val="0"/>
          <c:showBubbleSize val="0"/>
        </c:dLbls>
        <c:axId val="72804224"/>
        <c:axId val="72830976"/>
      </c:scatterChart>
      <c:valAx>
        <c:axId val="72804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30976"/>
        <c:crosses val="autoZero"/>
        <c:crossBetween val="midCat"/>
      </c:valAx>
      <c:valAx>
        <c:axId val="728309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04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{BCA3DDDF-068B-4B94-B3FE-871878D538EB}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F91-4A25-977C-3B5D6EC7D6E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{33B63812-F97B-4F75-ACD1-1414FA5D75C1}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F91-4A25-977C-3B5D6EC7D6E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{F8A1C56B-7DFE-4B0E-B206-56B5DC539E0E}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F91-4A25-977C-3B5D6EC7D6E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{8E3DB2A1-3A2B-4AEB-AEE2-2A88FE2B05CD}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F91-4A25-977C-3B5D6EC7D6E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{D4E6C831-13D4-40DA-A0A4-715B91B384E9}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F91-4A25-977C-3B5D6EC7D6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6.2</c:v>
                </c:pt>
                <c:pt idx="1">
                  <c:v>4.9000000000000004</c:v>
                </c:pt>
                <c:pt idx="2">
                  <c:v>3.5</c:v>
                </c:pt>
                <c:pt idx="3">
                  <c:v>2.1</c:v>
                </c:pt>
                <c:pt idx="4">
                  <c:v>0.9</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4F91-4A25-977C-3B5D6EC7D6E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{5248F50C-7D7B-40BF-A5E4-1E00913CC727}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F91-4A25-977C-3B5D6EC7D6E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{0E8576A1-C1C7-4518-B3EB-C2844F8847C6}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F91-4A25-977C-3B5D6EC7D6E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{71961756-88B6-4826-BA25-032D2FDA2164}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F91-4A25-977C-3B5D6EC7D6E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{BACE163A-0F41-4D1E-BB37-A8F5C2575110}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F91-4A25-977C-3B5D6EC7D6E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{4A766C84-3BDE-408B-BED5-B077D936B9D2}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F91-4A25-977C-3B5D6EC7D6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7.3</c:v>
                </c:pt>
                <c:pt idx="1">
                  <c:v>6.5</c:v>
                </c:pt>
                <c:pt idx="2">
                  <c:v>5</c:v>
                </c:pt>
                <c:pt idx="3">
                  <c:v>5.8</c:v>
                </c:pt>
                <c:pt idx="4">
                  <c:v>6</c:v>
                </c:pt>
              </c:numCache>
            </c:numRef>
          </c:xVal>
          <c:yVal>
            <c:numRef>
              <c:f>公会計指標分析・財政指標組合せ分析表!$K$77:$O$77</c:f>
              <c:numCache>
                <c:formatCode>#,##0.0;"▲ "#,##0.0</c:formatCode>
                <c:ptCount val="5"/>
                <c:pt idx="0">
                  <c:v>9</c:v>
                </c:pt>
                <c:pt idx="1">
                  <c:v>0</c:v>
                </c:pt>
                <c:pt idx="2">
                  <c:v>0</c:v>
                </c:pt>
                <c:pt idx="3">
                  <c:v>13.7</c:v>
                </c:pt>
                <c:pt idx="4">
                  <c:v>24.1</c:v>
                </c:pt>
              </c:numCache>
            </c:numRef>
          </c:yVal>
          <c:smooth val="0"/>
          <c:extLst>
            <c:ext xmlns:c16="http://schemas.microsoft.com/office/drawing/2014/chart" uri="{C3380CC4-5D6E-409C-BE32-E72D297353CC}">
              <c16:uniqueId val="{0000000B-4F91-4A25-977C-3B5D6EC7D6E0}"/>
            </c:ext>
          </c:extLst>
        </c:ser>
        <c:dLbls>
          <c:showLegendKey val="0"/>
          <c:showVal val="0"/>
          <c:showCatName val="0"/>
          <c:showSerName val="0"/>
          <c:showPercent val="0"/>
          <c:showBubbleSize val="0"/>
        </c:dLbls>
        <c:axId val="72848896"/>
        <c:axId val="72850816"/>
      </c:scatterChart>
      <c:valAx>
        <c:axId val="72848896"/>
        <c:scaling>
          <c:orientation val="minMax"/>
          <c:max val="7.5"/>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0816"/>
        <c:crosses val="autoZero"/>
        <c:crossBetween val="midCat"/>
      </c:valAx>
      <c:valAx>
        <c:axId val="72850816"/>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889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ysClr val="windowText" lastClr="000000"/>
              </a:solidFill>
              <a:effectLst/>
              <a:latin typeface="+mn-lt"/>
              <a:ea typeface="+mn-ea"/>
              <a:cs typeface="+mn-cs"/>
            </a:rPr>
            <a:t>　</a:t>
          </a:r>
          <a:r>
            <a:rPr kumimoji="1" lang="ja-JP" altLang="ja-JP" sz="1400" b="0" i="0" baseline="0">
              <a:solidFill>
                <a:sysClr val="windowText" lastClr="000000"/>
              </a:solidFill>
              <a:effectLst/>
              <a:latin typeface="+mn-lt"/>
              <a:ea typeface="+mn-ea"/>
              <a:cs typeface="+mn-cs"/>
            </a:rPr>
            <a:t>元利償還金等（Ａ）は、過去からの借入抑制策などにより、元利償還金が</a:t>
          </a:r>
          <a:r>
            <a:rPr kumimoji="1" lang="en-US" altLang="ja-JP" sz="1400" b="0" i="0" baseline="0">
              <a:solidFill>
                <a:sysClr val="windowText" lastClr="000000"/>
              </a:solidFill>
              <a:effectLst/>
              <a:latin typeface="+mn-ea"/>
              <a:ea typeface="+mn-ea"/>
              <a:cs typeface="+mn-cs"/>
            </a:rPr>
            <a:t>270</a:t>
          </a:r>
          <a:r>
            <a:rPr kumimoji="1" lang="ja-JP" altLang="ja-JP" sz="1400" b="0" i="0" baseline="0">
              <a:solidFill>
                <a:sysClr val="windowText" lastClr="000000"/>
              </a:solidFill>
              <a:effectLst/>
              <a:latin typeface="+mn-lt"/>
              <a:ea typeface="+mn-ea"/>
              <a:cs typeface="+mn-cs"/>
            </a:rPr>
            <a:t>百万円減少したことにより、総額では</a:t>
          </a:r>
          <a:r>
            <a:rPr kumimoji="1" lang="en-US" altLang="ja-JP" sz="1400" b="0" i="0" baseline="0">
              <a:solidFill>
                <a:sysClr val="windowText" lastClr="000000"/>
              </a:solidFill>
              <a:effectLst/>
              <a:latin typeface="+mn-ea"/>
              <a:ea typeface="+mn-ea"/>
              <a:cs typeface="+mn-cs"/>
            </a:rPr>
            <a:t>217</a:t>
          </a:r>
          <a:r>
            <a:rPr kumimoji="1" lang="ja-JP" altLang="ja-JP" sz="1400" b="0" i="0" baseline="0">
              <a:solidFill>
                <a:sysClr val="windowText" lastClr="000000"/>
              </a:solidFill>
              <a:effectLst/>
              <a:latin typeface="+mn-ea"/>
              <a:ea typeface="+mn-ea"/>
              <a:cs typeface="+mn-cs"/>
            </a:rPr>
            <a:t>百</a:t>
          </a:r>
          <a:r>
            <a:rPr kumimoji="1" lang="ja-JP" altLang="ja-JP" sz="1400" b="0" i="0" baseline="0">
              <a:solidFill>
                <a:sysClr val="windowText" lastClr="000000"/>
              </a:solidFill>
              <a:effectLst/>
              <a:latin typeface="+mn-lt"/>
              <a:ea typeface="+mn-ea"/>
              <a:cs typeface="+mn-cs"/>
            </a:rPr>
            <a:t>万円減少した。</a:t>
          </a:r>
          <a:endParaRPr lang="ja-JP" altLang="ja-JP" sz="1400">
            <a:solidFill>
              <a:sysClr val="windowText" lastClr="000000"/>
            </a:solidFill>
            <a:effectLst/>
          </a:endParaRPr>
        </a:p>
        <a:p>
          <a:pPr eaLnBrk="1" fontAlgn="auto" latinLnBrk="0" hangingPunct="1"/>
          <a:r>
            <a:rPr kumimoji="1" lang="ja-JP" altLang="en-US" sz="1400" b="0" i="0" baseline="0">
              <a:solidFill>
                <a:sysClr val="windowText" lastClr="000000"/>
              </a:solidFill>
              <a:effectLst/>
              <a:latin typeface="+mn-lt"/>
              <a:ea typeface="+mn-ea"/>
              <a:cs typeface="+mn-cs"/>
            </a:rPr>
            <a:t>　</a:t>
          </a:r>
          <a:r>
            <a:rPr kumimoji="1" lang="ja-JP" altLang="ja-JP" sz="1400" b="0" i="0" baseline="0">
              <a:solidFill>
                <a:sysClr val="windowText" lastClr="000000"/>
              </a:solidFill>
              <a:effectLst/>
              <a:latin typeface="+mn-lt"/>
              <a:ea typeface="+mn-ea"/>
              <a:cs typeface="+mn-cs"/>
            </a:rPr>
            <a:t>また、算入公債費等（Ｂ）は、</a:t>
          </a:r>
          <a:r>
            <a:rPr kumimoji="1" lang="ja-JP" altLang="en-US" sz="1400" b="0" i="0" baseline="0">
              <a:solidFill>
                <a:sysClr val="windowText" lastClr="000000"/>
              </a:solidFill>
              <a:effectLst/>
              <a:latin typeface="+mn-lt"/>
              <a:ea typeface="+mn-ea"/>
              <a:cs typeface="+mn-cs"/>
            </a:rPr>
            <a:t>臨時財政対策債償還費の</a:t>
          </a:r>
          <a:r>
            <a:rPr kumimoji="1" lang="ja-JP" altLang="ja-JP" sz="1400" b="0" i="0" baseline="0">
              <a:solidFill>
                <a:sysClr val="windowText" lastClr="000000"/>
              </a:solidFill>
              <a:effectLst/>
              <a:latin typeface="+mn-lt"/>
              <a:ea typeface="+mn-ea"/>
              <a:cs typeface="+mn-cs"/>
            </a:rPr>
            <a:t>基準財政需要額に算入された公債費</a:t>
          </a:r>
          <a:r>
            <a:rPr kumimoji="1" lang="ja-JP" altLang="en-US" sz="1400" b="0" i="0" baseline="0">
              <a:solidFill>
                <a:sysClr val="windowText" lastClr="000000"/>
              </a:solidFill>
              <a:effectLst/>
              <a:latin typeface="+mn-lt"/>
              <a:ea typeface="+mn-ea"/>
              <a:cs typeface="+mn-cs"/>
            </a:rPr>
            <a:t>の増</a:t>
          </a:r>
          <a:r>
            <a:rPr kumimoji="1" lang="ja-JP" altLang="ja-JP" sz="1400" b="0" i="0" baseline="0">
              <a:solidFill>
                <a:sysClr val="windowText" lastClr="000000"/>
              </a:solidFill>
              <a:effectLst/>
              <a:latin typeface="+mn-lt"/>
              <a:ea typeface="+mn-ea"/>
              <a:cs typeface="+mn-cs"/>
            </a:rPr>
            <a:t>などにより、総額で</a:t>
          </a:r>
          <a:r>
            <a:rPr kumimoji="1" lang="en-US" altLang="ja-JP" sz="1400" b="0" i="0" baseline="0">
              <a:solidFill>
                <a:sysClr val="windowText" lastClr="000000"/>
              </a:solidFill>
              <a:effectLst/>
              <a:latin typeface="+mn-ea"/>
              <a:ea typeface="+mn-ea"/>
              <a:cs typeface="+mn-cs"/>
            </a:rPr>
            <a:t>85</a:t>
          </a:r>
          <a:r>
            <a:rPr kumimoji="1" lang="ja-JP" altLang="ja-JP" sz="1400" b="0" i="0" baseline="0">
              <a:solidFill>
                <a:sysClr val="windowText" lastClr="000000"/>
              </a:solidFill>
              <a:effectLst/>
              <a:latin typeface="+mn-lt"/>
              <a:ea typeface="+mn-ea"/>
              <a:cs typeface="+mn-cs"/>
            </a:rPr>
            <a:t>百万円の</a:t>
          </a:r>
          <a:r>
            <a:rPr kumimoji="1" lang="ja-JP" altLang="en-US" sz="1400" b="0" i="0" baseline="0">
              <a:solidFill>
                <a:sysClr val="windowText" lastClr="000000"/>
              </a:solidFill>
              <a:effectLst/>
              <a:latin typeface="+mn-lt"/>
              <a:ea typeface="+mn-ea"/>
              <a:cs typeface="+mn-cs"/>
            </a:rPr>
            <a:t>増加</a:t>
          </a:r>
          <a:r>
            <a:rPr kumimoji="1" lang="ja-JP" altLang="ja-JP" sz="14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　全体として、実質公債費比率の分子は、対前年</a:t>
          </a:r>
          <a:r>
            <a:rPr kumimoji="1" lang="ja-JP" altLang="en-US" sz="1400" b="0" i="0" baseline="0">
              <a:solidFill>
                <a:sysClr val="windowText" lastClr="000000"/>
              </a:solidFill>
              <a:effectLst/>
              <a:latin typeface="+mn-lt"/>
              <a:ea typeface="+mn-ea"/>
              <a:cs typeface="+mn-cs"/>
            </a:rPr>
            <a:t>度</a:t>
          </a:r>
          <a:r>
            <a:rPr kumimoji="1" lang="en-US" altLang="ja-JP" sz="1400" b="0" i="0" baseline="0">
              <a:solidFill>
                <a:sysClr val="windowText" lastClr="000000"/>
              </a:solidFill>
              <a:effectLst/>
              <a:latin typeface="+mn-ea"/>
              <a:ea typeface="+mn-ea"/>
              <a:cs typeface="+mn-cs"/>
            </a:rPr>
            <a:t>302</a:t>
          </a:r>
          <a:r>
            <a:rPr kumimoji="1" lang="ja-JP" altLang="ja-JP" sz="1400" b="0" i="0" baseline="0">
              <a:solidFill>
                <a:sysClr val="windowText" lastClr="000000"/>
              </a:solidFill>
              <a:effectLst/>
              <a:latin typeface="+mn-lt"/>
              <a:ea typeface="+mn-ea"/>
              <a:cs typeface="+mn-cs"/>
            </a:rPr>
            <a:t>百万円減少した。</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ysClr val="windowText" lastClr="000000"/>
              </a:solidFill>
              <a:effectLst/>
              <a:latin typeface="+mn-lt"/>
              <a:ea typeface="+mn-ea"/>
              <a:cs typeface="+mn-cs"/>
            </a:rPr>
            <a:t>　</a:t>
          </a:r>
          <a:r>
            <a:rPr kumimoji="1" lang="ja-JP" altLang="ja-JP" sz="1400" b="0" i="0" baseline="0">
              <a:solidFill>
                <a:sysClr val="windowText" lastClr="000000"/>
              </a:solidFill>
              <a:effectLst/>
              <a:latin typeface="+mn-lt"/>
              <a:ea typeface="+mn-ea"/>
              <a:cs typeface="+mn-cs"/>
            </a:rPr>
            <a:t>将来負担額（Ａ）は、平成</a:t>
          </a:r>
          <a:r>
            <a:rPr kumimoji="1" lang="en-US" altLang="ja-JP" sz="1400" b="0" i="0" baseline="0">
              <a:solidFill>
                <a:sysClr val="windowText" lastClr="000000"/>
              </a:solidFill>
              <a:effectLst/>
              <a:latin typeface="+mn-ea"/>
              <a:ea typeface="+mn-ea"/>
              <a:cs typeface="+mn-cs"/>
            </a:rPr>
            <a:t>27</a:t>
          </a:r>
          <a:r>
            <a:rPr kumimoji="1" lang="ja-JP" altLang="ja-JP" sz="1400" b="0" i="0" baseline="0">
              <a:solidFill>
                <a:sysClr val="windowText" lastClr="000000"/>
              </a:solidFill>
              <a:effectLst/>
              <a:latin typeface="+mn-ea"/>
              <a:ea typeface="+mn-ea"/>
              <a:cs typeface="+mn-cs"/>
            </a:rPr>
            <a:t>年度</a:t>
          </a:r>
          <a:r>
            <a:rPr kumimoji="1" lang="ja-JP" altLang="ja-JP" sz="1400" b="0" i="0" baseline="0">
              <a:solidFill>
                <a:sysClr val="windowText" lastClr="000000"/>
              </a:solidFill>
              <a:effectLst/>
              <a:latin typeface="+mn-lt"/>
              <a:ea typeface="+mn-ea"/>
              <a:cs typeface="+mn-cs"/>
            </a:rPr>
            <a:t>決算と比較すると、総額で</a:t>
          </a:r>
          <a:r>
            <a:rPr kumimoji="1" lang="en-US" altLang="ja-JP" sz="1400" b="0" i="0" baseline="0">
              <a:solidFill>
                <a:sysClr val="windowText" lastClr="000000"/>
              </a:solidFill>
              <a:effectLst/>
              <a:latin typeface="+mn-ea"/>
              <a:ea typeface="+mn-ea"/>
              <a:cs typeface="+mn-cs"/>
            </a:rPr>
            <a:t>2,968</a:t>
          </a:r>
          <a:r>
            <a:rPr kumimoji="1" lang="ja-JP" altLang="ja-JP" sz="1400" b="0" i="0" baseline="0">
              <a:solidFill>
                <a:sysClr val="windowText" lastClr="000000"/>
              </a:solidFill>
              <a:effectLst/>
              <a:latin typeface="+mn-lt"/>
              <a:ea typeface="+mn-ea"/>
              <a:cs typeface="+mn-cs"/>
            </a:rPr>
            <a:t>百万円減少した。これは、</a:t>
          </a:r>
          <a:r>
            <a:rPr kumimoji="1" lang="ja-JP" altLang="ja-JP" sz="1400" b="0" i="0" baseline="0">
              <a:solidFill>
                <a:schemeClr val="dk1"/>
              </a:solidFill>
              <a:effectLst/>
              <a:latin typeface="+mn-lt"/>
              <a:ea typeface="+mn-ea"/>
              <a:cs typeface="+mn-cs"/>
            </a:rPr>
            <a:t>一般会計等に係る地方債の現在高</a:t>
          </a:r>
          <a:r>
            <a:rPr kumimoji="1" lang="ja-JP" altLang="en-US" sz="1400" b="0" i="0" baseline="0">
              <a:solidFill>
                <a:schemeClr val="dk1"/>
              </a:solidFill>
              <a:effectLst/>
              <a:latin typeface="+mn-lt"/>
              <a:ea typeface="+mn-ea"/>
              <a:cs typeface="+mn-cs"/>
            </a:rPr>
            <a:t>で、</a:t>
          </a:r>
          <a:r>
            <a:rPr kumimoji="1" lang="ja-JP" altLang="ja-JP" sz="1400" b="0" i="0" baseline="0">
              <a:solidFill>
                <a:sysClr val="windowText" lastClr="000000"/>
              </a:solidFill>
              <a:effectLst/>
              <a:latin typeface="+mn-lt"/>
              <a:ea typeface="+mn-ea"/>
              <a:cs typeface="+mn-cs"/>
            </a:rPr>
            <a:t>過去からの新規借入額の抑制や繰上償還の実施などにより</a:t>
          </a:r>
          <a:r>
            <a:rPr kumimoji="1" lang="en-US" altLang="ja-JP" sz="1400" b="0" i="0" baseline="0">
              <a:solidFill>
                <a:sysClr val="windowText" lastClr="000000"/>
              </a:solidFill>
              <a:effectLst/>
              <a:latin typeface="+mn-ea"/>
              <a:ea typeface="+mn-ea"/>
              <a:cs typeface="+mn-cs"/>
            </a:rPr>
            <a:t>1,531</a:t>
          </a:r>
          <a:r>
            <a:rPr kumimoji="1" lang="ja-JP" altLang="ja-JP" sz="1400" b="0" i="0" baseline="0">
              <a:solidFill>
                <a:sysClr val="windowText" lastClr="000000"/>
              </a:solidFill>
              <a:effectLst/>
              <a:latin typeface="+mn-ea"/>
              <a:ea typeface="+mn-ea"/>
              <a:cs typeface="+mn-cs"/>
            </a:rPr>
            <a:t>百万円</a:t>
          </a:r>
          <a:r>
            <a:rPr kumimoji="1" lang="ja-JP" altLang="en-US" sz="1400" b="0" i="0" baseline="0">
              <a:solidFill>
                <a:sysClr val="windowText" lastClr="000000"/>
              </a:solidFill>
              <a:effectLst/>
              <a:latin typeface="+mn-lt"/>
              <a:ea typeface="+mn-ea"/>
              <a:cs typeface="+mn-cs"/>
            </a:rPr>
            <a:t>、</a:t>
          </a:r>
          <a:r>
            <a:rPr kumimoji="1" lang="ja-JP" altLang="ja-JP" sz="1400" b="0" i="0" baseline="0">
              <a:solidFill>
                <a:schemeClr val="dk1"/>
              </a:solidFill>
              <a:effectLst/>
              <a:latin typeface="+mn-lt"/>
              <a:ea typeface="+mn-ea"/>
              <a:cs typeface="+mn-cs"/>
            </a:rPr>
            <a:t>公営企業債等繰入見込額</a:t>
          </a:r>
          <a:r>
            <a:rPr kumimoji="1" lang="ja-JP" altLang="en-US" sz="1400" b="0" i="0" baseline="0">
              <a:solidFill>
                <a:schemeClr val="dk1"/>
              </a:solidFill>
              <a:effectLst/>
              <a:latin typeface="+mn-lt"/>
              <a:ea typeface="+mn-ea"/>
              <a:cs typeface="+mn-cs"/>
            </a:rPr>
            <a:t>で、</a:t>
          </a:r>
          <a:r>
            <a:rPr kumimoji="1" lang="ja-JP" altLang="en-US" sz="1400" b="0" i="0" baseline="0">
              <a:solidFill>
                <a:sysClr val="windowText" lastClr="000000"/>
              </a:solidFill>
              <a:effectLst/>
              <a:latin typeface="+mn-lt"/>
              <a:ea typeface="+mn-ea"/>
              <a:cs typeface="+mn-cs"/>
            </a:rPr>
            <a:t>各公営企業会計の地方債現在高の減により</a:t>
          </a:r>
          <a:r>
            <a:rPr kumimoji="1" lang="en-US" altLang="ja-JP" sz="1400" b="0" i="0" baseline="0">
              <a:solidFill>
                <a:sysClr val="windowText" lastClr="000000"/>
              </a:solidFill>
              <a:effectLst/>
              <a:latin typeface="+mn-ea"/>
              <a:ea typeface="+mn-ea"/>
              <a:cs typeface="+mn-cs"/>
            </a:rPr>
            <a:t>1,573</a:t>
          </a:r>
          <a:r>
            <a:rPr kumimoji="1" lang="ja-JP" altLang="en-US" sz="1400" b="0" i="0" baseline="0">
              <a:solidFill>
                <a:sysClr val="windowText" lastClr="000000"/>
              </a:solidFill>
              <a:effectLst/>
              <a:latin typeface="+mn-ea"/>
              <a:ea typeface="+mn-ea"/>
              <a:cs typeface="+mn-cs"/>
            </a:rPr>
            <a:t>百万円</a:t>
          </a:r>
          <a:r>
            <a:rPr kumimoji="1" lang="ja-JP" altLang="en-US" sz="1400" b="0" i="0" baseline="0">
              <a:solidFill>
                <a:sysClr val="windowText" lastClr="000000"/>
              </a:solidFill>
              <a:effectLst/>
              <a:latin typeface="+mn-lt"/>
              <a:ea typeface="+mn-ea"/>
              <a:cs typeface="+mn-cs"/>
            </a:rPr>
            <a:t>減少</a:t>
          </a:r>
          <a:r>
            <a:rPr kumimoji="1" lang="ja-JP" altLang="ja-JP" sz="1400" b="0" i="0" baseline="0">
              <a:solidFill>
                <a:sysClr val="windowText" lastClr="000000"/>
              </a:solidFill>
              <a:effectLst/>
              <a:latin typeface="+mn-lt"/>
              <a:ea typeface="+mn-ea"/>
              <a:cs typeface="+mn-cs"/>
            </a:rPr>
            <a:t>したことが主な要因である。</a:t>
          </a:r>
          <a:endParaRPr lang="ja-JP" altLang="ja-JP" sz="1400">
            <a:solidFill>
              <a:sysClr val="windowText" lastClr="000000"/>
            </a:solidFill>
            <a:effectLst/>
          </a:endParaRPr>
        </a:p>
        <a:p>
          <a:pPr eaLnBrk="1" fontAlgn="auto" latinLnBrk="0" hangingPunct="1"/>
          <a:r>
            <a:rPr kumimoji="1" lang="ja-JP" altLang="en-US" sz="1400" b="0" i="0" baseline="0">
              <a:solidFill>
                <a:sysClr val="windowText" lastClr="000000"/>
              </a:solidFill>
              <a:effectLst/>
              <a:latin typeface="+mn-lt"/>
              <a:ea typeface="+mn-ea"/>
              <a:cs typeface="+mn-cs"/>
            </a:rPr>
            <a:t>　</a:t>
          </a:r>
          <a:r>
            <a:rPr kumimoji="1" lang="ja-JP" altLang="ja-JP" sz="1400" b="0" i="0" baseline="0">
              <a:solidFill>
                <a:sysClr val="windowText" lastClr="000000"/>
              </a:solidFill>
              <a:effectLst/>
              <a:latin typeface="+mn-lt"/>
              <a:ea typeface="+mn-ea"/>
              <a:cs typeface="+mn-cs"/>
            </a:rPr>
            <a:t>また、充当可能財源等（Ｂ）は、充当可能</a:t>
          </a:r>
          <a:r>
            <a:rPr kumimoji="1" lang="ja-JP" altLang="en-US" sz="1400" b="0" i="0" baseline="0">
              <a:solidFill>
                <a:sysClr val="windowText" lastClr="000000"/>
              </a:solidFill>
              <a:effectLst/>
              <a:latin typeface="+mn-lt"/>
              <a:ea typeface="+mn-ea"/>
              <a:cs typeface="+mn-cs"/>
            </a:rPr>
            <a:t>基金</a:t>
          </a:r>
          <a:r>
            <a:rPr kumimoji="1" lang="ja-JP" altLang="ja-JP" sz="1400" b="0" i="0" baseline="0">
              <a:solidFill>
                <a:sysClr val="windowText" lastClr="000000"/>
              </a:solidFill>
              <a:effectLst/>
              <a:latin typeface="+mn-lt"/>
              <a:ea typeface="+mn-ea"/>
              <a:cs typeface="+mn-cs"/>
            </a:rPr>
            <a:t>が公共施設整備基金や</a:t>
          </a:r>
          <a:r>
            <a:rPr kumimoji="1" lang="ja-JP" altLang="en-US" sz="1400" b="0" i="0" baseline="0">
              <a:solidFill>
                <a:sysClr val="windowText" lastClr="000000"/>
              </a:solidFill>
              <a:effectLst/>
              <a:latin typeface="+mn-lt"/>
              <a:ea typeface="+mn-ea"/>
              <a:cs typeface="+mn-cs"/>
            </a:rPr>
            <a:t>財政調整</a:t>
          </a:r>
          <a:r>
            <a:rPr kumimoji="1" lang="ja-JP" altLang="ja-JP" sz="1400" b="0" i="0" baseline="0">
              <a:solidFill>
                <a:sysClr val="windowText" lastClr="000000"/>
              </a:solidFill>
              <a:effectLst/>
              <a:latin typeface="+mn-lt"/>
              <a:ea typeface="+mn-ea"/>
              <a:cs typeface="+mn-cs"/>
            </a:rPr>
            <a:t>基金の増などにより</a:t>
          </a:r>
          <a:r>
            <a:rPr kumimoji="1" lang="ja-JP" altLang="ja-JP" sz="1400" b="0" i="0" baseline="0">
              <a:solidFill>
                <a:sysClr val="windowText" lastClr="000000"/>
              </a:solidFill>
              <a:effectLst/>
              <a:latin typeface="+mn-ea"/>
              <a:ea typeface="+mn-ea"/>
              <a:cs typeface="+mn-cs"/>
            </a:rPr>
            <a:t>、</a:t>
          </a:r>
          <a:r>
            <a:rPr kumimoji="1" lang="en-US" altLang="ja-JP" sz="1400" b="0" i="0" baseline="0">
              <a:solidFill>
                <a:sysClr val="windowText" lastClr="000000"/>
              </a:solidFill>
              <a:effectLst/>
              <a:latin typeface="+mn-ea"/>
              <a:ea typeface="+mn-ea"/>
              <a:cs typeface="+mn-cs"/>
            </a:rPr>
            <a:t>1,300</a:t>
          </a:r>
          <a:r>
            <a:rPr kumimoji="1" lang="ja-JP" altLang="ja-JP" sz="1400" b="0" i="0" baseline="0">
              <a:solidFill>
                <a:sysClr val="windowText" lastClr="000000"/>
              </a:solidFill>
              <a:effectLst/>
              <a:latin typeface="+mn-ea"/>
              <a:ea typeface="+mn-ea"/>
              <a:cs typeface="+mn-cs"/>
            </a:rPr>
            <a:t>百万円</a:t>
          </a:r>
          <a:r>
            <a:rPr kumimoji="1" lang="ja-JP" altLang="ja-JP" sz="1400" b="0" i="0" baseline="0">
              <a:solidFill>
                <a:sysClr val="windowText" lastClr="000000"/>
              </a:solidFill>
              <a:effectLst/>
              <a:latin typeface="+mn-lt"/>
              <a:ea typeface="+mn-ea"/>
              <a:cs typeface="+mn-cs"/>
            </a:rPr>
            <a:t>増加したこと</a:t>
          </a:r>
          <a:r>
            <a:rPr kumimoji="1" lang="ja-JP" altLang="en-US" sz="1400" b="0" i="0" baseline="0">
              <a:solidFill>
                <a:sysClr val="windowText" lastClr="000000"/>
              </a:solidFill>
              <a:effectLst/>
              <a:latin typeface="+mn-lt"/>
              <a:ea typeface="+mn-ea"/>
              <a:cs typeface="+mn-cs"/>
            </a:rPr>
            <a:t>など</a:t>
          </a:r>
          <a:r>
            <a:rPr kumimoji="1" lang="ja-JP" altLang="ja-JP" sz="1400" b="0" i="0" baseline="0">
              <a:solidFill>
                <a:sysClr val="windowText" lastClr="000000"/>
              </a:solidFill>
              <a:effectLst/>
              <a:latin typeface="+mn-lt"/>
              <a:ea typeface="+mn-ea"/>
              <a:cs typeface="+mn-cs"/>
            </a:rPr>
            <a:t>により、総額では</a:t>
          </a:r>
          <a:r>
            <a:rPr kumimoji="1" lang="en-US" altLang="ja-JP" sz="1400" b="0" i="0" baseline="0">
              <a:solidFill>
                <a:sysClr val="windowText" lastClr="000000"/>
              </a:solidFill>
              <a:effectLst/>
              <a:latin typeface="+mn-ea"/>
              <a:ea typeface="+mn-ea"/>
              <a:cs typeface="+mn-cs"/>
            </a:rPr>
            <a:t>88</a:t>
          </a:r>
          <a:r>
            <a:rPr kumimoji="1" lang="ja-JP" altLang="ja-JP" sz="1400" b="0" i="0" baseline="0">
              <a:solidFill>
                <a:sysClr val="windowText" lastClr="000000"/>
              </a:solidFill>
              <a:effectLst/>
              <a:latin typeface="+mn-ea"/>
              <a:ea typeface="+mn-ea"/>
              <a:cs typeface="+mn-cs"/>
            </a:rPr>
            <a:t>百万円</a:t>
          </a:r>
          <a:r>
            <a:rPr kumimoji="1" lang="ja-JP" altLang="ja-JP" sz="1400" b="0" i="0" baseline="0">
              <a:solidFill>
                <a:sysClr val="windowText" lastClr="000000"/>
              </a:solidFill>
              <a:effectLst/>
              <a:latin typeface="+mn-lt"/>
              <a:ea typeface="+mn-ea"/>
              <a:cs typeface="+mn-cs"/>
            </a:rPr>
            <a:t>増加した。</a:t>
          </a:r>
          <a:endParaRPr lang="ja-JP" altLang="ja-JP" sz="1400">
            <a:solidFill>
              <a:sysClr val="windowText" lastClr="000000"/>
            </a:solidFill>
            <a:effectLst/>
          </a:endParaRPr>
        </a:p>
        <a:p>
          <a:pPr eaLnBrk="1" fontAlgn="auto" latinLnBrk="0" hangingPunct="1"/>
          <a:r>
            <a:rPr kumimoji="1" lang="ja-JP" altLang="en-US" sz="1400" b="0" i="0" baseline="0">
              <a:solidFill>
                <a:sysClr val="windowText" lastClr="000000"/>
              </a:solidFill>
              <a:effectLst/>
              <a:latin typeface="+mn-lt"/>
              <a:ea typeface="+mn-ea"/>
              <a:cs typeface="+mn-cs"/>
            </a:rPr>
            <a:t>　</a:t>
          </a:r>
          <a:r>
            <a:rPr kumimoji="1" lang="ja-JP" altLang="ja-JP" sz="1400" b="0" i="0" baseline="0">
              <a:solidFill>
                <a:sysClr val="windowText" lastClr="000000"/>
              </a:solidFill>
              <a:effectLst/>
              <a:latin typeface="+mn-lt"/>
              <a:ea typeface="+mn-ea"/>
              <a:cs typeface="+mn-cs"/>
            </a:rPr>
            <a:t>全体として、将来負担比率の分子は、対前年</a:t>
          </a:r>
          <a:r>
            <a:rPr kumimoji="1" lang="ja-JP" altLang="en-US" sz="1400" b="0" i="0" baseline="0">
              <a:solidFill>
                <a:sysClr val="windowText" lastClr="000000"/>
              </a:solidFill>
              <a:effectLst/>
              <a:latin typeface="+mn-lt"/>
              <a:ea typeface="+mn-ea"/>
              <a:cs typeface="+mn-cs"/>
            </a:rPr>
            <a:t>度</a:t>
          </a:r>
          <a:r>
            <a:rPr kumimoji="1" lang="ja-JP" altLang="ja-JP" sz="1400" b="0" i="0" baseline="0">
              <a:solidFill>
                <a:sysClr val="windowText" lastClr="000000"/>
              </a:solidFill>
              <a:effectLst/>
              <a:latin typeface="+mn-lt"/>
              <a:ea typeface="+mn-ea"/>
              <a:cs typeface="+mn-cs"/>
            </a:rPr>
            <a:t>で</a:t>
          </a:r>
          <a:r>
            <a:rPr kumimoji="1" lang="ja-JP" altLang="en-US" sz="1400" b="0" i="0" baseline="0">
              <a:solidFill>
                <a:sysClr val="windowText" lastClr="000000"/>
              </a:solidFill>
              <a:effectLst/>
              <a:latin typeface="+mn-lt"/>
              <a:ea typeface="+mn-ea"/>
              <a:cs typeface="+mn-cs"/>
            </a:rPr>
            <a:t>減少となった。</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185,833
180,564
161.14
65,377,487
62,317,006
2,832,514
38,238,030
47,582,800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185,833
180,564
161.14
65,377,487
62,317,006
2,832,514
38,238,030
47,582,800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185,833
180,564
161.14
65,377,487
62,317,006
2,832,514
38,238,030
47,582,800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185,833
180,564
161.14
65,377,487
62,317,006
2,832,514
38,238,030
47,582,800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地方消費税交付金や固定資産税などの増により基準財政収入額は増加したものの、地域振興費、保健衛生費、消防費などの増により基準財政需要額も増加したため、</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か年平均の指数は昨年度より</a:t>
          </a:r>
          <a:r>
            <a:rPr kumimoji="1" lang="en-US" altLang="ja-JP" sz="1300">
              <a:solidFill>
                <a:schemeClr val="dk1"/>
              </a:solidFill>
              <a:effectLst/>
              <a:latin typeface="+mn-ea"/>
              <a:ea typeface="+mn-ea"/>
              <a:cs typeface="+mn-cs"/>
            </a:rPr>
            <a:t>0.01</a:t>
          </a:r>
          <a:r>
            <a:rPr kumimoji="1" lang="ja-JP" altLang="ja-JP" sz="1300">
              <a:solidFill>
                <a:schemeClr val="dk1"/>
              </a:solidFill>
              <a:effectLst/>
              <a:latin typeface="+mn-ea"/>
              <a:ea typeface="+mn-ea"/>
              <a:cs typeface="+mn-cs"/>
            </a:rPr>
            <a:t>下降し</a:t>
          </a:r>
          <a:r>
            <a:rPr kumimoji="1" lang="en-US" altLang="ja-JP" sz="1300">
              <a:solidFill>
                <a:schemeClr val="dk1"/>
              </a:solidFill>
              <a:effectLst/>
              <a:latin typeface="+mn-ea"/>
              <a:ea typeface="+mn-ea"/>
              <a:cs typeface="+mn-cs"/>
            </a:rPr>
            <a:t>0.88</a:t>
          </a:r>
          <a:r>
            <a:rPr kumimoji="1" lang="ja-JP" altLang="ja-JP" sz="1300">
              <a:solidFill>
                <a:schemeClr val="dk1"/>
              </a:solidFill>
              <a:effectLst/>
              <a:latin typeface="+mn-ea"/>
              <a:ea typeface="+mn-ea"/>
              <a:cs typeface="+mn-cs"/>
            </a:rPr>
            <a:t>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類似団体と比較して若干高い水準ではあるが、今後も企業誘致による法人市民税や固定資産税の財源確保、必要な事業を峻別し、投資的経費を抑えるなど、継続的な取り組みに努める。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144235</xdr:rowOff>
    </xdr:from>
    <xdr:to>
      <xdr:col>7</xdr:col>
      <xdr:colOff>152400</xdr:colOff>
      <xdr:row>40</xdr:row>
      <xdr:rowOff>161472</xdr:rowOff>
    </xdr:to>
    <xdr:cxnSp macro="">
      <xdr:nvCxnSpPr>
        <xdr:cNvPr id="70" name="直線コネクタ 69"/>
        <xdr:cNvCxnSpPr/>
      </xdr:nvCxnSpPr>
      <xdr:spPr>
        <a:xfrm>
          <a:off x="4114800" y="70022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144235</xdr:rowOff>
    </xdr:from>
    <xdr:to>
      <xdr:col>6</xdr:col>
      <xdr:colOff>0</xdr:colOff>
      <xdr:row>40</xdr:row>
      <xdr:rowOff>161472</xdr:rowOff>
    </xdr:to>
    <xdr:cxnSp macro="">
      <xdr:nvCxnSpPr>
        <xdr:cNvPr id="73" name="直線コネクタ 72"/>
        <xdr:cNvCxnSpPr/>
      </xdr:nvCxnSpPr>
      <xdr:spPr>
        <a:xfrm flipV="1">
          <a:off x="3225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161472</xdr:rowOff>
    </xdr:from>
    <xdr:to>
      <xdr:col>4</xdr:col>
      <xdr:colOff>482600</xdr:colOff>
      <xdr:row>40</xdr:row>
      <xdr:rowOff>161472</xdr:rowOff>
    </xdr:to>
    <xdr:cxnSp macro="">
      <xdr:nvCxnSpPr>
        <xdr:cNvPr id="76" name="直線コネクタ 75"/>
        <xdr:cNvCxnSpPr/>
      </xdr:nvCxnSpPr>
      <xdr:spPr>
        <a:xfrm>
          <a:off x="2336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109765</xdr:rowOff>
    </xdr:from>
    <xdr:to>
      <xdr:col>4</xdr:col>
      <xdr:colOff>533400</xdr:colOff>
      <xdr:row>40</xdr:row>
      <xdr:rowOff>39915</xdr:rowOff>
    </xdr:to>
    <xdr:sp macro="" textlink="">
      <xdr:nvSpPr>
        <xdr:cNvPr id="77" name="フローチャート : 判断 76"/>
        <xdr:cNvSpPr/>
      </xdr:nvSpPr>
      <xdr:spPr>
        <a:xfrm>
          <a:off x="3175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78" name="テキスト ボックス 77"/>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7257</xdr:rowOff>
    </xdr:to>
    <xdr:cxnSp macro="">
      <xdr:nvCxnSpPr>
        <xdr:cNvPr id="79" name="直線コネクタ 78"/>
        <xdr:cNvCxnSpPr/>
      </xdr:nvCxnSpPr>
      <xdr:spPr>
        <a:xfrm flipV="1">
          <a:off x="1447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144235</xdr:rowOff>
    </xdr:from>
    <xdr:to>
      <xdr:col>3</xdr:col>
      <xdr:colOff>330200</xdr:colOff>
      <xdr:row>40</xdr:row>
      <xdr:rowOff>74385</xdr:rowOff>
    </xdr:to>
    <xdr:sp macro="" textlink="">
      <xdr:nvSpPr>
        <xdr:cNvPr id="80" name="フローチャート : 判断 79"/>
        <xdr:cNvSpPr/>
      </xdr:nvSpPr>
      <xdr:spPr>
        <a:xfrm>
          <a:off x="2286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81" name="テキスト ボックス 80"/>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82" name="フローチャート : 判断 81"/>
        <xdr:cNvSpPr/>
      </xdr:nvSpPr>
      <xdr:spPr>
        <a:xfrm>
          <a:off x="1397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101799</xdr:rowOff>
    </xdr:from>
    <xdr:ext cx="762000" cy="259045"/>
    <xdr:sp macro="" textlink="">
      <xdr:nvSpPr>
        <xdr:cNvPr id="83" name="テキスト ボックス 82"/>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9" name="円/楕円 88"/>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90"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1" name="円/楕円 90"/>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2" name="テキスト ボックス 91"/>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3" name="円/楕円 92"/>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25599</xdr:rowOff>
    </xdr:from>
    <xdr:ext cx="762000" cy="259045"/>
    <xdr:sp macro="" textlink="">
      <xdr:nvSpPr>
        <xdr:cNvPr id="94" name="テキスト ボックス 93"/>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110672</xdr:rowOff>
    </xdr:from>
    <xdr:to>
      <xdr:col>3</xdr:col>
      <xdr:colOff>330200</xdr:colOff>
      <xdr:row>41</xdr:row>
      <xdr:rowOff>40822</xdr:rowOff>
    </xdr:to>
    <xdr:sp macro="" textlink="">
      <xdr:nvSpPr>
        <xdr:cNvPr id="95" name="円/楕円 94"/>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25599</xdr:rowOff>
    </xdr:from>
    <xdr:ext cx="762000" cy="259045"/>
    <xdr:sp macro="" textlink="">
      <xdr:nvSpPr>
        <xdr:cNvPr id="96" name="テキスト ボックス 95"/>
        <xdr:cNvSpPr txBox="1"/>
      </xdr:nvSpPr>
      <xdr:spPr>
        <a:xfrm>
          <a:off x="1955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97" name="円/楕円 96"/>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42834</xdr:rowOff>
    </xdr:from>
    <xdr:ext cx="762000" cy="259045"/>
    <xdr:sp macro="" textlink="">
      <xdr:nvSpPr>
        <xdr:cNvPr id="98" name="テキスト ボックス 97"/>
        <xdr:cNvSpPr txBox="1"/>
      </xdr:nvSpPr>
      <xdr:spPr>
        <a:xfrm>
          <a:off x="1066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抑制等により公債費は減少したものの、病院事業会計繰出金の増などにより補助費等や、障害福祉サービス費の増などにより扶助費が増加した。また、臨時財政対策債の皆減や、経常一般財源等が減少したため、経常収支比率は昨年度より</a:t>
          </a:r>
          <a:r>
            <a:rPr kumimoji="1" lang="en-US" altLang="ja-JP" sz="1300">
              <a:latin typeface="ＭＳ Ｐゴシック"/>
            </a:rPr>
            <a:t>3.3</a:t>
          </a:r>
          <a:r>
            <a:rPr kumimoji="1" lang="ja-JP" altLang="en-US" sz="1300">
              <a:latin typeface="ＭＳ Ｐゴシック"/>
            </a:rPr>
            <a:t>％悪化し</a:t>
          </a:r>
          <a:r>
            <a:rPr kumimoji="1" lang="en-US" altLang="ja-JP" sz="1300">
              <a:latin typeface="ＭＳ Ｐゴシック"/>
            </a:rPr>
            <a:t>90.8</a:t>
          </a:r>
          <a:r>
            <a:rPr kumimoji="1" lang="ja-JP" altLang="en-US" sz="1300">
              <a:latin typeface="ＭＳ Ｐゴシック"/>
            </a:rPr>
            <a:t>％となった。</a:t>
          </a:r>
        </a:p>
        <a:p>
          <a:r>
            <a:rPr kumimoji="1" lang="ja-JP" altLang="en-US" sz="1300">
              <a:latin typeface="ＭＳ Ｐゴシック"/>
            </a:rPr>
            <a:t>　類似団体と比較して</a:t>
          </a:r>
          <a:r>
            <a:rPr kumimoji="1" lang="en-US" altLang="ja-JP" sz="1300">
              <a:latin typeface="ＭＳ Ｐゴシック"/>
            </a:rPr>
            <a:t>1.2</a:t>
          </a:r>
          <a:r>
            <a:rPr kumimoji="1" lang="ja-JP" altLang="en-US" sz="1300">
              <a:latin typeface="ＭＳ Ｐゴシック"/>
            </a:rPr>
            <a:t>％上回っているため、既存事業の見直しや、市債借入抑制による公債費の抑制など、経常経費の削減に努める。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23283</xdr:rowOff>
    </xdr:from>
    <xdr:to>
      <xdr:col>7</xdr:col>
      <xdr:colOff>152400</xdr:colOff>
      <xdr:row>65</xdr:row>
      <xdr:rowOff>117263</xdr:rowOff>
    </xdr:to>
    <xdr:cxnSp macro="">
      <xdr:nvCxnSpPr>
        <xdr:cNvPr id="133" name="直線コネクタ 132"/>
        <xdr:cNvCxnSpPr/>
      </xdr:nvCxnSpPr>
      <xdr:spPr>
        <a:xfrm>
          <a:off x="4114800" y="10996083"/>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157921</xdr:rowOff>
    </xdr:from>
    <xdr:ext cx="762000" cy="259045"/>
    <xdr:sp macro="" textlink="">
      <xdr:nvSpPr>
        <xdr:cNvPr id="134" name="財政構造の弾力性平均値テキスト"/>
        <xdr:cNvSpPr txBox="1"/>
      </xdr:nvSpPr>
      <xdr:spPr>
        <a:xfrm>
          <a:off x="5041900" y="1095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23283</xdr:rowOff>
    </xdr:from>
    <xdr:to>
      <xdr:col>6</xdr:col>
      <xdr:colOff>0</xdr:colOff>
      <xdr:row>64</xdr:row>
      <xdr:rowOff>47413</xdr:rowOff>
    </xdr:to>
    <xdr:cxnSp macro="">
      <xdr:nvCxnSpPr>
        <xdr:cNvPr id="136" name="直線コネクタ 135"/>
        <xdr:cNvCxnSpPr/>
      </xdr:nvCxnSpPr>
      <xdr:spPr>
        <a:xfrm flipV="1">
          <a:off x="3225800" y="109960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7" name="フローチャート : 判断 13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8" name="テキスト ボックス 137"/>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47413</xdr:rowOff>
    </xdr:from>
    <xdr:to>
      <xdr:col>4</xdr:col>
      <xdr:colOff>482600</xdr:colOff>
      <xdr:row>64</xdr:row>
      <xdr:rowOff>79587</xdr:rowOff>
    </xdr:to>
    <xdr:cxnSp macro="">
      <xdr:nvCxnSpPr>
        <xdr:cNvPr id="139" name="直線コネクタ 138"/>
        <xdr:cNvCxnSpPr/>
      </xdr:nvCxnSpPr>
      <xdr:spPr>
        <a:xfrm flipV="1">
          <a:off x="2336800" y="110202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33867</xdr:rowOff>
    </xdr:from>
    <xdr:to>
      <xdr:col>4</xdr:col>
      <xdr:colOff>533400</xdr:colOff>
      <xdr:row>62</xdr:row>
      <xdr:rowOff>135467</xdr:rowOff>
    </xdr:to>
    <xdr:sp macro="" textlink="">
      <xdr:nvSpPr>
        <xdr:cNvPr id="140" name="フローチャート : 判断 139"/>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41" name="テキスト ボックス 140"/>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79587</xdr:rowOff>
    </xdr:from>
    <xdr:to>
      <xdr:col>3</xdr:col>
      <xdr:colOff>279400</xdr:colOff>
      <xdr:row>65</xdr:row>
      <xdr:rowOff>101177</xdr:rowOff>
    </xdr:to>
    <xdr:cxnSp macro="">
      <xdr:nvCxnSpPr>
        <xdr:cNvPr id="142" name="直線コネクタ 141"/>
        <xdr:cNvCxnSpPr/>
      </xdr:nvCxnSpPr>
      <xdr:spPr>
        <a:xfrm flipV="1">
          <a:off x="1447800" y="1105238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108796</xdr:rowOff>
    </xdr:from>
    <xdr:to>
      <xdr:col>3</xdr:col>
      <xdr:colOff>330200</xdr:colOff>
      <xdr:row>62</xdr:row>
      <xdr:rowOff>38946</xdr:rowOff>
    </xdr:to>
    <xdr:sp macro="" textlink="">
      <xdr:nvSpPr>
        <xdr:cNvPr id="143" name="フローチャート : 判断 142"/>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49123</xdr:rowOff>
    </xdr:from>
    <xdr:ext cx="762000" cy="259045"/>
    <xdr:sp macro="" textlink="">
      <xdr:nvSpPr>
        <xdr:cNvPr id="144" name="テキスト ボックス 143"/>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5" name="フローチャート : 判断 144"/>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6" name="テキスト ボックス 145"/>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66463</xdr:rowOff>
    </xdr:from>
    <xdr:to>
      <xdr:col>7</xdr:col>
      <xdr:colOff>203200</xdr:colOff>
      <xdr:row>65</xdr:row>
      <xdr:rowOff>168063</xdr:rowOff>
    </xdr:to>
    <xdr:sp macro="" textlink="">
      <xdr:nvSpPr>
        <xdr:cNvPr id="152" name="円/楕円 151"/>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38540</xdr:rowOff>
    </xdr:from>
    <xdr:ext cx="762000" cy="259045"/>
    <xdr:sp macro="" textlink="">
      <xdr:nvSpPr>
        <xdr:cNvPr id="153"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143933</xdr:rowOff>
    </xdr:from>
    <xdr:to>
      <xdr:col>6</xdr:col>
      <xdr:colOff>50800</xdr:colOff>
      <xdr:row>64</xdr:row>
      <xdr:rowOff>74083</xdr:rowOff>
    </xdr:to>
    <xdr:sp macro="" textlink="">
      <xdr:nvSpPr>
        <xdr:cNvPr id="154" name="円/楕円 153"/>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58860</xdr:rowOff>
    </xdr:from>
    <xdr:ext cx="736600" cy="259045"/>
    <xdr:sp macro="" textlink="">
      <xdr:nvSpPr>
        <xdr:cNvPr id="155" name="テキスト ボックス 154"/>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168063</xdr:rowOff>
    </xdr:from>
    <xdr:to>
      <xdr:col>4</xdr:col>
      <xdr:colOff>533400</xdr:colOff>
      <xdr:row>64</xdr:row>
      <xdr:rowOff>98213</xdr:rowOff>
    </xdr:to>
    <xdr:sp macro="" textlink="">
      <xdr:nvSpPr>
        <xdr:cNvPr id="156" name="円/楕円 155"/>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82990</xdr:rowOff>
    </xdr:from>
    <xdr:ext cx="762000" cy="259045"/>
    <xdr:sp macro="" textlink="">
      <xdr:nvSpPr>
        <xdr:cNvPr id="157" name="テキスト ボックス 156"/>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28787</xdr:rowOff>
    </xdr:from>
    <xdr:to>
      <xdr:col>3</xdr:col>
      <xdr:colOff>330200</xdr:colOff>
      <xdr:row>64</xdr:row>
      <xdr:rowOff>130387</xdr:rowOff>
    </xdr:to>
    <xdr:sp macro="" textlink="">
      <xdr:nvSpPr>
        <xdr:cNvPr id="158" name="円/楕円 157"/>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115164</xdr:rowOff>
    </xdr:from>
    <xdr:ext cx="762000" cy="259045"/>
    <xdr:sp macro="" textlink="">
      <xdr:nvSpPr>
        <xdr:cNvPr id="159" name="テキスト ボックス 158"/>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50377</xdr:rowOff>
    </xdr:from>
    <xdr:to>
      <xdr:col>2</xdr:col>
      <xdr:colOff>127000</xdr:colOff>
      <xdr:row>65</xdr:row>
      <xdr:rowOff>151977</xdr:rowOff>
    </xdr:to>
    <xdr:sp macro="" textlink="">
      <xdr:nvSpPr>
        <xdr:cNvPr id="160" name="円/楕円 159"/>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136754</xdr:rowOff>
    </xdr:from>
    <xdr:ext cx="762000" cy="259045"/>
    <xdr:sp macro="" textlink="">
      <xdr:nvSpPr>
        <xdr:cNvPr id="161" name="テキスト ボックス 160"/>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昨年度と比較して、地方公務員共済組合等負担金や退職手当の減などにより人件費は減少したものの、図書館システム等構築委託や固定資産税土地評価鑑定委託の増などにより物件費が増加したため、人口</a:t>
          </a:r>
          <a:r>
            <a:rPr kumimoji="1" lang="en-US" altLang="ja-JP" sz="1300">
              <a:latin typeface="ＭＳ Ｐゴシック"/>
            </a:rPr>
            <a:t>1</a:t>
          </a:r>
          <a:r>
            <a:rPr kumimoji="1" lang="ja-JP" altLang="en-US" sz="1300">
              <a:latin typeface="ＭＳ Ｐゴシック"/>
            </a:rPr>
            <a:t>人当たり</a:t>
          </a:r>
          <a:r>
            <a:rPr kumimoji="1" lang="en-US" altLang="ja-JP" sz="1300">
              <a:latin typeface="ＭＳ Ｐゴシック"/>
            </a:rPr>
            <a:t>298</a:t>
          </a:r>
          <a:r>
            <a:rPr kumimoji="1" lang="ja-JP" altLang="en-US" sz="1300">
              <a:latin typeface="ＭＳ Ｐゴシック"/>
            </a:rPr>
            <a:t>円増加となった。</a:t>
          </a:r>
        </a:p>
        <a:p>
          <a:r>
            <a:rPr kumimoji="1" lang="ja-JP" altLang="en-US" sz="1300">
              <a:latin typeface="ＭＳ Ｐゴシック"/>
            </a:rPr>
            <a:t>　今後も、人材育成の推進を図り、行政需要を勘定し職員を適正に配置することで、人件費の抑制に努める。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82412</xdr:rowOff>
    </xdr:from>
    <xdr:to>
      <xdr:col>7</xdr:col>
      <xdr:colOff>152400</xdr:colOff>
      <xdr:row>83</xdr:row>
      <xdr:rowOff>89602</xdr:rowOff>
    </xdr:to>
    <xdr:cxnSp macro="">
      <xdr:nvCxnSpPr>
        <xdr:cNvPr id="194" name="直線コネクタ 193"/>
        <xdr:cNvCxnSpPr/>
      </xdr:nvCxnSpPr>
      <xdr:spPr>
        <a:xfrm>
          <a:off x="4114800" y="14312762"/>
          <a:ext cx="838200" cy="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142260</xdr:rowOff>
    </xdr:from>
    <xdr:ext cx="762000" cy="259045"/>
    <xdr:sp macro="" textlink="">
      <xdr:nvSpPr>
        <xdr:cNvPr id="195" name="人件費・物件費等の状況平均値テキスト"/>
        <xdr:cNvSpPr txBox="1"/>
      </xdr:nvSpPr>
      <xdr:spPr>
        <a:xfrm>
          <a:off x="5041900" y="14544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17839</xdr:rowOff>
    </xdr:from>
    <xdr:to>
      <xdr:col>6</xdr:col>
      <xdr:colOff>0</xdr:colOff>
      <xdr:row>83</xdr:row>
      <xdr:rowOff>82412</xdr:rowOff>
    </xdr:to>
    <xdr:cxnSp macro="">
      <xdr:nvCxnSpPr>
        <xdr:cNvPr id="197" name="直線コネクタ 196"/>
        <xdr:cNvCxnSpPr/>
      </xdr:nvCxnSpPr>
      <xdr:spPr>
        <a:xfrm>
          <a:off x="3225800" y="14248189"/>
          <a:ext cx="889000" cy="6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98" name="フローチャート : 判断 197"/>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36296</xdr:rowOff>
    </xdr:from>
    <xdr:ext cx="736600" cy="259045"/>
    <xdr:sp macro="" textlink="">
      <xdr:nvSpPr>
        <xdr:cNvPr id="199" name="テキスト ボックス 198"/>
        <xdr:cNvSpPr txBox="1"/>
      </xdr:nvSpPr>
      <xdr:spPr>
        <a:xfrm>
          <a:off x="3733800" y="1460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130944</xdr:rowOff>
    </xdr:from>
    <xdr:to>
      <xdr:col>4</xdr:col>
      <xdr:colOff>482600</xdr:colOff>
      <xdr:row>83</xdr:row>
      <xdr:rowOff>17839</xdr:rowOff>
    </xdr:to>
    <xdr:cxnSp macro="">
      <xdr:nvCxnSpPr>
        <xdr:cNvPr id="200" name="直線コネクタ 199"/>
        <xdr:cNvCxnSpPr/>
      </xdr:nvCxnSpPr>
      <xdr:spPr>
        <a:xfrm>
          <a:off x="2336800" y="14189844"/>
          <a:ext cx="889000" cy="5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107494</xdr:rowOff>
    </xdr:from>
    <xdr:to>
      <xdr:col>4</xdr:col>
      <xdr:colOff>533400</xdr:colOff>
      <xdr:row>85</xdr:row>
      <xdr:rowOff>37644</xdr:rowOff>
    </xdr:to>
    <xdr:sp macro="" textlink="">
      <xdr:nvSpPr>
        <xdr:cNvPr id="201" name="フローチャート : 判断 200"/>
        <xdr:cNvSpPr/>
      </xdr:nvSpPr>
      <xdr:spPr>
        <a:xfrm>
          <a:off x="3175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22421</xdr:rowOff>
    </xdr:from>
    <xdr:ext cx="762000" cy="259045"/>
    <xdr:sp macro="" textlink="">
      <xdr:nvSpPr>
        <xdr:cNvPr id="202" name="テキスト ボックス 201"/>
        <xdr:cNvSpPr txBox="1"/>
      </xdr:nvSpPr>
      <xdr:spPr>
        <a:xfrm>
          <a:off x="2844800" y="1459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108,139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130944</xdr:rowOff>
    </xdr:from>
    <xdr:to>
      <xdr:col>3</xdr:col>
      <xdr:colOff>279400</xdr:colOff>
      <xdr:row>82</xdr:row>
      <xdr:rowOff>140619</xdr:rowOff>
    </xdr:to>
    <xdr:cxnSp macro="">
      <xdr:nvCxnSpPr>
        <xdr:cNvPr id="203" name="直線コネクタ 202"/>
        <xdr:cNvCxnSpPr/>
      </xdr:nvCxnSpPr>
      <xdr:spPr>
        <a:xfrm flipV="1">
          <a:off x="1447800" y="14189844"/>
          <a:ext cx="889000" cy="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32908</xdr:rowOff>
    </xdr:from>
    <xdr:to>
      <xdr:col>3</xdr:col>
      <xdr:colOff>330200</xdr:colOff>
      <xdr:row>84</xdr:row>
      <xdr:rowOff>134508</xdr:rowOff>
    </xdr:to>
    <xdr:sp macro="" textlink="">
      <xdr:nvSpPr>
        <xdr:cNvPr id="204" name="フローチャート : 判断 203"/>
        <xdr:cNvSpPr/>
      </xdr:nvSpPr>
      <xdr:spPr>
        <a:xfrm>
          <a:off x="2286000" y="1443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119285</xdr:rowOff>
    </xdr:from>
    <xdr:ext cx="762000" cy="259045"/>
    <xdr:sp macro="" textlink="">
      <xdr:nvSpPr>
        <xdr:cNvPr id="205" name="テキスト ボックス 204"/>
        <xdr:cNvSpPr txBox="1"/>
      </xdr:nvSpPr>
      <xdr:spPr>
        <a:xfrm>
          <a:off x="1955800" y="145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105,048</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38289</xdr:rowOff>
    </xdr:from>
    <xdr:to>
      <xdr:col>2</xdr:col>
      <xdr:colOff>127000</xdr:colOff>
      <xdr:row>84</xdr:row>
      <xdr:rowOff>139889</xdr:rowOff>
    </xdr:to>
    <xdr:sp macro="" textlink="">
      <xdr:nvSpPr>
        <xdr:cNvPr id="206" name="フローチャート : 判断 205"/>
        <xdr:cNvSpPr/>
      </xdr:nvSpPr>
      <xdr:spPr>
        <a:xfrm>
          <a:off x="1397000" y="1444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124666</xdr:rowOff>
    </xdr:from>
    <xdr:ext cx="762000" cy="259045"/>
    <xdr:sp macro="" textlink="">
      <xdr:nvSpPr>
        <xdr:cNvPr id="207" name="テキスト ボックス 206"/>
        <xdr:cNvSpPr txBox="1"/>
      </xdr:nvSpPr>
      <xdr:spPr>
        <a:xfrm>
          <a:off x="1066800" y="1452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38802</xdr:rowOff>
    </xdr:from>
    <xdr:to>
      <xdr:col>7</xdr:col>
      <xdr:colOff>203200</xdr:colOff>
      <xdr:row>83</xdr:row>
      <xdr:rowOff>140402</xdr:rowOff>
    </xdr:to>
    <xdr:sp macro="" textlink="">
      <xdr:nvSpPr>
        <xdr:cNvPr id="213" name="円/楕円 212"/>
        <xdr:cNvSpPr/>
      </xdr:nvSpPr>
      <xdr:spPr>
        <a:xfrm>
          <a:off x="4902200" y="142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55329</xdr:rowOff>
    </xdr:from>
    <xdr:ext cx="762000" cy="259045"/>
    <xdr:sp macro="" textlink="">
      <xdr:nvSpPr>
        <xdr:cNvPr id="214" name="人件費・物件費等の状況該当値テキスト"/>
        <xdr:cNvSpPr txBox="1"/>
      </xdr:nvSpPr>
      <xdr:spPr>
        <a:xfrm>
          <a:off x="5041900" y="141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98,187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31612</xdr:rowOff>
    </xdr:from>
    <xdr:to>
      <xdr:col>6</xdr:col>
      <xdr:colOff>50800</xdr:colOff>
      <xdr:row>83</xdr:row>
      <xdr:rowOff>133212</xdr:rowOff>
    </xdr:to>
    <xdr:sp macro="" textlink="">
      <xdr:nvSpPr>
        <xdr:cNvPr id="215" name="円/楕円 214"/>
        <xdr:cNvSpPr/>
      </xdr:nvSpPr>
      <xdr:spPr>
        <a:xfrm>
          <a:off x="4064000" y="142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143389</xdr:rowOff>
    </xdr:from>
    <xdr:ext cx="736600" cy="259045"/>
    <xdr:sp macro="" textlink="">
      <xdr:nvSpPr>
        <xdr:cNvPr id="216" name="テキスト ボックス 215"/>
        <xdr:cNvSpPr txBox="1"/>
      </xdr:nvSpPr>
      <xdr:spPr>
        <a:xfrm>
          <a:off x="3733800" y="14030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97,889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138489</xdr:rowOff>
    </xdr:from>
    <xdr:to>
      <xdr:col>4</xdr:col>
      <xdr:colOff>533400</xdr:colOff>
      <xdr:row>83</xdr:row>
      <xdr:rowOff>68639</xdr:rowOff>
    </xdr:to>
    <xdr:sp macro="" textlink="">
      <xdr:nvSpPr>
        <xdr:cNvPr id="217" name="円/楕円 216"/>
        <xdr:cNvSpPr/>
      </xdr:nvSpPr>
      <xdr:spPr>
        <a:xfrm>
          <a:off x="3175000" y="141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78816</xdr:rowOff>
    </xdr:from>
    <xdr:ext cx="762000" cy="259045"/>
    <xdr:sp macro="" textlink="">
      <xdr:nvSpPr>
        <xdr:cNvPr id="218" name="テキスト ボックス 217"/>
        <xdr:cNvSpPr txBox="1"/>
      </xdr:nvSpPr>
      <xdr:spPr>
        <a:xfrm>
          <a:off x="2844800" y="1396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80144</xdr:rowOff>
    </xdr:from>
    <xdr:to>
      <xdr:col>3</xdr:col>
      <xdr:colOff>330200</xdr:colOff>
      <xdr:row>83</xdr:row>
      <xdr:rowOff>10294</xdr:rowOff>
    </xdr:to>
    <xdr:sp macro="" textlink="">
      <xdr:nvSpPr>
        <xdr:cNvPr id="219" name="円/楕円 218"/>
        <xdr:cNvSpPr/>
      </xdr:nvSpPr>
      <xdr:spPr>
        <a:xfrm>
          <a:off x="2286000" y="141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20471</xdr:rowOff>
    </xdr:from>
    <xdr:ext cx="762000" cy="259045"/>
    <xdr:sp macro="" textlink="">
      <xdr:nvSpPr>
        <xdr:cNvPr id="220" name="テキスト ボックス 219"/>
        <xdr:cNvSpPr txBox="1"/>
      </xdr:nvSpPr>
      <xdr:spPr>
        <a:xfrm>
          <a:off x="1955800" y="1390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92,795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89819</xdr:rowOff>
    </xdr:from>
    <xdr:to>
      <xdr:col>2</xdr:col>
      <xdr:colOff>127000</xdr:colOff>
      <xdr:row>83</xdr:row>
      <xdr:rowOff>19969</xdr:rowOff>
    </xdr:to>
    <xdr:sp macro="" textlink="">
      <xdr:nvSpPr>
        <xdr:cNvPr id="221" name="円/楕円 220"/>
        <xdr:cNvSpPr/>
      </xdr:nvSpPr>
      <xdr:spPr>
        <a:xfrm>
          <a:off x="1397000" y="1414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30146</xdr:rowOff>
    </xdr:from>
    <xdr:ext cx="762000" cy="259045"/>
    <xdr:sp macro="" textlink="">
      <xdr:nvSpPr>
        <xdr:cNvPr id="222" name="テキスト ボックス 221"/>
        <xdr:cNvSpPr txBox="1"/>
      </xdr:nvSpPr>
      <xdr:spPr>
        <a:xfrm>
          <a:off x="1066800" y="1391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度重なる合併などにより、類似団体平均を</a:t>
          </a:r>
          <a:r>
            <a:rPr kumimoji="1" lang="en-US" altLang="ja-JP" sz="1300">
              <a:latin typeface="ＭＳ Ｐゴシック"/>
            </a:rPr>
            <a:t>2.5</a:t>
          </a:r>
          <a:r>
            <a:rPr kumimoji="1" lang="ja-JP" altLang="en-US" sz="1300">
              <a:latin typeface="ＭＳ Ｐゴシック"/>
            </a:rPr>
            <a:t>上回り、全国平均も上回っている。また、全国的にも高い水準にあるため、地域の民間企業の平均給与の状況を踏まえ、給与の適正化に努めることにより、類似団体の平均水準に近づけるよう努める。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84</xdr:row>
      <xdr:rowOff>154939</xdr:rowOff>
    </xdr:to>
    <xdr:cxnSp macro="">
      <xdr:nvCxnSpPr>
        <xdr:cNvPr id="249" name="直線コネクタ 248"/>
        <xdr:cNvCxnSpPr/>
      </xdr:nvCxnSpPr>
      <xdr:spPr>
        <a:xfrm flipV="1">
          <a:off x="17018000" y="13861796"/>
          <a:ext cx="0" cy="694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0"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1" name="直線コネクタ 250"/>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52"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3" name="直線コネクタ 252"/>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12446</xdr:rowOff>
    </xdr:to>
    <xdr:cxnSp macro="">
      <xdr:nvCxnSpPr>
        <xdr:cNvPr id="254" name="直線コネクタ 253"/>
        <xdr:cNvCxnSpPr/>
      </xdr:nvCxnSpPr>
      <xdr:spPr>
        <a:xfrm flipV="1">
          <a:off x="16179800" y="14556739"/>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5" name="給与水準   （国との比較）平均値テキスト"/>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6" name="フローチャート : 判断 255"/>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12446</xdr:rowOff>
    </xdr:to>
    <xdr:cxnSp macro="">
      <xdr:nvCxnSpPr>
        <xdr:cNvPr id="257" name="直線コネクタ 256"/>
        <xdr:cNvCxnSpPr/>
      </xdr:nvCxnSpPr>
      <xdr:spPr>
        <a:xfrm>
          <a:off x="15290800" y="1455673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14987</xdr:rowOff>
    </xdr:from>
    <xdr:to>
      <xdr:col>23</xdr:col>
      <xdr:colOff>457200</xdr:colOff>
      <xdr:row>83</xdr:row>
      <xdr:rowOff>116587</xdr:rowOff>
    </xdr:to>
    <xdr:sp macro="" textlink="">
      <xdr:nvSpPr>
        <xdr:cNvPr id="258" name="フローチャート : 判断 257"/>
        <xdr:cNvSpPr/>
      </xdr:nvSpPr>
      <xdr:spPr>
        <a:xfrm>
          <a:off x="16129000" y="1424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126764</xdr:rowOff>
    </xdr:from>
    <xdr:ext cx="736600" cy="259045"/>
    <xdr:sp macro="" textlink="">
      <xdr:nvSpPr>
        <xdr:cNvPr id="259" name="テキスト ボックス 258"/>
        <xdr:cNvSpPr txBox="1"/>
      </xdr:nvSpPr>
      <xdr:spPr>
        <a:xfrm>
          <a:off x="15798800" y="1401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145287</xdr:rowOff>
    </xdr:from>
    <xdr:to>
      <xdr:col>22</xdr:col>
      <xdr:colOff>203200</xdr:colOff>
      <xdr:row>84</xdr:row>
      <xdr:rowOff>154939</xdr:rowOff>
    </xdr:to>
    <xdr:cxnSp macro="">
      <xdr:nvCxnSpPr>
        <xdr:cNvPr id="260" name="直線コネクタ 259"/>
        <xdr:cNvCxnSpPr/>
      </xdr:nvCxnSpPr>
      <xdr:spPr>
        <a:xfrm>
          <a:off x="14401800" y="145470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147828</xdr:rowOff>
    </xdr:from>
    <xdr:to>
      <xdr:col>22</xdr:col>
      <xdr:colOff>254000</xdr:colOff>
      <xdr:row>83</xdr:row>
      <xdr:rowOff>77978</xdr:rowOff>
    </xdr:to>
    <xdr:sp macro="" textlink="">
      <xdr:nvSpPr>
        <xdr:cNvPr id="261" name="フローチャート : 判断 260"/>
        <xdr:cNvSpPr/>
      </xdr:nvSpPr>
      <xdr:spPr>
        <a:xfrm>
          <a:off x="152400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88155</xdr:rowOff>
    </xdr:from>
    <xdr:ext cx="762000" cy="259045"/>
    <xdr:sp macro="" textlink="">
      <xdr:nvSpPr>
        <xdr:cNvPr id="262" name="テキスト ボックス 261"/>
        <xdr:cNvSpPr txBox="1"/>
      </xdr:nvSpPr>
      <xdr:spPr>
        <a:xfrm>
          <a:off x="14909800" y="1397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145287</xdr:rowOff>
    </xdr:from>
    <xdr:to>
      <xdr:col>21</xdr:col>
      <xdr:colOff>0</xdr:colOff>
      <xdr:row>89</xdr:row>
      <xdr:rowOff>89154</xdr:rowOff>
    </xdr:to>
    <xdr:cxnSp macro="">
      <xdr:nvCxnSpPr>
        <xdr:cNvPr id="263" name="直線コネクタ 262"/>
        <xdr:cNvCxnSpPr/>
      </xdr:nvCxnSpPr>
      <xdr:spPr>
        <a:xfrm flipV="1">
          <a:off x="13512800" y="14547087"/>
          <a:ext cx="889000" cy="8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24637</xdr:rowOff>
    </xdr:from>
    <xdr:to>
      <xdr:col>21</xdr:col>
      <xdr:colOff>50800</xdr:colOff>
      <xdr:row>83</xdr:row>
      <xdr:rowOff>126237</xdr:rowOff>
    </xdr:to>
    <xdr:sp macro="" textlink="">
      <xdr:nvSpPr>
        <xdr:cNvPr id="264" name="フローチャート : 判断 263"/>
        <xdr:cNvSpPr/>
      </xdr:nvSpPr>
      <xdr:spPr>
        <a:xfrm>
          <a:off x="14351000" y="1425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136414</xdr:rowOff>
    </xdr:from>
    <xdr:ext cx="762000" cy="259045"/>
    <xdr:sp macro="" textlink="">
      <xdr:nvSpPr>
        <xdr:cNvPr id="265" name="テキスト ボックス 264"/>
        <xdr:cNvSpPr txBox="1"/>
      </xdr:nvSpPr>
      <xdr:spPr>
        <a:xfrm>
          <a:off x="14020800" y="140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6" name="フローチャート : 判断 265"/>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7" name="テキスト ボックス 266"/>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3" name="円/楕円 272"/>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xdr:rowOff>
    </xdr:from>
    <xdr:ext cx="762000" cy="259045"/>
    <xdr:sp macro="" textlink="">
      <xdr:nvSpPr>
        <xdr:cNvPr id="274" name="給与水準   （国との比較）該当値テキスト"/>
        <xdr:cNvSpPr txBox="1"/>
      </xdr:nvSpPr>
      <xdr:spPr>
        <a:xfrm>
          <a:off x="17106900" y="1440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133096</xdr:rowOff>
    </xdr:from>
    <xdr:to>
      <xdr:col>23</xdr:col>
      <xdr:colOff>457200</xdr:colOff>
      <xdr:row>85</xdr:row>
      <xdr:rowOff>63246</xdr:rowOff>
    </xdr:to>
    <xdr:sp macro="" textlink="">
      <xdr:nvSpPr>
        <xdr:cNvPr id="275" name="円/楕円 274"/>
        <xdr:cNvSpPr/>
      </xdr:nvSpPr>
      <xdr:spPr>
        <a:xfrm>
          <a:off x="16129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48023</xdr:rowOff>
    </xdr:from>
    <xdr:ext cx="736600" cy="259045"/>
    <xdr:sp macro="" textlink="">
      <xdr:nvSpPr>
        <xdr:cNvPr id="276" name="テキスト ボックス 275"/>
        <xdr:cNvSpPr txBox="1"/>
      </xdr:nvSpPr>
      <xdr:spPr>
        <a:xfrm>
          <a:off x="15798800" y="1462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7" name="円/楕円 276"/>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78" name="テキスト ボックス 277"/>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94487</xdr:rowOff>
    </xdr:from>
    <xdr:to>
      <xdr:col>21</xdr:col>
      <xdr:colOff>50800</xdr:colOff>
      <xdr:row>85</xdr:row>
      <xdr:rowOff>24637</xdr:rowOff>
    </xdr:to>
    <xdr:sp macro="" textlink="">
      <xdr:nvSpPr>
        <xdr:cNvPr id="279" name="円/楕円 278"/>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9414</xdr:rowOff>
    </xdr:from>
    <xdr:ext cx="762000" cy="259045"/>
    <xdr:sp macro="" textlink="">
      <xdr:nvSpPr>
        <xdr:cNvPr id="280" name="テキスト ボックス 279"/>
        <xdr:cNvSpPr txBox="1"/>
      </xdr:nvSpPr>
      <xdr:spPr>
        <a:xfrm>
          <a:off x="14020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38354</xdr:rowOff>
    </xdr:from>
    <xdr:to>
      <xdr:col>19</xdr:col>
      <xdr:colOff>533400</xdr:colOff>
      <xdr:row>89</xdr:row>
      <xdr:rowOff>139954</xdr:rowOff>
    </xdr:to>
    <xdr:sp macro="" textlink="">
      <xdr:nvSpPr>
        <xdr:cNvPr id="281" name="円/楕円 280"/>
        <xdr:cNvSpPr/>
      </xdr:nvSpPr>
      <xdr:spPr>
        <a:xfrm>
          <a:off x="13462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124731</xdr:rowOff>
    </xdr:from>
    <xdr:ext cx="762000" cy="259045"/>
    <xdr:sp macro="" textlink="">
      <xdr:nvSpPr>
        <xdr:cNvPr id="282" name="テキスト ボックス 281"/>
        <xdr:cNvSpPr txBox="1"/>
      </xdr:nvSpPr>
      <xdr:spPr>
        <a:xfrm>
          <a:off x="13131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昨年度と比較して職員数は微増したが、現在の行政需要を勘定すると適正な職員数であり、類似団体や県内平均と比較しても少ない職員数で行政運営を行えている。</a:t>
          </a:r>
        </a:p>
        <a:p>
          <a:r>
            <a:rPr kumimoji="1" lang="ja-JP" altLang="en-US" sz="1300">
              <a:latin typeface="ＭＳ Ｐゴシック"/>
            </a:rPr>
            <a:t>　今後も、第</a:t>
          </a:r>
          <a:r>
            <a:rPr kumimoji="1" lang="en-US" altLang="ja-JP" sz="1300">
              <a:latin typeface="ＭＳ Ｐゴシック"/>
            </a:rPr>
            <a:t>5</a:t>
          </a:r>
          <a:r>
            <a:rPr kumimoji="1" lang="ja-JP" altLang="en-US" sz="1300">
              <a:latin typeface="ＭＳ Ｐゴシック"/>
            </a:rPr>
            <a:t>次豊川市定員適正化計画（平成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32</a:t>
          </a:r>
          <a:r>
            <a:rPr kumimoji="1" lang="ja-JP" altLang="en-US" sz="1300">
              <a:latin typeface="ＭＳ Ｐゴシック"/>
            </a:rPr>
            <a:t>年）による、効率的な組織体制と職員の適正配置、民間委託等の推進、多様な採用形態の活用を推進することで、定員適正化に努める。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2" name="直線コネクタ 311"/>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3"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4" name="直線コネクタ 313"/>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5"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16" name="直線コネクタ 315"/>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155575</xdr:rowOff>
    </xdr:from>
    <xdr:to>
      <xdr:col>24</xdr:col>
      <xdr:colOff>558800</xdr:colOff>
      <xdr:row>61</xdr:row>
      <xdr:rowOff>155575</xdr:rowOff>
    </xdr:to>
    <xdr:cxnSp macro="">
      <xdr:nvCxnSpPr>
        <xdr:cNvPr id="317" name="直線コネクタ 316"/>
        <xdr:cNvCxnSpPr/>
      </xdr:nvCxnSpPr>
      <xdr:spPr>
        <a:xfrm>
          <a:off x="16179800" y="1061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148183</xdr:rowOff>
    </xdr:from>
    <xdr:ext cx="762000" cy="259045"/>
    <xdr:sp macro="" textlink="">
      <xdr:nvSpPr>
        <xdr:cNvPr id="318" name="定員管理の状況平均値テキスト"/>
        <xdr:cNvSpPr txBox="1"/>
      </xdr:nvSpPr>
      <xdr:spPr>
        <a:xfrm>
          <a:off x="17106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19" name="フローチャート : 判断 318"/>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155575</xdr:rowOff>
    </xdr:from>
    <xdr:to>
      <xdr:col>23</xdr:col>
      <xdr:colOff>406400</xdr:colOff>
      <xdr:row>61</xdr:row>
      <xdr:rowOff>163619</xdr:rowOff>
    </xdr:to>
    <xdr:cxnSp macro="">
      <xdr:nvCxnSpPr>
        <xdr:cNvPr id="320" name="直線コネクタ 319"/>
        <xdr:cNvCxnSpPr/>
      </xdr:nvCxnSpPr>
      <xdr:spPr>
        <a:xfrm flipV="1">
          <a:off x="15290800" y="106140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1" name="フローチャート : 判断 320"/>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50817</xdr:rowOff>
    </xdr:from>
    <xdr:ext cx="736600" cy="259045"/>
    <xdr:sp macro="" textlink="">
      <xdr:nvSpPr>
        <xdr:cNvPr id="322" name="テキスト ボックス 321"/>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163619</xdr:rowOff>
    </xdr:from>
    <xdr:to>
      <xdr:col>22</xdr:col>
      <xdr:colOff>203200</xdr:colOff>
      <xdr:row>61</xdr:row>
      <xdr:rowOff>167640</xdr:rowOff>
    </xdr:to>
    <xdr:cxnSp macro="">
      <xdr:nvCxnSpPr>
        <xdr:cNvPr id="323" name="直線コネクタ 322"/>
        <xdr:cNvCxnSpPr/>
      </xdr:nvCxnSpPr>
      <xdr:spPr>
        <a:xfrm flipV="1">
          <a:off x="14401800" y="106220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98213</xdr:rowOff>
    </xdr:from>
    <xdr:to>
      <xdr:col>22</xdr:col>
      <xdr:colOff>254000</xdr:colOff>
      <xdr:row>63</xdr:row>
      <xdr:rowOff>28363</xdr:rowOff>
    </xdr:to>
    <xdr:sp macro="" textlink="">
      <xdr:nvSpPr>
        <xdr:cNvPr id="324" name="フローチャート : 判断 323"/>
        <xdr:cNvSpPr/>
      </xdr:nvSpPr>
      <xdr:spPr>
        <a:xfrm>
          <a:off x="15240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13140</xdr:rowOff>
    </xdr:from>
    <xdr:ext cx="762000" cy="259045"/>
    <xdr:sp macro="" textlink="">
      <xdr:nvSpPr>
        <xdr:cNvPr id="325" name="テキスト ボックス 324"/>
        <xdr:cNvSpPr txBox="1"/>
      </xdr:nvSpPr>
      <xdr:spPr>
        <a:xfrm>
          <a:off x="14909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167640</xdr:rowOff>
    </xdr:from>
    <xdr:to>
      <xdr:col>21</xdr:col>
      <xdr:colOff>0</xdr:colOff>
      <xdr:row>62</xdr:row>
      <xdr:rowOff>24342</xdr:rowOff>
    </xdr:to>
    <xdr:cxnSp macro="">
      <xdr:nvCxnSpPr>
        <xdr:cNvPr id="326" name="直線コネクタ 325"/>
        <xdr:cNvCxnSpPr/>
      </xdr:nvCxnSpPr>
      <xdr:spPr>
        <a:xfrm flipV="1">
          <a:off x="13512800" y="1062609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114300</xdr:rowOff>
    </xdr:from>
    <xdr:to>
      <xdr:col>21</xdr:col>
      <xdr:colOff>50800</xdr:colOff>
      <xdr:row>63</xdr:row>
      <xdr:rowOff>44450</xdr:rowOff>
    </xdr:to>
    <xdr:sp macro="" textlink="">
      <xdr:nvSpPr>
        <xdr:cNvPr id="327" name="フローチャート : 判断 326"/>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29227</xdr:rowOff>
    </xdr:from>
    <xdr:ext cx="762000" cy="259045"/>
    <xdr:sp macro="" textlink="">
      <xdr:nvSpPr>
        <xdr:cNvPr id="328" name="テキスト ボックス 327"/>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154517</xdr:rowOff>
    </xdr:from>
    <xdr:to>
      <xdr:col>19</xdr:col>
      <xdr:colOff>533400</xdr:colOff>
      <xdr:row>63</xdr:row>
      <xdr:rowOff>84667</xdr:rowOff>
    </xdr:to>
    <xdr:sp macro="" textlink="">
      <xdr:nvSpPr>
        <xdr:cNvPr id="329" name="フローチャート : 判断 328"/>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69444</xdr:rowOff>
    </xdr:from>
    <xdr:ext cx="762000" cy="259045"/>
    <xdr:sp macro="" textlink="">
      <xdr:nvSpPr>
        <xdr:cNvPr id="330" name="テキスト ボックス 329"/>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36" name="円/楕円 335"/>
        <xdr:cNvSpPr/>
      </xdr:nvSpPr>
      <xdr:spPr>
        <a:xfrm>
          <a:off x="16967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121302</xdr:rowOff>
    </xdr:from>
    <xdr:ext cx="762000" cy="259045"/>
    <xdr:sp macro="" textlink="">
      <xdr:nvSpPr>
        <xdr:cNvPr id="337" name="定員管理の状況該当値テキスト"/>
        <xdr:cNvSpPr txBox="1"/>
      </xdr:nvSpPr>
      <xdr:spPr>
        <a:xfrm>
          <a:off x="17106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104775</xdr:rowOff>
    </xdr:from>
    <xdr:to>
      <xdr:col>23</xdr:col>
      <xdr:colOff>457200</xdr:colOff>
      <xdr:row>62</xdr:row>
      <xdr:rowOff>34925</xdr:rowOff>
    </xdr:to>
    <xdr:sp macro="" textlink="">
      <xdr:nvSpPr>
        <xdr:cNvPr id="338" name="円/楕円 337"/>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39" name="テキスト ボックス 33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112819</xdr:rowOff>
    </xdr:from>
    <xdr:to>
      <xdr:col>22</xdr:col>
      <xdr:colOff>254000</xdr:colOff>
      <xdr:row>62</xdr:row>
      <xdr:rowOff>42969</xdr:rowOff>
    </xdr:to>
    <xdr:sp macro="" textlink="">
      <xdr:nvSpPr>
        <xdr:cNvPr id="340" name="円/楕円 339"/>
        <xdr:cNvSpPr/>
      </xdr:nvSpPr>
      <xdr:spPr>
        <a:xfrm>
          <a:off x="15240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53146</xdr:rowOff>
    </xdr:from>
    <xdr:ext cx="762000" cy="259045"/>
    <xdr:sp macro="" textlink="">
      <xdr:nvSpPr>
        <xdr:cNvPr id="341" name="テキスト ボックス 340"/>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116840</xdr:rowOff>
    </xdr:from>
    <xdr:to>
      <xdr:col>21</xdr:col>
      <xdr:colOff>50800</xdr:colOff>
      <xdr:row>62</xdr:row>
      <xdr:rowOff>46990</xdr:rowOff>
    </xdr:to>
    <xdr:sp macro="" textlink="">
      <xdr:nvSpPr>
        <xdr:cNvPr id="342" name="円/楕円 341"/>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43" name="テキスト ボックス 342"/>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144992</xdr:rowOff>
    </xdr:from>
    <xdr:to>
      <xdr:col>19</xdr:col>
      <xdr:colOff>533400</xdr:colOff>
      <xdr:row>62</xdr:row>
      <xdr:rowOff>75142</xdr:rowOff>
    </xdr:to>
    <xdr:sp macro="" textlink="">
      <xdr:nvSpPr>
        <xdr:cNvPr id="344" name="円/楕円 343"/>
        <xdr:cNvSpPr/>
      </xdr:nvSpPr>
      <xdr:spPr>
        <a:xfrm>
          <a:off x="13462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85319</xdr:rowOff>
    </xdr:from>
    <xdr:ext cx="762000" cy="259045"/>
    <xdr:sp macro="" textlink="">
      <xdr:nvSpPr>
        <xdr:cNvPr id="345" name="テキスト ボックス 344"/>
        <xdr:cNvSpPr txBox="1"/>
      </xdr:nvSpPr>
      <xdr:spPr>
        <a:xfrm>
          <a:off x="13131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過去からの借入抑制策などにより、類似団体内の平均値を下回っているが、基金等の活用により、年間借入額を抑制するなど、引き続き水準を抑えるように努める。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74" name="直線コネクタ 373"/>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77"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78" name="直線コネクタ 377"/>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80857</xdr:rowOff>
    </xdr:from>
    <xdr:to>
      <xdr:col>24</xdr:col>
      <xdr:colOff>558800</xdr:colOff>
      <xdr:row>37</xdr:row>
      <xdr:rowOff>5927</xdr:rowOff>
    </xdr:to>
    <xdr:cxnSp macro="">
      <xdr:nvCxnSpPr>
        <xdr:cNvPr id="379" name="直線コネクタ 378"/>
        <xdr:cNvCxnSpPr/>
      </xdr:nvCxnSpPr>
      <xdr:spPr>
        <a:xfrm flipV="1">
          <a:off x="16179800" y="625305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69444</xdr:rowOff>
    </xdr:from>
    <xdr:ext cx="762000" cy="259045"/>
    <xdr:sp macro="" textlink="">
      <xdr:nvSpPr>
        <xdr:cNvPr id="380" name="公債費負担の状況平均値テキスト"/>
        <xdr:cNvSpPr txBox="1"/>
      </xdr:nvSpPr>
      <xdr:spPr>
        <a:xfrm>
          <a:off x="17106900" y="658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1" name="フローチャート : 判断 380"/>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5927</xdr:rowOff>
    </xdr:from>
    <xdr:to>
      <xdr:col>23</xdr:col>
      <xdr:colOff>406400</xdr:colOff>
      <xdr:row>37</xdr:row>
      <xdr:rowOff>118533</xdr:rowOff>
    </xdr:to>
    <xdr:cxnSp macro="">
      <xdr:nvCxnSpPr>
        <xdr:cNvPr id="382" name="直線コネクタ 381"/>
        <xdr:cNvCxnSpPr/>
      </xdr:nvCxnSpPr>
      <xdr:spPr>
        <a:xfrm flipV="1">
          <a:off x="15290800" y="63495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3" name="フローチャート : 判断 382"/>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84" name="テキスト ボックス 383"/>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118533</xdr:rowOff>
    </xdr:from>
    <xdr:to>
      <xdr:col>22</xdr:col>
      <xdr:colOff>203200</xdr:colOff>
      <xdr:row>38</xdr:row>
      <xdr:rowOff>59690</xdr:rowOff>
    </xdr:to>
    <xdr:cxnSp macro="">
      <xdr:nvCxnSpPr>
        <xdr:cNvPr id="385" name="直線コネクタ 384"/>
        <xdr:cNvCxnSpPr/>
      </xdr:nvCxnSpPr>
      <xdr:spPr>
        <a:xfrm flipV="1">
          <a:off x="14401800" y="64621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16933</xdr:rowOff>
    </xdr:from>
    <xdr:to>
      <xdr:col>22</xdr:col>
      <xdr:colOff>254000</xdr:colOff>
      <xdr:row>38</xdr:row>
      <xdr:rowOff>118533</xdr:rowOff>
    </xdr:to>
    <xdr:sp macro="" textlink="">
      <xdr:nvSpPr>
        <xdr:cNvPr id="386" name="フローチャート : 判断 385"/>
        <xdr:cNvSpPr/>
      </xdr:nvSpPr>
      <xdr:spPr>
        <a:xfrm>
          <a:off x="15240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103310</xdr:rowOff>
    </xdr:from>
    <xdr:ext cx="762000" cy="259045"/>
    <xdr:sp macro="" textlink="">
      <xdr:nvSpPr>
        <xdr:cNvPr id="387" name="テキスト ボックス 386"/>
        <xdr:cNvSpPr txBox="1"/>
      </xdr:nvSpPr>
      <xdr:spPr>
        <a:xfrm>
          <a:off x="14909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59690</xdr:rowOff>
    </xdr:from>
    <xdr:to>
      <xdr:col>21</xdr:col>
      <xdr:colOff>0</xdr:colOff>
      <xdr:row>38</xdr:row>
      <xdr:rowOff>164254</xdr:rowOff>
    </xdr:to>
    <xdr:cxnSp macro="">
      <xdr:nvCxnSpPr>
        <xdr:cNvPr id="388" name="直線コネクタ 387"/>
        <xdr:cNvCxnSpPr/>
      </xdr:nvCxnSpPr>
      <xdr:spPr>
        <a:xfrm flipV="1">
          <a:off x="13512800" y="65747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137583</xdr:rowOff>
    </xdr:from>
    <xdr:to>
      <xdr:col>21</xdr:col>
      <xdr:colOff>50800</xdr:colOff>
      <xdr:row>39</xdr:row>
      <xdr:rowOff>67733</xdr:rowOff>
    </xdr:to>
    <xdr:sp macro="" textlink="">
      <xdr:nvSpPr>
        <xdr:cNvPr id="389" name="フローチャート : 判断 388"/>
        <xdr:cNvSpPr/>
      </xdr:nvSpPr>
      <xdr:spPr>
        <a:xfrm>
          <a:off x="14351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52510</xdr:rowOff>
    </xdr:from>
    <xdr:ext cx="762000" cy="259045"/>
    <xdr:sp macro="" textlink="">
      <xdr:nvSpPr>
        <xdr:cNvPr id="390" name="テキスト ボックス 389"/>
        <xdr:cNvSpPr txBox="1"/>
      </xdr:nvSpPr>
      <xdr:spPr>
        <a:xfrm>
          <a:off x="14020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91" name="フローチャート : 判断 390"/>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116857</xdr:rowOff>
    </xdr:from>
    <xdr:ext cx="762000" cy="259045"/>
    <xdr:sp macro="" textlink="">
      <xdr:nvSpPr>
        <xdr:cNvPr id="392" name="テキスト ボックス 391"/>
        <xdr:cNvSpPr txBox="1"/>
      </xdr:nvSpPr>
      <xdr:spPr>
        <a:xfrm>
          <a:off x="1313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30057</xdr:rowOff>
    </xdr:from>
    <xdr:to>
      <xdr:col>24</xdr:col>
      <xdr:colOff>609600</xdr:colOff>
      <xdr:row>36</xdr:row>
      <xdr:rowOff>131657</xdr:rowOff>
    </xdr:to>
    <xdr:sp macro="" textlink="">
      <xdr:nvSpPr>
        <xdr:cNvPr id="398" name="円/楕円 397"/>
        <xdr:cNvSpPr/>
      </xdr:nvSpPr>
      <xdr:spPr>
        <a:xfrm>
          <a:off x="169672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46584</xdr:rowOff>
    </xdr:from>
    <xdr:ext cx="762000" cy="259045"/>
    <xdr:sp macro="" textlink="">
      <xdr:nvSpPr>
        <xdr:cNvPr id="399" name="公債費負担の状況該当値テキスト"/>
        <xdr:cNvSpPr txBox="1"/>
      </xdr:nvSpPr>
      <xdr:spPr>
        <a:xfrm>
          <a:off x="17106900" y="60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126577</xdr:rowOff>
    </xdr:from>
    <xdr:to>
      <xdr:col>23</xdr:col>
      <xdr:colOff>457200</xdr:colOff>
      <xdr:row>37</xdr:row>
      <xdr:rowOff>56727</xdr:rowOff>
    </xdr:to>
    <xdr:sp macro="" textlink="">
      <xdr:nvSpPr>
        <xdr:cNvPr id="400" name="円/楕円 399"/>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66904</xdr:rowOff>
    </xdr:from>
    <xdr:ext cx="736600" cy="259045"/>
    <xdr:sp macro="" textlink="">
      <xdr:nvSpPr>
        <xdr:cNvPr id="401" name="テキスト ボックス 400"/>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67733</xdr:rowOff>
    </xdr:from>
    <xdr:to>
      <xdr:col>22</xdr:col>
      <xdr:colOff>254000</xdr:colOff>
      <xdr:row>37</xdr:row>
      <xdr:rowOff>169334</xdr:rowOff>
    </xdr:to>
    <xdr:sp macro="" textlink="">
      <xdr:nvSpPr>
        <xdr:cNvPr id="402" name="円/楕円 401"/>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8060</xdr:rowOff>
    </xdr:from>
    <xdr:ext cx="762000" cy="259045"/>
    <xdr:sp macro="" textlink="">
      <xdr:nvSpPr>
        <xdr:cNvPr id="403" name="テキスト ボックス 402"/>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8890</xdr:rowOff>
    </xdr:from>
    <xdr:to>
      <xdr:col>21</xdr:col>
      <xdr:colOff>50800</xdr:colOff>
      <xdr:row>38</xdr:row>
      <xdr:rowOff>110490</xdr:rowOff>
    </xdr:to>
    <xdr:sp macro="" textlink="">
      <xdr:nvSpPr>
        <xdr:cNvPr id="404" name="円/楕円 403"/>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405" name="テキスト ボックス 404"/>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113454</xdr:rowOff>
    </xdr:from>
    <xdr:to>
      <xdr:col>19</xdr:col>
      <xdr:colOff>533400</xdr:colOff>
      <xdr:row>39</xdr:row>
      <xdr:rowOff>43604</xdr:rowOff>
    </xdr:to>
    <xdr:sp macro="" textlink="">
      <xdr:nvSpPr>
        <xdr:cNvPr id="406" name="円/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類似団体内で最も良い数値になっている。主な要因としては、新規借入額の抑制や繰上償還による地方債残高の減、財政調整基金や公共施設整備基金の積立による充当可能基金の増があげられる。今後も、公債費等の義務的経費の削減を中心とする行財政改革を進め、財政の健全化に努める。 </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6" name="直線コネクタ 435"/>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7"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8" name="直線コネクタ 437"/>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85488</xdr:rowOff>
    </xdr:from>
    <xdr:ext cx="762000" cy="259045"/>
    <xdr:sp macro="" textlink="">
      <xdr:nvSpPr>
        <xdr:cNvPr id="441" name="将来負担の状況平均値テキスト"/>
        <xdr:cNvSpPr txBox="1"/>
      </xdr:nvSpPr>
      <xdr:spPr>
        <a:xfrm>
          <a:off x="17106900" y="248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2" name="フローチャート : 判断 441"/>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43" name="フローチャート : 判断 442"/>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44" name="テキスト ボックス 443"/>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163407</xdr:rowOff>
    </xdr:from>
    <xdr:to>
      <xdr:col>19</xdr:col>
      <xdr:colOff>533400</xdr:colOff>
      <xdr:row>14</xdr:row>
      <xdr:rowOff>93557</xdr:rowOff>
    </xdr:to>
    <xdr:sp macro="" textlink="">
      <xdr:nvSpPr>
        <xdr:cNvPr id="449" name="フローチャート : 判断 448"/>
        <xdr:cNvSpPr/>
      </xdr:nvSpPr>
      <xdr:spPr>
        <a:xfrm>
          <a:off x="134620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103734</xdr:rowOff>
    </xdr:from>
    <xdr:ext cx="762000" cy="259045"/>
    <xdr:sp macro="" textlink="">
      <xdr:nvSpPr>
        <xdr:cNvPr id="450" name="テキスト ボックス 449"/>
        <xdr:cNvSpPr txBox="1"/>
      </xdr:nvSpPr>
      <xdr:spPr>
        <a:xfrm>
          <a:off x="13131800" y="21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185,833
180,564
161.14
65,377,487
62,317,006
2,832,514
38,238,030
47,582,800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定員適正化計画に基づく職員数の減などにより、職員給与費は減少傾向にあるが、地域手当や期末手当・勤勉手当の増加などにより、全国平均と比較して</a:t>
          </a:r>
          <a:r>
            <a:rPr kumimoji="1" lang="en-US" altLang="ja-JP" sz="1300">
              <a:latin typeface="ＭＳ Ｐゴシック"/>
            </a:rPr>
            <a:t>0.5</a:t>
          </a:r>
          <a:r>
            <a:rPr kumimoji="1" lang="ja-JP" altLang="en-US" sz="1300">
              <a:latin typeface="ＭＳ Ｐゴシック"/>
            </a:rPr>
            <a:t>％、愛知県平均と比較して</a:t>
          </a:r>
          <a:r>
            <a:rPr kumimoji="1" lang="en-US" altLang="ja-JP" sz="1300">
              <a:latin typeface="ＭＳ Ｐゴシック"/>
            </a:rPr>
            <a:t>1.6</a:t>
          </a:r>
          <a:r>
            <a:rPr kumimoji="1" lang="ja-JP" altLang="en-US" sz="1300">
              <a:latin typeface="ＭＳ Ｐゴシック"/>
            </a:rPr>
            <a:t>％上回っている。</a:t>
          </a:r>
        </a:p>
        <a:p>
          <a:r>
            <a:rPr kumimoji="1" lang="ja-JP" altLang="en-US" sz="1300">
              <a:latin typeface="ＭＳ Ｐゴシック"/>
            </a:rPr>
            <a:t>　今後も、人材育成の推進を図り、行政需要を勘定し職員を適正に配置することで、人件費の抑制に努める。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6350</xdr:rowOff>
    </xdr:from>
    <xdr:to>
      <xdr:col>7</xdr:col>
      <xdr:colOff>15875</xdr:colOff>
      <xdr:row>37</xdr:row>
      <xdr:rowOff>95250</xdr:rowOff>
    </xdr:to>
    <xdr:cxnSp macro="">
      <xdr:nvCxnSpPr>
        <xdr:cNvPr id="66" name="直線コネクタ 65"/>
        <xdr:cNvCxnSpPr/>
      </xdr:nvCxnSpPr>
      <xdr:spPr>
        <a:xfrm>
          <a:off x="3987800" y="6350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63500</xdr:rowOff>
    </xdr:from>
    <xdr:to>
      <xdr:col>5</xdr:col>
      <xdr:colOff>549275</xdr:colOff>
      <xdr:row>37</xdr:row>
      <xdr:rowOff>6350</xdr:rowOff>
    </xdr:to>
    <xdr:cxnSp macro="">
      <xdr:nvCxnSpPr>
        <xdr:cNvPr id="69" name="直線コネクタ 68"/>
        <xdr:cNvCxnSpPr/>
      </xdr:nvCxnSpPr>
      <xdr:spPr>
        <a:xfrm>
          <a:off x="3098800" y="623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63500</xdr:rowOff>
    </xdr:from>
    <xdr:to>
      <xdr:col>4</xdr:col>
      <xdr:colOff>346075</xdr:colOff>
      <xdr:row>36</xdr:row>
      <xdr:rowOff>127000</xdr:rowOff>
    </xdr:to>
    <xdr:cxnSp macro="">
      <xdr:nvCxnSpPr>
        <xdr:cNvPr id="72" name="直線コネクタ 71"/>
        <xdr:cNvCxnSpPr/>
      </xdr:nvCxnSpPr>
      <xdr:spPr>
        <a:xfrm flipV="1">
          <a:off x="2209800" y="623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82550</xdr:rowOff>
    </xdr:from>
    <xdr:to>
      <xdr:col>4</xdr:col>
      <xdr:colOff>396875</xdr:colOff>
      <xdr:row>36</xdr:row>
      <xdr:rowOff>12700</xdr:rowOff>
    </xdr:to>
    <xdr:sp macro="" textlink="">
      <xdr:nvSpPr>
        <xdr:cNvPr id="73" name="フローチャート : 判断 72"/>
        <xdr:cNvSpPr/>
      </xdr:nvSpPr>
      <xdr:spPr>
        <a:xfrm>
          <a:off x="3048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22877</xdr:rowOff>
    </xdr:from>
    <xdr:ext cx="762000" cy="259045"/>
    <xdr:sp macro="" textlink="">
      <xdr:nvSpPr>
        <xdr:cNvPr id="74" name="テキスト ボックス 73"/>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146050</xdr:rowOff>
    </xdr:to>
    <xdr:cxnSp macro="">
      <xdr:nvCxnSpPr>
        <xdr:cNvPr id="75" name="直線コネクタ 74"/>
        <xdr:cNvCxnSpPr/>
      </xdr:nvCxnSpPr>
      <xdr:spPr>
        <a:xfrm flipV="1">
          <a:off x="1320800" y="6299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146050</xdr:rowOff>
    </xdr:from>
    <xdr:to>
      <xdr:col>3</xdr:col>
      <xdr:colOff>193675</xdr:colOff>
      <xdr:row>36</xdr:row>
      <xdr:rowOff>76200</xdr:rowOff>
    </xdr:to>
    <xdr:sp macro="" textlink="">
      <xdr:nvSpPr>
        <xdr:cNvPr id="76" name="フローチャート :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101600</xdr:rowOff>
    </xdr:from>
    <xdr:to>
      <xdr:col>1</xdr:col>
      <xdr:colOff>676275</xdr:colOff>
      <xdr:row>37</xdr:row>
      <xdr:rowOff>31750</xdr:rowOff>
    </xdr:to>
    <xdr:sp macro="" textlink="">
      <xdr:nvSpPr>
        <xdr:cNvPr id="78" name="フローチャート : 判断 77"/>
        <xdr:cNvSpPr/>
      </xdr:nvSpPr>
      <xdr:spPr>
        <a:xfrm>
          <a:off x="1270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41927</xdr:rowOff>
    </xdr:from>
    <xdr:ext cx="762000" cy="259045"/>
    <xdr:sp macro="" textlink="">
      <xdr:nvSpPr>
        <xdr:cNvPr id="79" name="テキスト ボックス 78"/>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85" name="円/楕円 84"/>
        <xdr:cNvSpPr/>
      </xdr:nvSpPr>
      <xdr:spPr>
        <a:xfrm>
          <a:off x="4775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16527</xdr:rowOff>
    </xdr:from>
    <xdr:ext cx="762000" cy="259045"/>
    <xdr:sp macro="" textlink="">
      <xdr:nvSpPr>
        <xdr:cNvPr id="86" name="人件費該当値テキスト"/>
        <xdr:cNvSpPr txBox="1"/>
      </xdr:nvSpPr>
      <xdr:spPr>
        <a:xfrm>
          <a:off x="49149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127000</xdr:rowOff>
    </xdr:from>
    <xdr:to>
      <xdr:col>5</xdr:col>
      <xdr:colOff>600075</xdr:colOff>
      <xdr:row>37</xdr:row>
      <xdr:rowOff>57150</xdr:rowOff>
    </xdr:to>
    <xdr:sp macro="" textlink="">
      <xdr:nvSpPr>
        <xdr:cNvPr id="87" name="円/楕円 86"/>
        <xdr:cNvSpPr/>
      </xdr:nvSpPr>
      <xdr:spPr>
        <a:xfrm>
          <a:off x="3937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41927</xdr:rowOff>
    </xdr:from>
    <xdr:ext cx="736600" cy="259045"/>
    <xdr:sp macro="" textlink="">
      <xdr:nvSpPr>
        <xdr:cNvPr id="88" name="テキスト ボックス 87"/>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12700</xdr:rowOff>
    </xdr:from>
    <xdr:to>
      <xdr:col>4</xdr:col>
      <xdr:colOff>396875</xdr:colOff>
      <xdr:row>36</xdr:row>
      <xdr:rowOff>114300</xdr:rowOff>
    </xdr:to>
    <xdr:sp macro="" textlink="">
      <xdr:nvSpPr>
        <xdr:cNvPr id="89" name="円/楕円 88"/>
        <xdr:cNvSpPr/>
      </xdr:nvSpPr>
      <xdr:spPr>
        <a:xfrm>
          <a:off x="3048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99077</xdr:rowOff>
    </xdr:from>
    <xdr:ext cx="762000" cy="259045"/>
    <xdr:sp macro="" textlink="">
      <xdr:nvSpPr>
        <xdr:cNvPr id="90" name="テキスト ボックス 89"/>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物件費に係る経常収支比率は、類似団体、愛知県平均と比較して下回っているものの、平成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0.5</a:t>
          </a:r>
          <a:r>
            <a:rPr kumimoji="1" lang="ja-JP" altLang="en-US" sz="1300">
              <a:latin typeface="ＭＳ Ｐゴシック"/>
            </a:rPr>
            <a:t>％上昇した。要因として、清掃工場運転管理委託の増加などがあげられる。</a:t>
          </a:r>
        </a:p>
        <a:p>
          <a:r>
            <a:rPr kumimoji="1" lang="ja-JP" altLang="en-US" sz="1300">
              <a:latin typeface="ＭＳ Ｐゴシック"/>
            </a:rPr>
            <a:t>　今後も、施設の老朽化が進み、維持管理費の増加が懸念されるため、ファシリティマネジメントに基づく適正配置や効率的な施設管理を行い、経費削減に努める。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118836</xdr:rowOff>
    </xdr:to>
    <xdr:cxnSp macro="">
      <xdr:nvCxnSpPr>
        <xdr:cNvPr id="129" name="直線コネクタ 128"/>
        <xdr:cNvCxnSpPr/>
      </xdr:nvCxnSpPr>
      <xdr:spPr>
        <a:xfrm>
          <a:off x="15671800" y="295184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53521</xdr:rowOff>
    </xdr:to>
    <xdr:cxnSp macro="">
      <xdr:nvCxnSpPr>
        <xdr:cNvPr id="132" name="直線コネクタ 131"/>
        <xdr:cNvCxnSpPr/>
      </xdr:nvCxnSpPr>
      <xdr:spPr>
        <a:xfrm flipV="1">
          <a:off x="14782800" y="29518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121756</xdr:rowOff>
    </xdr:from>
    <xdr:ext cx="736600" cy="259045"/>
    <xdr:sp macro="" textlink="">
      <xdr:nvSpPr>
        <xdr:cNvPr id="134" name="テキスト ボックス 133"/>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53521</xdr:rowOff>
    </xdr:to>
    <xdr:cxnSp macro="">
      <xdr:nvCxnSpPr>
        <xdr:cNvPr id="135" name="直線コネクタ 134"/>
        <xdr:cNvCxnSpPr/>
      </xdr:nvCxnSpPr>
      <xdr:spPr>
        <a:xfrm>
          <a:off x="13893800" y="28865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92529</xdr:rowOff>
    </xdr:from>
    <xdr:to>
      <xdr:col>21</xdr:col>
      <xdr:colOff>412750</xdr:colOff>
      <xdr:row>19</xdr:row>
      <xdr:rowOff>22678</xdr:rowOff>
    </xdr:to>
    <xdr:sp macro="" textlink="">
      <xdr:nvSpPr>
        <xdr:cNvPr id="136" name="フローチャート : 判断 135"/>
        <xdr:cNvSpPr/>
      </xdr:nvSpPr>
      <xdr:spPr>
        <a:xfrm>
          <a:off x="14732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7455</xdr:rowOff>
    </xdr:from>
    <xdr:ext cx="762000" cy="259045"/>
    <xdr:sp macro="" textlink="">
      <xdr:nvSpPr>
        <xdr:cNvPr id="137" name="テキスト ボックス 136"/>
        <xdr:cNvSpPr txBox="1"/>
      </xdr:nvSpPr>
      <xdr:spPr>
        <a:xfrm>
          <a:off x="14401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16</xdr:row>
      <xdr:rowOff>143329</xdr:rowOff>
    </xdr:to>
    <xdr:cxnSp macro="">
      <xdr:nvCxnSpPr>
        <xdr:cNvPr id="138" name="直線コネクタ 137"/>
        <xdr:cNvCxnSpPr/>
      </xdr:nvCxnSpPr>
      <xdr:spPr>
        <a:xfrm>
          <a:off x="13004800" y="2870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10886</xdr:rowOff>
    </xdr:from>
    <xdr:to>
      <xdr:col>20</xdr:col>
      <xdr:colOff>209550</xdr:colOff>
      <xdr:row>18</xdr:row>
      <xdr:rowOff>112486</xdr:rowOff>
    </xdr:to>
    <xdr:sp macro="" textlink="">
      <xdr:nvSpPr>
        <xdr:cNvPr id="139" name="フローチャート : 判断 138"/>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97263</xdr:rowOff>
    </xdr:from>
    <xdr:ext cx="762000" cy="259045"/>
    <xdr:sp macro="" textlink="">
      <xdr:nvSpPr>
        <xdr:cNvPr id="140" name="テキスト ボックス 139"/>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59871</xdr:rowOff>
    </xdr:from>
    <xdr:to>
      <xdr:col>19</xdr:col>
      <xdr:colOff>6350</xdr:colOff>
      <xdr:row>18</xdr:row>
      <xdr:rowOff>161471</xdr:rowOff>
    </xdr:to>
    <xdr:sp macro="" textlink="">
      <xdr:nvSpPr>
        <xdr:cNvPr id="141" name="フローチャート : 判断 140"/>
        <xdr:cNvSpPr/>
      </xdr:nvSpPr>
      <xdr:spPr>
        <a:xfrm>
          <a:off x="12954000" y="314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146249</xdr:rowOff>
    </xdr:from>
    <xdr:ext cx="762000" cy="259045"/>
    <xdr:sp macro="" textlink="">
      <xdr:nvSpPr>
        <xdr:cNvPr id="142" name="テキスト ボックス 141"/>
        <xdr:cNvSpPr txBox="1"/>
      </xdr:nvSpPr>
      <xdr:spPr>
        <a:xfrm>
          <a:off x="126238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48" name="円/楕円 147"/>
        <xdr:cNvSpPr/>
      </xdr:nvSpPr>
      <xdr:spPr>
        <a:xfrm>
          <a:off x="164592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84563</xdr:rowOff>
    </xdr:from>
    <xdr:ext cx="762000" cy="259045"/>
    <xdr:sp macro="" textlink="">
      <xdr:nvSpPr>
        <xdr:cNvPr id="149" name="物件費該当値テキスト"/>
        <xdr:cNvSpPr txBox="1"/>
      </xdr:nvSpPr>
      <xdr:spPr>
        <a:xfrm>
          <a:off x="16598900" y="28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98170</xdr:rowOff>
    </xdr:from>
    <xdr:ext cx="736600" cy="259045"/>
    <xdr:sp macro="" textlink="">
      <xdr:nvSpPr>
        <xdr:cNvPr id="151" name="テキスト ボックス 150"/>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2721</xdr:rowOff>
    </xdr:from>
    <xdr:to>
      <xdr:col>21</xdr:col>
      <xdr:colOff>412750</xdr:colOff>
      <xdr:row>17</xdr:row>
      <xdr:rowOff>104321</xdr:rowOff>
    </xdr:to>
    <xdr:sp macro="" textlink="">
      <xdr:nvSpPr>
        <xdr:cNvPr id="152" name="円/楕円 151"/>
        <xdr:cNvSpPr/>
      </xdr:nvSpPr>
      <xdr:spPr>
        <a:xfrm>
          <a:off x="14732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114498</xdr:rowOff>
    </xdr:from>
    <xdr:ext cx="762000" cy="259045"/>
    <xdr:sp macro="" textlink="">
      <xdr:nvSpPr>
        <xdr:cNvPr id="153" name="テキスト ボックス 152"/>
        <xdr:cNvSpPr txBox="1"/>
      </xdr:nvSpPr>
      <xdr:spPr>
        <a:xfrm>
          <a:off x="14401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4" name="円/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32856</xdr:rowOff>
    </xdr:from>
    <xdr:ext cx="762000" cy="259045"/>
    <xdr:sp macro="" textlink="">
      <xdr:nvSpPr>
        <xdr:cNvPr id="155" name="テキスト ボックス 154"/>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6" name="円/楕円 155"/>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57" name="テキスト ボックス 156"/>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扶助費に係る経常収支比率が類似団体と比較して</a:t>
          </a:r>
          <a:r>
            <a:rPr kumimoji="1" lang="en-US" altLang="ja-JP" sz="1300">
              <a:latin typeface="ＭＳ Ｐゴシック"/>
            </a:rPr>
            <a:t>1.1</a:t>
          </a:r>
          <a:r>
            <a:rPr kumimoji="1" lang="ja-JP" altLang="en-US" sz="1300">
              <a:latin typeface="ＭＳ Ｐゴシック"/>
            </a:rPr>
            <a:t>％上回り、かつ上昇傾向にある要因として、障害福祉サービス費や障害児施設給付費の増加などがあげられる。</a:t>
          </a:r>
        </a:p>
        <a:p>
          <a:r>
            <a:rPr kumimoji="1" lang="ja-JP" altLang="en-US" sz="1300">
              <a:latin typeface="ＭＳ Ｐゴシック"/>
            </a:rPr>
            <a:t>　児童福祉や障害者福祉関連経費は国の施策に連動する部分が大きいものの、市単独扶助費の増が歳出を押し上げる要因の一つとなっているため、事業の統廃合など、あらゆる角度から見直しを行い、上昇傾向に歯止めをかけるよう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127000</xdr:rowOff>
    </xdr:to>
    <xdr:cxnSp macro="">
      <xdr:nvCxnSpPr>
        <xdr:cNvPr id="190" name="直線コネクタ 189"/>
        <xdr:cNvCxnSpPr/>
      </xdr:nvCxnSpPr>
      <xdr:spPr>
        <a:xfrm>
          <a:off x="3987800" y="9785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12700</xdr:rowOff>
    </xdr:to>
    <xdr:cxnSp macro="">
      <xdr:nvCxnSpPr>
        <xdr:cNvPr id="193" name="直線コネクタ 192"/>
        <xdr:cNvCxnSpPr/>
      </xdr:nvCxnSpPr>
      <xdr:spPr>
        <a:xfrm>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4" name="フローチャート :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146050</xdr:rowOff>
    </xdr:to>
    <xdr:cxnSp macro="">
      <xdr:nvCxnSpPr>
        <xdr:cNvPr id="196" name="直線コネクタ 195"/>
        <xdr:cNvCxnSpPr/>
      </xdr:nvCxnSpPr>
      <xdr:spPr>
        <a:xfrm>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7" name="フローチャート : 判断 196"/>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8" name="テキスト ボックス 197"/>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146050</xdr:rowOff>
    </xdr:to>
    <xdr:cxnSp macro="">
      <xdr:nvCxnSpPr>
        <xdr:cNvPr id="199" name="直線コネクタ 198"/>
        <xdr:cNvCxnSpPr/>
      </xdr:nvCxnSpPr>
      <xdr:spPr>
        <a:xfrm flipV="1">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1" name="テキスト ボックス 200"/>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2" name="フローチャート : 判断 201"/>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3" name="テキスト ボックス 202"/>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09" name="円/楕円 208"/>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10"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11" name="円/楕円 210"/>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2" name="テキスト ボックス 211"/>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13" name="円/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14" name="テキスト ボックス 213"/>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7" name="円/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18" name="テキスト ボックス 217"/>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その他に係る経常収支比率は、類似団体、愛知県平均と比較して下回っているが、主な項目である繰出金は、介護保険事業や豊川西部土地区画整理事業などの増により増加している。</a:t>
          </a:r>
        </a:p>
        <a:p>
          <a:r>
            <a:rPr kumimoji="1" lang="ja-JP" altLang="en-US" sz="1300">
              <a:latin typeface="ＭＳ Ｐゴシック"/>
            </a:rPr>
            <a:t>　今後も、事業全体の経費削減や、特別会計における独立採算の原則に立ち返った料金制度の見直しなどによる健全化を図ることで、税収を主な財源とする普通会計の負担を減らすよう努める。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155575</xdr:rowOff>
    </xdr:from>
    <xdr:to>
      <xdr:col>24</xdr:col>
      <xdr:colOff>31750</xdr:colOff>
      <xdr:row>54</xdr:row>
      <xdr:rowOff>12700</xdr:rowOff>
    </xdr:to>
    <xdr:cxnSp macro="">
      <xdr:nvCxnSpPr>
        <xdr:cNvPr id="255" name="直線コネクタ 254"/>
        <xdr:cNvCxnSpPr/>
      </xdr:nvCxnSpPr>
      <xdr:spPr>
        <a:xfrm>
          <a:off x="15671800" y="92424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148290</xdr:rowOff>
    </xdr:from>
    <xdr:ext cx="762000" cy="259045"/>
    <xdr:sp macro="" textlink="">
      <xdr:nvSpPr>
        <xdr:cNvPr id="256" name="その他平均値テキスト"/>
        <xdr:cNvSpPr txBox="1"/>
      </xdr:nvSpPr>
      <xdr:spPr>
        <a:xfrm>
          <a:off x="16598900" y="9749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155575</xdr:rowOff>
    </xdr:from>
    <xdr:to>
      <xdr:col>22</xdr:col>
      <xdr:colOff>565150</xdr:colOff>
      <xdr:row>53</xdr:row>
      <xdr:rowOff>169863</xdr:rowOff>
    </xdr:to>
    <xdr:cxnSp macro="">
      <xdr:nvCxnSpPr>
        <xdr:cNvPr id="258" name="直線コネクタ 257"/>
        <xdr:cNvCxnSpPr/>
      </xdr:nvCxnSpPr>
      <xdr:spPr>
        <a:xfrm flipV="1">
          <a:off x="14782800" y="92424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9" name="フローチャート : 判断 25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76852</xdr:rowOff>
    </xdr:from>
    <xdr:ext cx="736600" cy="259045"/>
    <xdr:sp macro="" textlink="">
      <xdr:nvSpPr>
        <xdr:cNvPr id="260" name="テキスト ボックス 259"/>
        <xdr:cNvSpPr txBox="1"/>
      </xdr:nvSpPr>
      <xdr:spPr>
        <a:xfrm>
          <a:off x="15290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141288</xdr:rowOff>
    </xdr:from>
    <xdr:to>
      <xdr:col>21</xdr:col>
      <xdr:colOff>361950</xdr:colOff>
      <xdr:row>53</xdr:row>
      <xdr:rowOff>169863</xdr:rowOff>
    </xdr:to>
    <xdr:cxnSp macro="">
      <xdr:nvCxnSpPr>
        <xdr:cNvPr id="261" name="直線コネクタ 260"/>
        <xdr:cNvCxnSpPr/>
      </xdr:nvCxnSpPr>
      <xdr:spPr>
        <a:xfrm>
          <a:off x="13893800" y="92281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104775</xdr:rowOff>
    </xdr:from>
    <xdr:to>
      <xdr:col>21</xdr:col>
      <xdr:colOff>412750</xdr:colOff>
      <xdr:row>56</xdr:row>
      <xdr:rowOff>34925</xdr:rowOff>
    </xdr:to>
    <xdr:sp macro="" textlink="">
      <xdr:nvSpPr>
        <xdr:cNvPr id="262" name="フローチャート : 判断 261"/>
        <xdr:cNvSpPr/>
      </xdr:nvSpPr>
      <xdr:spPr>
        <a:xfrm>
          <a:off x="14732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19702</xdr:rowOff>
    </xdr:from>
    <xdr:ext cx="762000" cy="259045"/>
    <xdr:sp macro="" textlink="">
      <xdr:nvSpPr>
        <xdr:cNvPr id="263" name="テキスト ボックス 262"/>
        <xdr:cNvSpPr txBox="1"/>
      </xdr:nvSpPr>
      <xdr:spPr>
        <a:xfrm>
          <a:off x="14401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127000</xdr:rowOff>
    </xdr:from>
    <xdr:to>
      <xdr:col>20</xdr:col>
      <xdr:colOff>158750</xdr:colOff>
      <xdr:row>53</xdr:row>
      <xdr:rowOff>141288</xdr:rowOff>
    </xdr:to>
    <xdr:cxnSp macro="">
      <xdr:nvCxnSpPr>
        <xdr:cNvPr id="264" name="直線コネクタ 263"/>
        <xdr:cNvCxnSpPr/>
      </xdr:nvCxnSpPr>
      <xdr:spPr>
        <a:xfrm>
          <a:off x="13004800" y="92138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5" name="フローチャート : 判断 264"/>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48277</xdr:rowOff>
    </xdr:from>
    <xdr:ext cx="762000" cy="259045"/>
    <xdr:sp macro="" textlink="">
      <xdr:nvSpPr>
        <xdr:cNvPr id="266" name="テキスト ボックス 265"/>
        <xdr:cNvSpPr txBox="1"/>
      </xdr:nvSpPr>
      <xdr:spPr>
        <a:xfrm>
          <a:off x="13512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119063</xdr:rowOff>
    </xdr:from>
    <xdr:to>
      <xdr:col>19</xdr:col>
      <xdr:colOff>6350</xdr:colOff>
      <xdr:row>55</xdr:row>
      <xdr:rowOff>49213</xdr:rowOff>
    </xdr:to>
    <xdr:sp macro="" textlink="">
      <xdr:nvSpPr>
        <xdr:cNvPr id="267" name="フローチャート : 判断 266"/>
        <xdr:cNvSpPr/>
      </xdr:nvSpPr>
      <xdr:spPr>
        <a:xfrm>
          <a:off x="12954000" y="9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33990</xdr:rowOff>
    </xdr:from>
    <xdr:ext cx="762000" cy="259045"/>
    <xdr:sp macro="" textlink="">
      <xdr:nvSpPr>
        <xdr:cNvPr id="268" name="テキスト ボックス 267"/>
        <xdr:cNvSpPr txBox="1"/>
      </xdr:nvSpPr>
      <xdr:spPr>
        <a:xfrm>
          <a:off x="12623800" y="946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133350</xdr:rowOff>
    </xdr:from>
    <xdr:to>
      <xdr:col>24</xdr:col>
      <xdr:colOff>82550</xdr:colOff>
      <xdr:row>54</xdr:row>
      <xdr:rowOff>63500</xdr:rowOff>
    </xdr:to>
    <xdr:sp macro="" textlink="">
      <xdr:nvSpPr>
        <xdr:cNvPr id="274" name="円/楕円 273"/>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41927</xdr:rowOff>
    </xdr:from>
    <xdr:ext cx="762000" cy="259045"/>
    <xdr:sp macro="" textlink="">
      <xdr:nvSpPr>
        <xdr:cNvPr id="275"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104775</xdr:rowOff>
    </xdr:from>
    <xdr:to>
      <xdr:col>22</xdr:col>
      <xdr:colOff>615950</xdr:colOff>
      <xdr:row>54</xdr:row>
      <xdr:rowOff>34925</xdr:rowOff>
    </xdr:to>
    <xdr:sp macro="" textlink="">
      <xdr:nvSpPr>
        <xdr:cNvPr id="276" name="円/楕円 275"/>
        <xdr:cNvSpPr/>
      </xdr:nvSpPr>
      <xdr:spPr>
        <a:xfrm>
          <a:off x="15621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45102</xdr:rowOff>
    </xdr:from>
    <xdr:ext cx="736600" cy="259045"/>
    <xdr:sp macro="" textlink="">
      <xdr:nvSpPr>
        <xdr:cNvPr id="277" name="テキスト ボックス 276"/>
        <xdr:cNvSpPr txBox="1"/>
      </xdr:nvSpPr>
      <xdr:spPr>
        <a:xfrm>
          <a:off x="15290800" y="896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119063</xdr:rowOff>
    </xdr:from>
    <xdr:to>
      <xdr:col>21</xdr:col>
      <xdr:colOff>412750</xdr:colOff>
      <xdr:row>54</xdr:row>
      <xdr:rowOff>49213</xdr:rowOff>
    </xdr:to>
    <xdr:sp macro="" textlink="">
      <xdr:nvSpPr>
        <xdr:cNvPr id="278" name="円/楕円 277"/>
        <xdr:cNvSpPr/>
      </xdr:nvSpPr>
      <xdr:spPr>
        <a:xfrm>
          <a:off x="147320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59390</xdr:rowOff>
    </xdr:from>
    <xdr:ext cx="762000" cy="259045"/>
    <xdr:sp macro="" textlink="">
      <xdr:nvSpPr>
        <xdr:cNvPr id="279" name="テキスト ボックス 278"/>
        <xdr:cNvSpPr txBox="1"/>
      </xdr:nvSpPr>
      <xdr:spPr>
        <a:xfrm>
          <a:off x="14401800" y="89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90488</xdr:rowOff>
    </xdr:from>
    <xdr:to>
      <xdr:col>20</xdr:col>
      <xdr:colOff>209550</xdr:colOff>
      <xdr:row>54</xdr:row>
      <xdr:rowOff>20638</xdr:rowOff>
    </xdr:to>
    <xdr:sp macro="" textlink="">
      <xdr:nvSpPr>
        <xdr:cNvPr id="280" name="円/楕円 279"/>
        <xdr:cNvSpPr/>
      </xdr:nvSpPr>
      <xdr:spPr>
        <a:xfrm>
          <a:off x="138430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30815</xdr:rowOff>
    </xdr:from>
    <xdr:ext cx="762000" cy="259045"/>
    <xdr:sp macro="" textlink="">
      <xdr:nvSpPr>
        <xdr:cNvPr id="281" name="テキスト ボックス 280"/>
        <xdr:cNvSpPr txBox="1"/>
      </xdr:nvSpPr>
      <xdr:spPr>
        <a:xfrm>
          <a:off x="13512800" y="894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76200</xdr:rowOff>
    </xdr:from>
    <xdr:to>
      <xdr:col>19</xdr:col>
      <xdr:colOff>6350</xdr:colOff>
      <xdr:row>54</xdr:row>
      <xdr:rowOff>6350</xdr:rowOff>
    </xdr:to>
    <xdr:sp macro="" textlink="">
      <xdr:nvSpPr>
        <xdr:cNvPr id="282" name="円/楕円 281"/>
        <xdr:cNvSpPr/>
      </xdr:nvSpPr>
      <xdr:spPr>
        <a:xfrm>
          <a:off x="12954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16527</xdr:rowOff>
    </xdr:from>
    <xdr:ext cx="762000" cy="259045"/>
    <xdr:sp macro="" textlink="">
      <xdr:nvSpPr>
        <xdr:cNvPr id="283" name="テキスト ボックス 282"/>
        <xdr:cNvSpPr txBox="1"/>
      </xdr:nvSpPr>
      <xdr:spPr>
        <a:xfrm>
          <a:off x="12623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補助費等に係る経常収支比率が、類似団体、全国平均、愛知県平均と比較して上回っている要因として、病院事業会計繰出金や民間保育所運営費補助金の増加などがあげられる。</a:t>
          </a:r>
        </a:p>
        <a:p>
          <a:r>
            <a:rPr kumimoji="1" lang="ja-JP" altLang="en-US" sz="1300">
              <a:latin typeface="ＭＳ Ｐゴシック"/>
            </a:rPr>
            <a:t>　今後も、行政経営改革アクションプランに基づき、市単独補助金を見直し、廃止や減額に取り組み、サンセット方式による事業終期を踏まえた計画を行うよう努める。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170543</xdr:rowOff>
    </xdr:from>
    <xdr:to>
      <xdr:col>24</xdr:col>
      <xdr:colOff>31750</xdr:colOff>
      <xdr:row>40</xdr:row>
      <xdr:rowOff>1815</xdr:rowOff>
    </xdr:to>
    <xdr:cxnSp macro="">
      <xdr:nvCxnSpPr>
        <xdr:cNvPr id="318" name="直線コネクタ 317"/>
        <xdr:cNvCxnSpPr/>
      </xdr:nvCxnSpPr>
      <xdr:spPr>
        <a:xfrm>
          <a:off x="15671800" y="6685643"/>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128105</xdr:rowOff>
    </xdr:from>
    <xdr:ext cx="762000" cy="259045"/>
    <xdr:sp macro="" textlink="">
      <xdr:nvSpPr>
        <xdr:cNvPr id="319" name="補助費等平均値テキスト"/>
        <xdr:cNvSpPr txBox="1"/>
      </xdr:nvSpPr>
      <xdr:spPr>
        <a:xfrm>
          <a:off x="16598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159657</xdr:rowOff>
    </xdr:from>
    <xdr:to>
      <xdr:col>22</xdr:col>
      <xdr:colOff>565150</xdr:colOff>
      <xdr:row>38</xdr:row>
      <xdr:rowOff>170543</xdr:rowOff>
    </xdr:to>
    <xdr:cxnSp macro="">
      <xdr:nvCxnSpPr>
        <xdr:cNvPr id="321" name="直線コネクタ 320"/>
        <xdr:cNvCxnSpPr/>
      </xdr:nvCxnSpPr>
      <xdr:spPr>
        <a:xfrm>
          <a:off x="14782800" y="667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2" name="フローチャート : 判断 32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3" name="テキスト ボックス 322"/>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83457</xdr:rowOff>
    </xdr:from>
    <xdr:to>
      <xdr:col>21</xdr:col>
      <xdr:colOff>361950</xdr:colOff>
      <xdr:row>38</xdr:row>
      <xdr:rowOff>159657</xdr:rowOff>
    </xdr:to>
    <xdr:cxnSp macro="">
      <xdr:nvCxnSpPr>
        <xdr:cNvPr id="324" name="直線コネクタ 323"/>
        <xdr:cNvCxnSpPr/>
      </xdr:nvCxnSpPr>
      <xdr:spPr>
        <a:xfrm>
          <a:off x="13893800" y="659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92528</xdr:rowOff>
    </xdr:from>
    <xdr:to>
      <xdr:col>21</xdr:col>
      <xdr:colOff>412750</xdr:colOff>
      <xdr:row>37</xdr:row>
      <xdr:rowOff>22678</xdr:rowOff>
    </xdr:to>
    <xdr:sp macro="" textlink="">
      <xdr:nvSpPr>
        <xdr:cNvPr id="325" name="フローチャート : 判断 324"/>
        <xdr:cNvSpPr/>
      </xdr:nvSpPr>
      <xdr:spPr>
        <a:xfrm>
          <a:off x="14732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32855</xdr:rowOff>
    </xdr:from>
    <xdr:ext cx="762000" cy="259045"/>
    <xdr:sp macro="" textlink="">
      <xdr:nvSpPr>
        <xdr:cNvPr id="326" name="テキスト ボックス 325"/>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39915</xdr:rowOff>
    </xdr:from>
    <xdr:to>
      <xdr:col>20</xdr:col>
      <xdr:colOff>158750</xdr:colOff>
      <xdr:row>38</xdr:row>
      <xdr:rowOff>83457</xdr:rowOff>
    </xdr:to>
    <xdr:cxnSp macro="">
      <xdr:nvCxnSpPr>
        <xdr:cNvPr id="327" name="直線コネクタ 326"/>
        <xdr:cNvCxnSpPr/>
      </xdr:nvCxnSpPr>
      <xdr:spPr>
        <a:xfrm>
          <a:off x="13004800" y="6555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8" name="フローチャート : 判断 327"/>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9" name="テキスト ボックス 328"/>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0" name="フローチャート : 判断 32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31" name="テキスト ボックス 33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122465</xdr:rowOff>
    </xdr:from>
    <xdr:to>
      <xdr:col>24</xdr:col>
      <xdr:colOff>82550</xdr:colOff>
      <xdr:row>40</xdr:row>
      <xdr:rowOff>52615</xdr:rowOff>
    </xdr:to>
    <xdr:sp macro="" textlink="">
      <xdr:nvSpPr>
        <xdr:cNvPr id="337" name="円/楕円 336"/>
        <xdr:cNvSpPr/>
      </xdr:nvSpPr>
      <xdr:spPr>
        <a:xfrm>
          <a:off x="164592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94542</xdr:rowOff>
    </xdr:from>
    <xdr:ext cx="762000" cy="259045"/>
    <xdr:sp macro="" textlink="">
      <xdr:nvSpPr>
        <xdr:cNvPr id="338" name="補助費等該当値テキスト"/>
        <xdr:cNvSpPr txBox="1"/>
      </xdr:nvSpPr>
      <xdr:spPr>
        <a:xfrm>
          <a:off x="16598900" y="678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119743</xdr:rowOff>
    </xdr:from>
    <xdr:to>
      <xdr:col>22</xdr:col>
      <xdr:colOff>615950</xdr:colOff>
      <xdr:row>39</xdr:row>
      <xdr:rowOff>49893</xdr:rowOff>
    </xdr:to>
    <xdr:sp macro="" textlink="">
      <xdr:nvSpPr>
        <xdr:cNvPr id="339" name="円/楕円 338"/>
        <xdr:cNvSpPr/>
      </xdr:nvSpPr>
      <xdr:spPr>
        <a:xfrm>
          <a:off x="15621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34670</xdr:rowOff>
    </xdr:from>
    <xdr:ext cx="736600" cy="259045"/>
    <xdr:sp macro="" textlink="">
      <xdr:nvSpPr>
        <xdr:cNvPr id="340" name="テキスト ボックス 339"/>
        <xdr:cNvSpPr txBox="1"/>
      </xdr:nvSpPr>
      <xdr:spPr>
        <a:xfrm>
          <a:off x="15290800" y="672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108857</xdr:rowOff>
    </xdr:from>
    <xdr:to>
      <xdr:col>21</xdr:col>
      <xdr:colOff>412750</xdr:colOff>
      <xdr:row>39</xdr:row>
      <xdr:rowOff>39007</xdr:rowOff>
    </xdr:to>
    <xdr:sp macro="" textlink="">
      <xdr:nvSpPr>
        <xdr:cNvPr id="341" name="円/楕円 340"/>
        <xdr:cNvSpPr/>
      </xdr:nvSpPr>
      <xdr:spPr>
        <a:xfrm>
          <a:off x="1473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23784</xdr:rowOff>
    </xdr:from>
    <xdr:ext cx="762000" cy="259045"/>
    <xdr:sp macro="" textlink="">
      <xdr:nvSpPr>
        <xdr:cNvPr id="342" name="テキスト ボックス 341"/>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32657</xdr:rowOff>
    </xdr:from>
    <xdr:to>
      <xdr:col>20</xdr:col>
      <xdr:colOff>209550</xdr:colOff>
      <xdr:row>38</xdr:row>
      <xdr:rowOff>134257</xdr:rowOff>
    </xdr:to>
    <xdr:sp macro="" textlink="">
      <xdr:nvSpPr>
        <xdr:cNvPr id="343" name="円/楕円 342"/>
        <xdr:cNvSpPr/>
      </xdr:nvSpPr>
      <xdr:spPr>
        <a:xfrm>
          <a:off x="13843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119034</xdr:rowOff>
    </xdr:from>
    <xdr:ext cx="762000" cy="259045"/>
    <xdr:sp macro="" textlink="">
      <xdr:nvSpPr>
        <xdr:cNvPr id="344" name="テキスト ボックス 343"/>
        <xdr:cNvSpPr txBox="1"/>
      </xdr:nvSpPr>
      <xdr:spPr>
        <a:xfrm>
          <a:off x="13512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160565</xdr:rowOff>
    </xdr:from>
    <xdr:to>
      <xdr:col>19</xdr:col>
      <xdr:colOff>6350</xdr:colOff>
      <xdr:row>38</xdr:row>
      <xdr:rowOff>90715</xdr:rowOff>
    </xdr:to>
    <xdr:sp macro="" textlink="">
      <xdr:nvSpPr>
        <xdr:cNvPr id="345" name="円/楕円 344"/>
        <xdr:cNvSpPr/>
      </xdr:nvSpPr>
      <xdr:spPr>
        <a:xfrm>
          <a:off x="12954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75492</xdr:rowOff>
    </xdr:from>
    <xdr:ext cx="762000" cy="259045"/>
    <xdr:sp macro="" textlink="">
      <xdr:nvSpPr>
        <xdr:cNvPr id="346" name="テキスト ボックス 345"/>
        <xdr:cNvSpPr txBox="1"/>
      </xdr:nvSpPr>
      <xdr:spPr>
        <a:xfrm>
          <a:off x="12623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合併による旧町の地方債を引き継いだことにより、地方債残高が増加した影響で公債費が膨らんでいたが、中期財政計画による市債年間借入額を</a:t>
          </a:r>
          <a:r>
            <a:rPr kumimoji="1" lang="en-US" altLang="ja-JP" sz="1300">
              <a:latin typeface="ＭＳ Ｐゴシック"/>
            </a:rPr>
            <a:t>35</a:t>
          </a:r>
          <a:r>
            <a:rPr kumimoji="1" lang="ja-JP" altLang="en-US" sz="1300">
              <a:latin typeface="ＭＳ Ｐゴシック"/>
            </a:rPr>
            <a:t>億円以内とする借入抑制や繰上償還を行うことで、公債費に係る経常収支比率は改善傾向にある。</a:t>
          </a:r>
        </a:p>
        <a:p>
          <a:r>
            <a:rPr kumimoji="1" lang="ja-JP" altLang="en-US" sz="1300">
              <a:latin typeface="ＭＳ Ｐゴシック"/>
            </a:rPr>
            <a:t>　類似団体と比較して</a:t>
          </a:r>
          <a:r>
            <a:rPr kumimoji="1" lang="en-US" altLang="ja-JP" sz="1300">
              <a:latin typeface="ＭＳ Ｐゴシック"/>
            </a:rPr>
            <a:t>2.0</a:t>
          </a:r>
          <a:r>
            <a:rPr kumimoji="1" lang="ja-JP" altLang="en-US" sz="1300">
              <a:latin typeface="ＭＳ Ｐゴシック"/>
            </a:rPr>
            <a:t>％下回っているが、引き続き借入抑制等を行い、地方債残高の減少に努める。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56135</xdr:rowOff>
    </xdr:to>
    <xdr:cxnSp macro="">
      <xdr:nvCxnSpPr>
        <xdr:cNvPr id="376" name="直線コネクタ 375"/>
        <xdr:cNvCxnSpPr/>
      </xdr:nvCxnSpPr>
      <xdr:spPr>
        <a:xfrm flipV="1">
          <a:off x="3987800" y="132440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77"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56135</xdr:rowOff>
    </xdr:from>
    <xdr:to>
      <xdr:col>5</xdr:col>
      <xdr:colOff>549275</xdr:colOff>
      <xdr:row>77</xdr:row>
      <xdr:rowOff>115570</xdr:rowOff>
    </xdr:to>
    <xdr:cxnSp macro="">
      <xdr:nvCxnSpPr>
        <xdr:cNvPr id="379" name="直線コネクタ 378"/>
        <xdr:cNvCxnSpPr/>
      </xdr:nvCxnSpPr>
      <xdr:spPr>
        <a:xfrm flipV="1">
          <a:off x="3098800" y="132577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80" name="フローチャート : 判断 379"/>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81" name="テキスト ボックス 380"/>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78</xdr:row>
      <xdr:rowOff>8128</xdr:rowOff>
    </xdr:to>
    <xdr:cxnSp macro="">
      <xdr:nvCxnSpPr>
        <xdr:cNvPr id="382" name="直線コネクタ 381"/>
        <xdr:cNvCxnSpPr/>
      </xdr:nvCxnSpPr>
      <xdr:spPr>
        <a:xfrm flipV="1">
          <a:off x="2209800" y="13317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117348</xdr:rowOff>
    </xdr:from>
    <xdr:to>
      <xdr:col>4</xdr:col>
      <xdr:colOff>396875</xdr:colOff>
      <xdr:row>77</xdr:row>
      <xdr:rowOff>47498</xdr:rowOff>
    </xdr:to>
    <xdr:sp macro="" textlink="">
      <xdr:nvSpPr>
        <xdr:cNvPr id="383" name="フローチャート : 判断 382"/>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84" name="テキスト ボックス 383"/>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72137</xdr:rowOff>
    </xdr:to>
    <xdr:cxnSp macro="">
      <xdr:nvCxnSpPr>
        <xdr:cNvPr id="385" name="直線コネクタ 384"/>
        <xdr:cNvCxnSpPr/>
      </xdr:nvCxnSpPr>
      <xdr:spPr>
        <a:xfrm flipV="1">
          <a:off x="1320800" y="133812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149352</xdr:rowOff>
    </xdr:from>
    <xdr:to>
      <xdr:col>3</xdr:col>
      <xdr:colOff>193675</xdr:colOff>
      <xdr:row>77</xdr:row>
      <xdr:rowOff>79502</xdr:rowOff>
    </xdr:to>
    <xdr:sp macro="" textlink="">
      <xdr:nvSpPr>
        <xdr:cNvPr id="386" name="フローチャート : 判断 385"/>
        <xdr:cNvSpPr/>
      </xdr:nvSpPr>
      <xdr:spPr>
        <a:xfrm>
          <a:off x="2159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87" name="テキスト ボックス 386"/>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88" name="フローチャート : 判断 387"/>
        <xdr:cNvSpPr/>
      </xdr:nvSpPr>
      <xdr:spPr>
        <a:xfrm>
          <a:off x="1270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89" name="テキスト ボックス 388"/>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95" name="円/楕円 394"/>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96"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5335</xdr:rowOff>
    </xdr:from>
    <xdr:to>
      <xdr:col>5</xdr:col>
      <xdr:colOff>600075</xdr:colOff>
      <xdr:row>77</xdr:row>
      <xdr:rowOff>106935</xdr:rowOff>
    </xdr:to>
    <xdr:sp macro="" textlink="">
      <xdr:nvSpPr>
        <xdr:cNvPr id="397" name="円/楕円 396"/>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117112</xdr:rowOff>
    </xdr:from>
    <xdr:ext cx="736600" cy="259045"/>
    <xdr:sp macro="" textlink="">
      <xdr:nvSpPr>
        <xdr:cNvPr id="398" name="テキスト ボックス 397"/>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9" name="円/楕円 398"/>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151147</xdr:rowOff>
    </xdr:from>
    <xdr:ext cx="762000" cy="259045"/>
    <xdr:sp macro="" textlink="">
      <xdr:nvSpPr>
        <xdr:cNvPr id="400" name="テキスト ボックス 399"/>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401" name="円/楕円 400"/>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402" name="テキスト ボックス 40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403" name="円/楕円 402"/>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404" name="テキスト ボックス 403"/>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公債費以外が平成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3.6</a:t>
          </a:r>
          <a:r>
            <a:rPr kumimoji="1" lang="ja-JP" altLang="en-US" sz="1300">
              <a:latin typeface="ＭＳ Ｐゴシック"/>
            </a:rPr>
            <a:t>％増となり、類似団体と比較して上回っている要因として、扶助費などの義務的経費の値が大きいことがあげられる。</a:t>
          </a:r>
        </a:p>
        <a:p>
          <a:r>
            <a:rPr kumimoji="1" lang="ja-JP" altLang="en-US" sz="1300">
              <a:latin typeface="ＭＳ Ｐゴシック"/>
            </a:rPr>
            <a:t>　定員適正化計画に基づき職員給与費は減少傾向にあるものの、障害者福祉関連経費の増などにより経常経費は増加傾向にある。今後も、障害者福祉や生活保護の受給資格審査等の適正化を見直し、経常収支比率を下げることに努め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0" name="直線コネクタ 429"/>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1"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2" name="直線コネクタ 431"/>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3"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4" name="直線コネクタ 433"/>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79</xdr:row>
      <xdr:rowOff>83565</xdr:rowOff>
    </xdr:to>
    <xdr:cxnSp macro="">
      <xdr:nvCxnSpPr>
        <xdr:cNvPr id="435" name="直線コネクタ 434"/>
        <xdr:cNvCxnSpPr/>
      </xdr:nvCxnSpPr>
      <xdr:spPr>
        <a:xfrm>
          <a:off x="15671800" y="13298932"/>
          <a:ext cx="8382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6"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7" name="フローチャート : 判断 436"/>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xdr:rowOff>
    </xdr:from>
    <xdr:to>
      <xdr:col>22</xdr:col>
      <xdr:colOff>565150</xdr:colOff>
      <xdr:row>77</xdr:row>
      <xdr:rowOff>97282</xdr:rowOff>
    </xdr:to>
    <xdr:cxnSp macro="">
      <xdr:nvCxnSpPr>
        <xdr:cNvPr id="438" name="直線コネクタ 437"/>
        <xdr:cNvCxnSpPr/>
      </xdr:nvCxnSpPr>
      <xdr:spPr>
        <a:xfrm>
          <a:off x="14782800" y="13207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9" name="フローチャート : 判断 438"/>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440" name="テキスト ボックス 439"/>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85852</xdr:rowOff>
    </xdr:from>
    <xdr:to>
      <xdr:col>21</xdr:col>
      <xdr:colOff>361950</xdr:colOff>
      <xdr:row>77</xdr:row>
      <xdr:rowOff>5842</xdr:rowOff>
    </xdr:to>
    <xdr:cxnSp macro="">
      <xdr:nvCxnSpPr>
        <xdr:cNvPr id="441" name="直線コネクタ 440"/>
        <xdr:cNvCxnSpPr/>
      </xdr:nvCxnSpPr>
      <xdr:spPr>
        <a:xfrm>
          <a:off x="13893800" y="13116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xdr:rowOff>
    </xdr:from>
    <xdr:to>
      <xdr:col>21</xdr:col>
      <xdr:colOff>412750</xdr:colOff>
      <xdr:row>76</xdr:row>
      <xdr:rowOff>118363</xdr:rowOff>
    </xdr:to>
    <xdr:sp macro="" textlink="">
      <xdr:nvSpPr>
        <xdr:cNvPr id="442" name="フローチャート : 判断 441"/>
        <xdr:cNvSpPr/>
      </xdr:nvSpPr>
      <xdr:spPr>
        <a:xfrm>
          <a:off x="14732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128541</xdr:rowOff>
    </xdr:from>
    <xdr:ext cx="762000" cy="259045"/>
    <xdr:sp macro="" textlink="">
      <xdr:nvSpPr>
        <xdr:cNvPr id="443" name="テキスト ボックス 442"/>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85852</xdr:rowOff>
    </xdr:from>
    <xdr:to>
      <xdr:col>20</xdr:col>
      <xdr:colOff>158750</xdr:colOff>
      <xdr:row>77</xdr:row>
      <xdr:rowOff>5842</xdr:rowOff>
    </xdr:to>
    <xdr:cxnSp macro="">
      <xdr:nvCxnSpPr>
        <xdr:cNvPr id="444" name="直線コネクタ 443"/>
        <xdr:cNvCxnSpPr/>
      </xdr:nvCxnSpPr>
      <xdr:spPr>
        <a:xfrm flipV="1">
          <a:off x="13004800" y="13116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14478</xdr:rowOff>
    </xdr:from>
    <xdr:to>
      <xdr:col>20</xdr:col>
      <xdr:colOff>209550</xdr:colOff>
      <xdr:row>75</xdr:row>
      <xdr:rowOff>116078</xdr:rowOff>
    </xdr:to>
    <xdr:sp macro="" textlink="">
      <xdr:nvSpPr>
        <xdr:cNvPr id="445" name="フローチャート : 判断 444"/>
        <xdr:cNvSpPr/>
      </xdr:nvSpPr>
      <xdr:spPr>
        <a:xfrm>
          <a:off x="13843000" y="1287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126255</xdr:rowOff>
    </xdr:from>
    <xdr:ext cx="762000" cy="259045"/>
    <xdr:sp macro="" textlink="">
      <xdr:nvSpPr>
        <xdr:cNvPr id="446" name="テキスト ボックス 445"/>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47" name="フローチャート : 判断 446"/>
        <xdr:cNvSpPr/>
      </xdr:nvSpPr>
      <xdr:spPr>
        <a:xfrm>
          <a:off x="12954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48" name="テキスト ボックス 447"/>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32765</xdr:rowOff>
    </xdr:from>
    <xdr:to>
      <xdr:col>24</xdr:col>
      <xdr:colOff>82550</xdr:colOff>
      <xdr:row>79</xdr:row>
      <xdr:rowOff>134365</xdr:rowOff>
    </xdr:to>
    <xdr:sp macro="" textlink="">
      <xdr:nvSpPr>
        <xdr:cNvPr id="454" name="円/楕円 453"/>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4842</xdr:rowOff>
    </xdr:from>
    <xdr:ext cx="762000" cy="259045"/>
    <xdr:sp macro="" textlink="">
      <xdr:nvSpPr>
        <xdr:cNvPr id="455"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46482</xdr:rowOff>
    </xdr:from>
    <xdr:to>
      <xdr:col>22</xdr:col>
      <xdr:colOff>615950</xdr:colOff>
      <xdr:row>77</xdr:row>
      <xdr:rowOff>148082</xdr:rowOff>
    </xdr:to>
    <xdr:sp macro="" textlink="">
      <xdr:nvSpPr>
        <xdr:cNvPr id="456" name="円/楕円 455"/>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132859</xdr:rowOff>
    </xdr:from>
    <xdr:ext cx="736600" cy="259045"/>
    <xdr:sp macro="" textlink="">
      <xdr:nvSpPr>
        <xdr:cNvPr id="457" name="テキスト ボックス 456"/>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58" name="円/楕円 457"/>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59" name="テキスト ボックス 458"/>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35052</xdr:rowOff>
    </xdr:from>
    <xdr:to>
      <xdr:col>20</xdr:col>
      <xdr:colOff>209550</xdr:colOff>
      <xdr:row>76</xdr:row>
      <xdr:rowOff>136652</xdr:rowOff>
    </xdr:to>
    <xdr:sp macro="" textlink="">
      <xdr:nvSpPr>
        <xdr:cNvPr id="460" name="円/楕円 459"/>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121429</xdr:rowOff>
    </xdr:from>
    <xdr:ext cx="762000" cy="259045"/>
    <xdr:sp macro="" textlink="">
      <xdr:nvSpPr>
        <xdr:cNvPr id="461" name="テキスト ボックス 46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62" name="円/楕円 461"/>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63" name="テキスト ボックス 462"/>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愛知県豊川市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115738</xdr:rowOff>
    </xdr:from>
    <xdr:to>
      <xdr:col>4</xdr:col>
      <xdr:colOff>1117600</xdr:colOff>
      <xdr:row>19</xdr:row>
      <xdr:rowOff>136357</xdr:rowOff>
    </xdr:to>
    <xdr:cxnSp macro="">
      <xdr:nvCxnSpPr>
        <xdr:cNvPr id="48" name="直線コネクタ 47"/>
        <xdr:cNvCxnSpPr/>
      </xdr:nvCxnSpPr>
      <xdr:spPr bwMode="auto">
        <a:xfrm>
          <a:off x="5003800" y="3420913"/>
          <a:ext cx="647700" cy="20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27286</xdr:rowOff>
    </xdr:from>
    <xdr:ext cx="762000" cy="259045"/>
    <xdr:sp macro="" textlink="">
      <xdr:nvSpPr>
        <xdr:cNvPr id="49" name="人口1人当たり決算額の推移平均値テキスト130"/>
        <xdr:cNvSpPr txBox="1"/>
      </xdr:nvSpPr>
      <xdr:spPr>
        <a:xfrm>
          <a:off x="5740400" y="264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115738</xdr:rowOff>
    </xdr:from>
    <xdr:to>
      <xdr:col>4</xdr:col>
      <xdr:colOff>469900</xdr:colOff>
      <xdr:row>20</xdr:row>
      <xdr:rowOff>50769</xdr:rowOff>
    </xdr:to>
    <xdr:cxnSp macro="">
      <xdr:nvCxnSpPr>
        <xdr:cNvPr id="51" name="直線コネクタ 50"/>
        <xdr:cNvCxnSpPr/>
      </xdr:nvCxnSpPr>
      <xdr:spPr bwMode="auto">
        <a:xfrm flipV="1">
          <a:off x="4305300" y="3420913"/>
          <a:ext cx="698500" cy="10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104706</xdr:rowOff>
    </xdr:from>
    <xdr:ext cx="736600" cy="259045"/>
    <xdr:sp macro="" textlink="">
      <xdr:nvSpPr>
        <xdr:cNvPr id="53" name="テキスト ボックス 52"/>
        <xdr:cNvSpPr txBox="1"/>
      </xdr:nvSpPr>
      <xdr:spPr>
        <a:xfrm>
          <a:off x="4622800" y="255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50769</xdr:rowOff>
    </xdr:from>
    <xdr:to>
      <xdr:col>3</xdr:col>
      <xdr:colOff>904875</xdr:colOff>
      <xdr:row>20</xdr:row>
      <xdr:rowOff>77927</xdr:rowOff>
    </xdr:to>
    <xdr:cxnSp macro="">
      <xdr:nvCxnSpPr>
        <xdr:cNvPr id="54" name="直線コネクタ 53"/>
        <xdr:cNvCxnSpPr/>
      </xdr:nvCxnSpPr>
      <xdr:spPr bwMode="auto">
        <a:xfrm flipV="1">
          <a:off x="3606800" y="3527394"/>
          <a:ext cx="698500" cy="27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105857</xdr:rowOff>
    </xdr:from>
    <xdr:to>
      <xdr:col>3</xdr:col>
      <xdr:colOff>955675</xdr:colOff>
      <xdr:row>18</xdr:row>
      <xdr:rowOff>36007</xdr:rowOff>
    </xdr:to>
    <xdr:sp macro="" textlink="">
      <xdr:nvSpPr>
        <xdr:cNvPr id="55" name="フローチャート : 判断 54"/>
        <xdr:cNvSpPr/>
      </xdr:nvSpPr>
      <xdr:spPr bwMode="auto">
        <a:xfrm>
          <a:off x="42545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46184</xdr:rowOff>
    </xdr:from>
    <xdr:ext cx="762000" cy="259045"/>
    <xdr:sp macro="" textlink="">
      <xdr:nvSpPr>
        <xdr:cNvPr id="56" name="テキスト ボックス 55"/>
        <xdr:cNvSpPr txBox="1"/>
      </xdr:nvSpPr>
      <xdr:spPr>
        <a:xfrm>
          <a:off x="3924300" y="283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57,893</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27910</xdr:rowOff>
    </xdr:from>
    <xdr:to>
      <xdr:col>3</xdr:col>
      <xdr:colOff>206375</xdr:colOff>
      <xdr:row>20</xdr:row>
      <xdr:rowOff>77927</xdr:rowOff>
    </xdr:to>
    <xdr:cxnSp macro="">
      <xdr:nvCxnSpPr>
        <xdr:cNvPr id="57" name="直線コネクタ 56"/>
        <xdr:cNvCxnSpPr/>
      </xdr:nvCxnSpPr>
      <xdr:spPr bwMode="auto">
        <a:xfrm>
          <a:off x="2908300" y="3504535"/>
          <a:ext cx="698500" cy="50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138044</xdr:rowOff>
    </xdr:from>
    <xdr:to>
      <xdr:col>3</xdr:col>
      <xdr:colOff>257175</xdr:colOff>
      <xdr:row>18</xdr:row>
      <xdr:rowOff>68194</xdr:rowOff>
    </xdr:to>
    <xdr:sp macro="" textlink="">
      <xdr:nvSpPr>
        <xdr:cNvPr id="58" name="フローチャート : 判断 57"/>
        <xdr:cNvSpPr/>
      </xdr:nvSpPr>
      <xdr:spPr bwMode="auto">
        <a:xfrm>
          <a:off x="3556000" y="3100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78371</xdr:rowOff>
    </xdr:from>
    <xdr:ext cx="762000" cy="259045"/>
    <xdr:sp macro="" textlink="">
      <xdr:nvSpPr>
        <xdr:cNvPr id="59" name="テキスト ボックス 58"/>
        <xdr:cNvSpPr txBox="1"/>
      </xdr:nvSpPr>
      <xdr:spPr>
        <a:xfrm>
          <a:off x="3225800" y="286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57,189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109149</xdr:rowOff>
    </xdr:from>
    <xdr:to>
      <xdr:col>2</xdr:col>
      <xdr:colOff>692150</xdr:colOff>
      <xdr:row>18</xdr:row>
      <xdr:rowOff>39299</xdr:rowOff>
    </xdr:to>
    <xdr:sp macro="" textlink="">
      <xdr:nvSpPr>
        <xdr:cNvPr id="60" name="フローチャート : 判断 59"/>
        <xdr:cNvSpPr/>
      </xdr:nvSpPr>
      <xdr:spPr bwMode="auto">
        <a:xfrm>
          <a:off x="2857500" y="3071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49476</xdr:rowOff>
    </xdr:from>
    <xdr:ext cx="762000" cy="259045"/>
    <xdr:sp macro="" textlink="">
      <xdr:nvSpPr>
        <xdr:cNvPr id="61" name="テキスト ボックス 60"/>
        <xdr:cNvSpPr txBox="1"/>
      </xdr:nvSpPr>
      <xdr:spPr>
        <a:xfrm>
          <a:off x="2527300" y="284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85557</xdr:rowOff>
    </xdr:from>
    <xdr:to>
      <xdr:col>5</xdr:col>
      <xdr:colOff>34925</xdr:colOff>
      <xdr:row>20</xdr:row>
      <xdr:rowOff>15707</xdr:rowOff>
    </xdr:to>
    <xdr:sp macro="" textlink="">
      <xdr:nvSpPr>
        <xdr:cNvPr id="67" name="円/楕円 66"/>
        <xdr:cNvSpPr/>
      </xdr:nvSpPr>
      <xdr:spPr bwMode="auto">
        <a:xfrm>
          <a:off x="5600700" y="3390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165584</xdr:rowOff>
    </xdr:from>
    <xdr:ext cx="762000" cy="259045"/>
    <xdr:sp macro="" textlink="">
      <xdr:nvSpPr>
        <xdr:cNvPr id="68" name="人口1人当たり決算額の推移該当値テキスト130"/>
        <xdr:cNvSpPr txBox="1"/>
      </xdr:nvSpPr>
      <xdr:spPr>
        <a:xfrm>
          <a:off x="5740400" y="329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50,837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64938</xdr:rowOff>
    </xdr:from>
    <xdr:to>
      <xdr:col>4</xdr:col>
      <xdr:colOff>520700</xdr:colOff>
      <xdr:row>19</xdr:row>
      <xdr:rowOff>166538</xdr:rowOff>
    </xdr:to>
    <xdr:sp macro="" textlink="">
      <xdr:nvSpPr>
        <xdr:cNvPr id="69" name="円/楕円 68"/>
        <xdr:cNvSpPr/>
      </xdr:nvSpPr>
      <xdr:spPr bwMode="auto">
        <a:xfrm>
          <a:off x="4953000" y="337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151315</xdr:rowOff>
    </xdr:from>
    <xdr:ext cx="736600" cy="259045"/>
    <xdr:sp macro="" textlink="">
      <xdr:nvSpPr>
        <xdr:cNvPr id="70" name="テキスト ボックス 69"/>
        <xdr:cNvSpPr txBox="1"/>
      </xdr:nvSpPr>
      <xdr:spPr>
        <a:xfrm>
          <a:off x="4622800" y="3456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51,288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171419</xdr:rowOff>
    </xdr:from>
    <xdr:to>
      <xdr:col>3</xdr:col>
      <xdr:colOff>955675</xdr:colOff>
      <xdr:row>20</xdr:row>
      <xdr:rowOff>101569</xdr:rowOff>
    </xdr:to>
    <xdr:sp macro="" textlink="">
      <xdr:nvSpPr>
        <xdr:cNvPr id="71" name="円/楕円 70"/>
        <xdr:cNvSpPr/>
      </xdr:nvSpPr>
      <xdr:spPr bwMode="auto">
        <a:xfrm>
          <a:off x="4254500" y="347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86346</xdr:rowOff>
    </xdr:from>
    <xdr:ext cx="762000" cy="259045"/>
    <xdr:sp macro="" textlink="">
      <xdr:nvSpPr>
        <xdr:cNvPr id="72" name="テキスト ボックス 71"/>
        <xdr:cNvSpPr txBox="1"/>
      </xdr:nvSpPr>
      <xdr:spPr>
        <a:xfrm>
          <a:off x="3924300" y="356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48,959</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27127</xdr:rowOff>
    </xdr:from>
    <xdr:to>
      <xdr:col>3</xdr:col>
      <xdr:colOff>257175</xdr:colOff>
      <xdr:row>20</xdr:row>
      <xdr:rowOff>128727</xdr:rowOff>
    </xdr:to>
    <xdr:sp macro="" textlink="">
      <xdr:nvSpPr>
        <xdr:cNvPr id="73" name="円/楕円 72"/>
        <xdr:cNvSpPr/>
      </xdr:nvSpPr>
      <xdr:spPr bwMode="auto">
        <a:xfrm>
          <a:off x="3556000" y="350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113504</xdr:rowOff>
    </xdr:from>
    <xdr:ext cx="762000" cy="259045"/>
    <xdr:sp macro="" textlink="">
      <xdr:nvSpPr>
        <xdr:cNvPr id="74" name="テキスト ボックス 73"/>
        <xdr:cNvSpPr txBox="1"/>
      </xdr:nvSpPr>
      <xdr:spPr>
        <a:xfrm>
          <a:off x="3225800" y="359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48,365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148560</xdr:rowOff>
    </xdr:from>
    <xdr:to>
      <xdr:col>2</xdr:col>
      <xdr:colOff>692150</xdr:colOff>
      <xdr:row>20</xdr:row>
      <xdr:rowOff>78710</xdr:rowOff>
    </xdr:to>
    <xdr:sp macro="" textlink="">
      <xdr:nvSpPr>
        <xdr:cNvPr id="75" name="円/楕円 74"/>
        <xdr:cNvSpPr/>
      </xdr:nvSpPr>
      <xdr:spPr bwMode="auto">
        <a:xfrm>
          <a:off x="2857500" y="345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63487</xdr:rowOff>
    </xdr:from>
    <xdr:ext cx="762000" cy="259045"/>
    <xdr:sp macro="" textlink="">
      <xdr:nvSpPr>
        <xdr:cNvPr id="76" name="テキスト ボックス 75"/>
        <xdr:cNvSpPr txBox="1"/>
      </xdr:nvSpPr>
      <xdr:spPr>
        <a:xfrm>
          <a:off x="2527300" y="354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98360</xdr:rowOff>
    </xdr:from>
    <xdr:to>
      <xdr:col>4</xdr:col>
      <xdr:colOff>1117600</xdr:colOff>
      <xdr:row>37</xdr:row>
      <xdr:rowOff>151787</xdr:rowOff>
    </xdr:to>
    <xdr:cxnSp macro="">
      <xdr:nvCxnSpPr>
        <xdr:cNvPr id="111" name="直線コネクタ 110"/>
        <xdr:cNvCxnSpPr/>
      </xdr:nvCxnSpPr>
      <xdr:spPr bwMode="auto">
        <a:xfrm>
          <a:off x="5003800" y="7223060"/>
          <a:ext cx="647700" cy="53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66453</xdr:rowOff>
    </xdr:from>
    <xdr:to>
      <xdr:col>4</xdr:col>
      <xdr:colOff>469900</xdr:colOff>
      <xdr:row>37</xdr:row>
      <xdr:rowOff>98360</xdr:rowOff>
    </xdr:to>
    <xdr:cxnSp macro="">
      <xdr:nvCxnSpPr>
        <xdr:cNvPr id="114" name="直線コネクタ 113"/>
        <xdr:cNvCxnSpPr/>
      </xdr:nvCxnSpPr>
      <xdr:spPr bwMode="auto">
        <a:xfrm>
          <a:off x="4305300" y="7191153"/>
          <a:ext cx="698500" cy="3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5" name="フローチャート : 判断 11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33541</xdr:rowOff>
    </xdr:from>
    <xdr:ext cx="736600" cy="259045"/>
    <xdr:sp macro="" textlink="">
      <xdr:nvSpPr>
        <xdr:cNvPr id="116" name="テキスト ボックス 115"/>
        <xdr:cNvSpPr txBox="1"/>
      </xdr:nvSpPr>
      <xdr:spPr>
        <a:xfrm>
          <a:off x="4622800" y="66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118738</xdr:rowOff>
    </xdr:from>
    <xdr:to>
      <xdr:col>3</xdr:col>
      <xdr:colOff>904875</xdr:colOff>
      <xdr:row>37</xdr:row>
      <xdr:rowOff>66453</xdr:rowOff>
    </xdr:to>
    <xdr:cxnSp macro="">
      <xdr:nvCxnSpPr>
        <xdr:cNvPr id="117" name="直線コネクタ 116"/>
        <xdr:cNvCxnSpPr/>
      </xdr:nvCxnSpPr>
      <xdr:spPr bwMode="auto">
        <a:xfrm>
          <a:off x="3606800" y="7071988"/>
          <a:ext cx="698500" cy="11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95337</xdr:rowOff>
    </xdr:from>
    <xdr:to>
      <xdr:col>3</xdr:col>
      <xdr:colOff>955675</xdr:colOff>
      <xdr:row>37</xdr:row>
      <xdr:rowOff>25487</xdr:rowOff>
    </xdr:to>
    <xdr:sp macro="" textlink="">
      <xdr:nvSpPr>
        <xdr:cNvPr id="118" name="フローチャート : 判断 117"/>
        <xdr:cNvSpPr/>
      </xdr:nvSpPr>
      <xdr:spPr bwMode="auto">
        <a:xfrm>
          <a:off x="4254500" y="704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207114</xdr:rowOff>
    </xdr:from>
    <xdr:ext cx="762000" cy="259045"/>
    <xdr:sp macro="" textlink="">
      <xdr:nvSpPr>
        <xdr:cNvPr id="119" name="テキスト ボックス 118"/>
        <xdr:cNvSpPr txBox="1"/>
      </xdr:nvSpPr>
      <xdr:spPr>
        <a:xfrm>
          <a:off x="3924300" y="68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14986</xdr:rowOff>
    </xdr:from>
    <xdr:to>
      <xdr:col>3</xdr:col>
      <xdr:colOff>206375</xdr:colOff>
      <xdr:row>36</xdr:row>
      <xdr:rowOff>118738</xdr:rowOff>
    </xdr:to>
    <xdr:cxnSp macro="">
      <xdr:nvCxnSpPr>
        <xdr:cNvPr id="120" name="直線コネクタ 119"/>
        <xdr:cNvCxnSpPr/>
      </xdr:nvCxnSpPr>
      <xdr:spPr bwMode="auto">
        <a:xfrm>
          <a:off x="2908300" y="6968236"/>
          <a:ext cx="698500" cy="10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306008</xdr:rowOff>
    </xdr:from>
    <xdr:to>
      <xdr:col>3</xdr:col>
      <xdr:colOff>257175</xdr:colOff>
      <xdr:row>36</xdr:row>
      <xdr:rowOff>64708</xdr:rowOff>
    </xdr:to>
    <xdr:sp macro="" textlink="">
      <xdr:nvSpPr>
        <xdr:cNvPr id="121" name="フローチャート : 判断 120"/>
        <xdr:cNvSpPr/>
      </xdr:nvSpPr>
      <xdr:spPr bwMode="auto">
        <a:xfrm>
          <a:off x="3556000" y="6916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74885</xdr:rowOff>
    </xdr:from>
    <xdr:ext cx="762000" cy="259045"/>
    <xdr:sp macro="" textlink="">
      <xdr:nvSpPr>
        <xdr:cNvPr id="122" name="テキスト ボックス 121"/>
        <xdr:cNvSpPr txBox="1"/>
      </xdr:nvSpPr>
      <xdr:spPr>
        <a:xfrm>
          <a:off x="3225800" y="66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217769</xdr:rowOff>
    </xdr:from>
    <xdr:to>
      <xdr:col>2</xdr:col>
      <xdr:colOff>692150</xdr:colOff>
      <xdr:row>35</xdr:row>
      <xdr:rowOff>319369</xdr:rowOff>
    </xdr:to>
    <xdr:sp macro="" textlink="">
      <xdr:nvSpPr>
        <xdr:cNvPr id="123" name="フローチャート : 判断 122"/>
        <xdr:cNvSpPr/>
      </xdr:nvSpPr>
      <xdr:spPr bwMode="auto">
        <a:xfrm>
          <a:off x="2857500" y="6828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329546</xdr:rowOff>
    </xdr:from>
    <xdr:ext cx="762000" cy="259045"/>
    <xdr:sp macro="" textlink="">
      <xdr:nvSpPr>
        <xdr:cNvPr id="124" name="テキスト ボックス 123"/>
        <xdr:cNvSpPr txBox="1"/>
      </xdr:nvSpPr>
      <xdr:spPr>
        <a:xfrm>
          <a:off x="2527300" y="659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100987</xdr:rowOff>
    </xdr:from>
    <xdr:to>
      <xdr:col>5</xdr:col>
      <xdr:colOff>34925</xdr:colOff>
      <xdr:row>37</xdr:row>
      <xdr:rowOff>202587</xdr:rowOff>
    </xdr:to>
    <xdr:sp macro="" textlink="">
      <xdr:nvSpPr>
        <xdr:cNvPr id="130" name="円/楕円 129"/>
        <xdr:cNvSpPr/>
      </xdr:nvSpPr>
      <xdr:spPr bwMode="auto">
        <a:xfrm>
          <a:off x="5600700" y="722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9564</xdr:rowOff>
    </xdr:from>
    <xdr:ext cx="762000" cy="259045"/>
    <xdr:sp macro="" textlink="">
      <xdr:nvSpPr>
        <xdr:cNvPr id="131" name="人口1人当たり決算額の推移該当値テキスト445"/>
        <xdr:cNvSpPr txBox="1"/>
      </xdr:nvSpPr>
      <xdr:spPr>
        <a:xfrm>
          <a:off x="5740400" y="713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47560</xdr:rowOff>
    </xdr:from>
    <xdr:to>
      <xdr:col>4</xdr:col>
      <xdr:colOff>520700</xdr:colOff>
      <xdr:row>37</xdr:row>
      <xdr:rowOff>149160</xdr:rowOff>
    </xdr:to>
    <xdr:sp macro="" textlink="">
      <xdr:nvSpPr>
        <xdr:cNvPr id="132" name="円/楕円 131"/>
        <xdr:cNvSpPr/>
      </xdr:nvSpPr>
      <xdr:spPr bwMode="auto">
        <a:xfrm>
          <a:off x="4953000" y="7172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133937</xdr:rowOff>
    </xdr:from>
    <xdr:ext cx="736600" cy="259045"/>
    <xdr:sp macro="" textlink="">
      <xdr:nvSpPr>
        <xdr:cNvPr id="133" name="テキスト ボックス 132"/>
        <xdr:cNvSpPr txBox="1"/>
      </xdr:nvSpPr>
      <xdr:spPr>
        <a:xfrm>
          <a:off x="4622800" y="725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15653</xdr:rowOff>
    </xdr:from>
    <xdr:to>
      <xdr:col>3</xdr:col>
      <xdr:colOff>955675</xdr:colOff>
      <xdr:row>37</xdr:row>
      <xdr:rowOff>117253</xdr:rowOff>
    </xdr:to>
    <xdr:sp macro="" textlink="">
      <xdr:nvSpPr>
        <xdr:cNvPr id="134" name="円/楕円 133"/>
        <xdr:cNvSpPr/>
      </xdr:nvSpPr>
      <xdr:spPr bwMode="auto">
        <a:xfrm>
          <a:off x="4254500" y="7140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102030</xdr:rowOff>
    </xdr:from>
    <xdr:ext cx="762000" cy="259045"/>
    <xdr:sp macro="" textlink="">
      <xdr:nvSpPr>
        <xdr:cNvPr id="135" name="テキスト ボックス 134"/>
        <xdr:cNvSpPr txBox="1"/>
      </xdr:nvSpPr>
      <xdr:spPr>
        <a:xfrm>
          <a:off x="3924300" y="722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67938</xdr:rowOff>
    </xdr:from>
    <xdr:to>
      <xdr:col>3</xdr:col>
      <xdr:colOff>257175</xdr:colOff>
      <xdr:row>36</xdr:row>
      <xdr:rowOff>169538</xdr:rowOff>
    </xdr:to>
    <xdr:sp macro="" textlink="">
      <xdr:nvSpPr>
        <xdr:cNvPr id="136" name="円/楕円 135"/>
        <xdr:cNvSpPr/>
      </xdr:nvSpPr>
      <xdr:spPr bwMode="auto">
        <a:xfrm>
          <a:off x="3556000" y="702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154315</xdr:rowOff>
    </xdr:from>
    <xdr:ext cx="762000" cy="259045"/>
    <xdr:sp macro="" textlink="">
      <xdr:nvSpPr>
        <xdr:cNvPr id="137" name="テキスト ボックス 136"/>
        <xdr:cNvSpPr txBox="1"/>
      </xdr:nvSpPr>
      <xdr:spPr>
        <a:xfrm>
          <a:off x="3225800" y="710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307086</xdr:rowOff>
    </xdr:from>
    <xdr:to>
      <xdr:col>2</xdr:col>
      <xdr:colOff>692150</xdr:colOff>
      <xdr:row>36</xdr:row>
      <xdr:rowOff>65786</xdr:rowOff>
    </xdr:to>
    <xdr:sp macro="" textlink="">
      <xdr:nvSpPr>
        <xdr:cNvPr id="138" name="円/楕円 137"/>
        <xdr:cNvSpPr/>
      </xdr:nvSpPr>
      <xdr:spPr bwMode="auto">
        <a:xfrm>
          <a:off x="2857500" y="691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50563</xdr:rowOff>
    </xdr:from>
    <xdr:ext cx="762000" cy="259045"/>
    <xdr:sp macro="" textlink="">
      <xdr:nvSpPr>
        <xdr:cNvPr id="139" name="テキスト ボックス 138"/>
        <xdr:cNvSpPr txBox="1"/>
      </xdr:nvSpPr>
      <xdr:spPr>
        <a:xfrm>
          <a:off x="2527300" y="700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185,833
180,564
161.14
65,377,487
62,317,006
2,832,514
38,238,030
47,582,800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45974</xdr:rowOff>
    </xdr:from>
    <xdr:to>
      <xdr:col>6</xdr:col>
      <xdr:colOff>511175</xdr:colOff>
      <xdr:row>36</xdr:row>
      <xdr:rowOff>84950</xdr:rowOff>
    </xdr:to>
    <xdr:cxnSp macro="">
      <xdr:nvCxnSpPr>
        <xdr:cNvPr id="61" name="直線コネクタ 60"/>
        <xdr:cNvCxnSpPr/>
      </xdr:nvCxnSpPr>
      <xdr:spPr>
        <a:xfrm>
          <a:off x="3797300" y="6218174"/>
          <a:ext cx="8382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145191</xdr:rowOff>
    </xdr:from>
    <xdr:ext cx="534377" cy="259045"/>
    <xdr:sp macro="" textlink="">
      <xdr:nvSpPr>
        <xdr:cNvPr id="62" name="人件費平均値テキスト"/>
        <xdr:cNvSpPr txBox="1"/>
      </xdr:nvSpPr>
      <xdr:spPr>
        <a:xfrm>
          <a:off x="4686300" y="580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45974</xdr:rowOff>
    </xdr:from>
    <xdr:to>
      <xdr:col>5</xdr:col>
      <xdr:colOff>358775</xdr:colOff>
      <xdr:row>36</xdr:row>
      <xdr:rowOff>157874</xdr:rowOff>
    </xdr:to>
    <xdr:cxnSp macro="">
      <xdr:nvCxnSpPr>
        <xdr:cNvPr id="64" name="直線コネクタ 63"/>
        <xdr:cNvCxnSpPr/>
      </xdr:nvCxnSpPr>
      <xdr:spPr>
        <a:xfrm flipV="1">
          <a:off x="2908300" y="6218174"/>
          <a:ext cx="889000" cy="1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93184</xdr:rowOff>
    </xdr:from>
    <xdr:ext cx="534377" cy="259045"/>
    <xdr:sp macro="" textlink="">
      <xdr:nvSpPr>
        <xdr:cNvPr id="66" name="テキスト ボックス 65"/>
        <xdr:cNvSpPr txBox="1"/>
      </xdr:nvSpPr>
      <xdr:spPr>
        <a:xfrm>
          <a:off x="3530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114707</xdr:rowOff>
    </xdr:from>
    <xdr:to>
      <xdr:col>4</xdr:col>
      <xdr:colOff>155575</xdr:colOff>
      <xdr:row>36</xdr:row>
      <xdr:rowOff>157874</xdr:rowOff>
    </xdr:to>
    <xdr:cxnSp macro="">
      <xdr:nvCxnSpPr>
        <xdr:cNvPr id="67" name="直線コネクタ 66"/>
        <xdr:cNvCxnSpPr/>
      </xdr:nvCxnSpPr>
      <xdr:spPr>
        <a:xfrm>
          <a:off x="2019300" y="6286907"/>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25768</xdr:rowOff>
    </xdr:from>
    <xdr:to>
      <xdr:col>4</xdr:col>
      <xdr:colOff>206375</xdr:colOff>
      <xdr:row>36</xdr:row>
      <xdr:rowOff>127368</xdr:rowOff>
    </xdr:to>
    <xdr:sp macro="" textlink="">
      <xdr:nvSpPr>
        <xdr:cNvPr id="68" name="フローチャート : 判断 67"/>
        <xdr:cNvSpPr/>
      </xdr:nvSpPr>
      <xdr:spPr>
        <a:xfrm>
          <a:off x="2857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143895</xdr:rowOff>
    </xdr:from>
    <xdr:ext cx="534377" cy="259045"/>
    <xdr:sp macro="" textlink="">
      <xdr:nvSpPr>
        <xdr:cNvPr id="69" name="テキスト ボックス 68"/>
        <xdr:cNvSpPr txBox="1"/>
      </xdr:nvSpPr>
      <xdr:spPr>
        <a:xfrm>
          <a:off x="2641111" y="59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47346</xdr:rowOff>
    </xdr:from>
    <xdr:to>
      <xdr:col>2</xdr:col>
      <xdr:colOff>638175</xdr:colOff>
      <xdr:row>36</xdr:row>
      <xdr:rowOff>114707</xdr:rowOff>
    </xdr:to>
    <xdr:cxnSp macro="">
      <xdr:nvCxnSpPr>
        <xdr:cNvPr id="70" name="直線コネクタ 69"/>
        <xdr:cNvCxnSpPr/>
      </xdr:nvCxnSpPr>
      <xdr:spPr>
        <a:xfrm>
          <a:off x="1130300" y="6219546"/>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114274</xdr:rowOff>
    </xdr:from>
    <xdr:to>
      <xdr:col>3</xdr:col>
      <xdr:colOff>3175</xdr:colOff>
      <xdr:row>36</xdr:row>
      <xdr:rowOff>44424</xdr:rowOff>
    </xdr:to>
    <xdr:sp macro="" textlink="">
      <xdr:nvSpPr>
        <xdr:cNvPr id="71" name="フローチャート : 判断 70"/>
        <xdr:cNvSpPr/>
      </xdr:nvSpPr>
      <xdr:spPr>
        <a:xfrm>
          <a:off x="1968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60951</xdr:rowOff>
    </xdr:from>
    <xdr:ext cx="534377" cy="259045"/>
    <xdr:sp macro="" textlink="">
      <xdr:nvSpPr>
        <xdr:cNvPr id="72" name="テキスト ボックス 71"/>
        <xdr:cNvSpPr txBox="1"/>
      </xdr:nvSpPr>
      <xdr:spPr>
        <a:xfrm>
          <a:off x="1752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131267</xdr:rowOff>
    </xdr:from>
    <xdr:to>
      <xdr:col>1</xdr:col>
      <xdr:colOff>485775</xdr:colOff>
      <xdr:row>36</xdr:row>
      <xdr:rowOff>61417</xdr:rowOff>
    </xdr:to>
    <xdr:sp macro="" textlink="">
      <xdr:nvSpPr>
        <xdr:cNvPr id="73" name="フローチャート : 判断 72"/>
        <xdr:cNvSpPr/>
      </xdr:nvSpPr>
      <xdr:spPr>
        <a:xfrm>
          <a:off x="1079500" y="61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77944</xdr:rowOff>
    </xdr:from>
    <xdr:ext cx="534377" cy="259045"/>
    <xdr:sp macro="" textlink="">
      <xdr:nvSpPr>
        <xdr:cNvPr id="74" name="テキスト ボックス 73"/>
        <xdr:cNvSpPr txBox="1"/>
      </xdr:nvSpPr>
      <xdr:spPr>
        <a:xfrm>
          <a:off x="863111" y="590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34150</xdr:rowOff>
    </xdr:from>
    <xdr:to>
      <xdr:col>6</xdr:col>
      <xdr:colOff>561975</xdr:colOff>
      <xdr:row>36</xdr:row>
      <xdr:rowOff>135750</xdr:rowOff>
    </xdr:to>
    <xdr:sp macro="" textlink="">
      <xdr:nvSpPr>
        <xdr:cNvPr id="80" name="円/楕円 79"/>
        <xdr:cNvSpPr/>
      </xdr:nvSpPr>
      <xdr:spPr>
        <a:xfrm>
          <a:off x="4584700" y="62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12577</xdr:rowOff>
    </xdr:from>
    <xdr:ext cx="534377" cy="259045"/>
    <xdr:sp macro="" textlink="">
      <xdr:nvSpPr>
        <xdr:cNvPr id="81" name="人件費該当値テキスト"/>
        <xdr:cNvSpPr txBox="1"/>
      </xdr:nvSpPr>
      <xdr:spPr>
        <a:xfrm>
          <a:off x="4686300" y="61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166624</xdr:rowOff>
    </xdr:from>
    <xdr:to>
      <xdr:col>5</xdr:col>
      <xdr:colOff>409575</xdr:colOff>
      <xdr:row>36</xdr:row>
      <xdr:rowOff>96774</xdr:rowOff>
    </xdr:to>
    <xdr:sp macro="" textlink="">
      <xdr:nvSpPr>
        <xdr:cNvPr id="82" name="円/楕円 81"/>
        <xdr:cNvSpPr/>
      </xdr:nvSpPr>
      <xdr:spPr>
        <a:xfrm>
          <a:off x="3746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87901</xdr:rowOff>
    </xdr:from>
    <xdr:ext cx="534377" cy="259045"/>
    <xdr:sp macro="" textlink="">
      <xdr:nvSpPr>
        <xdr:cNvPr id="83" name="テキスト ボックス 82"/>
        <xdr:cNvSpPr txBox="1"/>
      </xdr:nvSpPr>
      <xdr:spPr>
        <a:xfrm>
          <a:off x="3530111" y="62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107074</xdr:rowOff>
    </xdr:from>
    <xdr:to>
      <xdr:col>4</xdr:col>
      <xdr:colOff>206375</xdr:colOff>
      <xdr:row>37</xdr:row>
      <xdr:rowOff>37224</xdr:rowOff>
    </xdr:to>
    <xdr:sp macro="" textlink="">
      <xdr:nvSpPr>
        <xdr:cNvPr id="84" name="円/楕円 83"/>
        <xdr:cNvSpPr/>
      </xdr:nvSpPr>
      <xdr:spPr>
        <a:xfrm>
          <a:off x="2857500" y="62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28351</xdr:rowOff>
    </xdr:from>
    <xdr:ext cx="534377" cy="259045"/>
    <xdr:sp macro="" textlink="">
      <xdr:nvSpPr>
        <xdr:cNvPr id="85" name="テキスト ボックス 84"/>
        <xdr:cNvSpPr txBox="1"/>
      </xdr:nvSpPr>
      <xdr:spPr>
        <a:xfrm>
          <a:off x="2641111" y="637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63907</xdr:rowOff>
    </xdr:from>
    <xdr:to>
      <xdr:col>3</xdr:col>
      <xdr:colOff>3175</xdr:colOff>
      <xdr:row>36</xdr:row>
      <xdr:rowOff>165507</xdr:rowOff>
    </xdr:to>
    <xdr:sp macro="" textlink="">
      <xdr:nvSpPr>
        <xdr:cNvPr id="86" name="円/楕円 85"/>
        <xdr:cNvSpPr/>
      </xdr:nvSpPr>
      <xdr:spPr>
        <a:xfrm>
          <a:off x="1968500" y="62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156634</xdr:rowOff>
    </xdr:from>
    <xdr:ext cx="534377" cy="259045"/>
    <xdr:sp macro="" textlink="">
      <xdr:nvSpPr>
        <xdr:cNvPr id="87" name="テキスト ボックス 86"/>
        <xdr:cNvSpPr txBox="1"/>
      </xdr:nvSpPr>
      <xdr:spPr>
        <a:xfrm>
          <a:off x="1752111" y="63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167996</xdr:rowOff>
    </xdr:from>
    <xdr:to>
      <xdr:col>1</xdr:col>
      <xdr:colOff>485775</xdr:colOff>
      <xdr:row>36</xdr:row>
      <xdr:rowOff>98146</xdr:rowOff>
    </xdr:to>
    <xdr:sp macro="" textlink="">
      <xdr:nvSpPr>
        <xdr:cNvPr id="88" name="円/楕円 87"/>
        <xdr:cNvSpPr/>
      </xdr:nvSpPr>
      <xdr:spPr>
        <a:xfrm>
          <a:off x="1079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89273</xdr:rowOff>
    </xdr:from>
    <xdr:ext cx="534377" cy="259045"/>
    <xdr:sp macro="" textlink="">
      <xdr:nvSpPr>
        <xdr:cNvPr id="89" name="テキスト ボックス 88"/>
        <xdr:cNvSpPr txBox="1"/>
      </xdr:nvSpPr>
      <xdr:spPr>
        <a:xfrm>
          <a:off x="863111" y="62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129794</xdr:rowOff>
    </xdr:from>
    <xdr:to>
      <xdr:col>6</xdr:col>
      <xdr:colOff>511175</xdr:colOff>
      <xdr:row>55</xdr:row>
      <xdr:rowOff>156311</xdr:rowOff>
    </xdr:to>
    <xdr:cxnSp macro="">
      <xdr:nvCxnSpPr>
        <xdr:cNvPr id="119" name="直線コネクタ 118"/>
        <xdr:cNvCxnSpPr/>
      </xdr:nvCxnSpPr>
      <xdr:spPr>
        <a:xfrm flipV="1">
          <a:off x="3797300" y="9559544"/>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56608</xdr:rowOff>
    </xdr:from>
    <xdr:ext cx="534377" cy="259045"/>
    <xdr:sp macro="" textlink="">
      <xdr:nvSpPr>
        <xdr:cNvPr id="120" name="物件費平均値テキスト"/>
        <xdr:cNvSpPr txBox="1"/>
      </xdr:nvSpPr>
      <xdr:spPr>
        <a:xfrm>
          <a:off x="4686300" y="9143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156311</xdr:rowOff>
    </xdr:from>
    <xdr:to>
      <xdr:col>5</xdr:col>
      <xdr:colOff>358775</xdr:colOff>
      <xdr:row>55</xdr:row>
      <xdr:rowOff>156845</xdr:rowOff>
    </xdr:to>
    <xdr:cxnSp macro="">
      <xdr:nvCxnSpPr>
        <xdr:cNvPr id="122" name="直線コネクタ 121"/>
        <xdr:cNvCxnSpPr/>
      </xdr:nvCxnSpPr>
      <xdr:spPr>
        <a:xfrm flipV="1">
          <a:off x="2908300" y="958606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3115</xdr:rowOff>
    </xdr:from>
    <xdr:ext cx="534377" cy="259045"/>
    <xdr:sp macro="" textlink="">
      <xdr:nvSpPr>
        <xdr:cNvPr id="124" name="テキスト ボックス 123"/>
        <xdr:cNvSpPr txBox="1"/>
      </xdr:nvSpPr>
      <xdr:spPr>
        <a:xfrm>
          <a:off x="3530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156845</xdr:rowOff>
    </xdr:from>
    <xdr:to>
      <xdr:col>4</xdr:col>
      <xdr:colOff>155575</xdr:colOff>
      <xdr:row>56</xdr:row>
      <xdr:rowOff>64415</xdr:rowOff>
    </xdr:to>
    <xdr:cxnSp macro="">
      <xdr:nvCxnSpPr>
        <xdr:cNvPr id="125" name="直線コネクタ 124"/>
        <xdr:cNvCxnSpPr/>
      </xdr:nvCxnSpPr>
      <xdr:spPr>
        <a:xfrm flipV="1">
          <a:off x="2019300" y="9586595"/>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104216</xdr:rowOff>
    </xdr:from>
    <xdr:to>
      <xdr:col>4</xdr:col>
      <xdr:colOff>206375</xdr:colOff>
      <xdr:row>54</xdr:row>
      <xdr:rowOff>34366</xdr:rowOff>
    </xdr:to>
    <xdr:sp macro="" textlink="">
      <xdr:nvSpPr>
        <xdr:cNvPr id="126" name="フローチャート : 判断 125"/>
        <xdr:cNvSpPr/>
      </xdr:nvSpPr>
      <xdr:spPr>
        <a:xfrm>
          <a:off x="2857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50893</xdr:rowOff>
    </xdr:from>
    <xdr:ext cx="534377" cy="259045"/>
    <xdr:sp macro="" textlink="">
      <xdr:nvSpPr>
        <xdr:cNvPr id="127" name="テキスト ボックス 126"/>
        <xdr:cNvSpPr txBox="1"/>
      </xdr:nvSpPr>
      <xdr:spPr>
        <a:xfrm>
          <a:off x="2641111" y="89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64415</xdr:rowOff>
    </xdr:from>
    <xdr:to>
      <xdr:col>2</xdr:col>
      <xdr:colOff>638175</xdr:colOff>
      <xdr:row>56</xdr:row>
      <xdr:rowOff>71806</xdr:rowOff>
    </xdr:to>
    <xdr:cxnSp macro="">
      <xdr:nvCxnSpPr>
        <xdr:cNvPr id="128" name="直線コネクタ 127"/>
        <xdr:cNvCxnSpPr/>
      </xdr:nvCxnSpPr>
      <xdr:spPr>
        <a:xfrm flipV="1">
          <a:off x="1130300" y="9665615"/>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32588</xdr:rowOff>
    </xdr:from>
    <xdr:to>
      <xdr:col>3</xdr:col>
      <xdr:colOff>3175</xdr:colOff>
      <xdr:row>54</xdr:row>
      <xdr:rowOff>134188</xdr:rowOff>
    </xdr:to>
    <xdr:sp macro="" textlink="">
      <xdr:nvSpPr>
        <xdr:cNvPr id="129" name="フローチャート : 判断 128"/>
        <xdr:cNvSpPr/>
      </xdr:nvSpPr>
      <xdr:spPr>
        <a:xfrm>
          <a:off x="1968500" y="929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150715</xdr:rowOff>
    </xdr:from>
    <xdr:ext cx="534377" cy="259045"/>
    <xdr:sp macro="" textlink="">
      <xdr:nvSpPr>
        <xdr:cNvPr id="130" name="テキスト ボックス 129"/>
        <xdr:cNvSpPr txBox="1"/>
      </xdr:nvSpPr>
      <xdr:spPr>
        <a:xfrm>
          <a:off x="1752111" y="90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51,478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13348</xdr:rowOff>
    </xdr:from>
    <xdr:to>
      <xdr:col>1</xdr:col>
      <xdr:colOff>485775</xdr:colOff>
      <xdr:row>54</xdr:row>
      <xdr:rowOff>114948</xdr:rowOff>
    </xdr:to>
    <xdr:sp macro="" textlink="">
      <xdr:nvSpPr>
        <xdr:cNvPr id="131" name="フローチャート : 判断 130"/>
        <xdr:cNvSpPr/>
      </xdr:nvSpPr>
      <xdr:spPr>
        <a:xfrm>
          <a:off x="1079500" y="92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131475</xdr:rowOff>
    </xdr:from>
    <xdr:ext cx="534377" cy="259045"/>
    <xdr:sp macro="" textlink="">
      <xdr:nvSpPr>
        <xdr:cNvPr id="132" name="テキスト ボックス 131"/>
        <xdr:cNvSpPr txBox="1"/>
      </xdr:nvSpPr>
      <xdr:spPr>
        <a:xfrm>
          <a:off x="863111" y="90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78994</xdr:rowOff>
    </xdr:from>
    <xdr:to>
      <xdr:col>6</xdr:col>
      <xdr:colOff>561975</xdr:colOff>
      <xdr:row>56</xdr:row>
      <xdr:rowOff>9144</xdr:rowOff>
    </xdr:to>
    <xdr:sp macro="" textlink="">
      <xdr:nvSpPr>
        <xdr:cNvPr id="138" name="円/楕円 137"/>
        <xdr:cNvSpPr/>
      </xdr:nvSpPr>
      <xdr:spPr>
        <a:xfrm>
          <a:off x="4584700" y="95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57421</xdr:rowOff>
    </xdr:from>
    <xdr:ext cx="534377" cy="259045"/>
    <xdr:sp macro="" textlink="">
      <xdr:nvSpPr>
        <xdr:cNvPr id="139" name="物件費該当値テキスト"/>
        <xdr:cNvSpPr txBox="1"/>
      </xdr:nvSpPr>
      <xdr:spPr>
        <a:xfrm>
          <a:off x="4686300" y="94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45,760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105511</xdr:rowOff>
    </xdr:from>
    <xdr:to>
      <xdr:col>5</xdr:col>
      <xdr:colOff>409575</xdr:colOff>
      <xdr:row>56</xdr:row>
      <xdr:rowOff>35661</xdr:rowOff>
    </xdr:to>
    <xdr:sp macro="" textlink="">
      <xdr:nvSpPr>
        <xdr:cNvPr id="140" name="円/楕円 139"/>
        <xdr:cNvSpPr/>
      </xdr:nvSpPr>
      <xdr:spPr>
        <a:xfrm>
          <a:off x="3746500" y="95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26788</xdr:rowOff>
    </xdr:from>
    <xdr:ext cx="534377" cy="259045"/>
    <xdr:sp macro="" textlink="">
      <xdr:nvSpPr>
        <xdr:cNvPr id="141" name="テキスト ボックス 140"/>
        <xdr:cNvSpPr txBox="1"/>
      </xdr:nvSpPr>
      <xdr:spPr>
        <a:xfrm>
          <a:off x="3530111" y="96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106045</xdr:rowOff>
    </xdr:from>
    <xdr:to>
      <xdr:col>4</xdr:col>
      <xdr:colOff>206375</xdr:colOff>
      <xdr:row>56</xdr:row>
      <xdr:rowOff>36195</xdr:rowOff>
    </xdr:to>
    <xdr:sp macro="" textlink="">
      <xdr:nvSpPr>
        <xdr:cNvPr id="142" name="円/楕円 141"/>
        <xdr:cNvSpPr/>
      </xdr:nvSpPr>
      <xdr:spPr>
        <a:xfrm>
          <a:off x="28575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27322</xdr:rowOff>
    </xdr:from>
    <xdr:ext cx="534377" cy="259045"/>
    <xdr:sp macro="" textlink="">
      <xdr:nvSpPr>
        <xdr:cNvPr id="143" name="テキスト ボックス 142"/>
        <xdr:cNvSpPr txBox="1"/>
      </xdr:nvSpPr>
      <xdr:spPr>
        <a:xfrm>
          <a:off x="2641111" y="962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13615</xdr:rowOff>
    </xdr:from>
    <xdr:to>
      <xdr:col>3</xdr:col>
      <xdr:colOff>3175</xdr:colOff>
      <xdr:row>56</xdr:row>
      <xdr:rowOff>115215</xdr:rowOff>
    </xdr:to>
    <xdr:sp macro="" textlink="">
      <xdr:nvSpPr>
        <xdr:cNvPr id="144" name="円/楕円 143"/>
        <xdr:cNvSpPr/>
      </xdr:nvSpPr>
      <xdr:spPr>
        <a:xfrm>
          <a:off x="1968500" y="96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106342</xdr:rowOff>
    </xdr:from>
    <xdr:ext cx="534377" cy="259045"/>
    <xdr:sp macro="" textlink="">
      <xdr:nvSpPr>
        <xdr:cNvPr id="145" name="テキスト ボックス 144"/>
        <xdr:cNvSpPr txBox="1"/>
      </xdr:nvSpPr>
      <xdr:spPr>
        <a:xfrm>
          <a:off x="1752111" y="97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21006</xdr:rowOff>
    </xdr:from>
    <xdr:to>
      <xdr:col>1</xdr:col>
      <xdr:colOff>485775</xdr:colOff>
      <xdr:row>56</xdr:row>
      <xdr:rowOff>122606</xdr:rowOff>
    </xdr:to>
    <xdr:sp macro="" textlink="">
      <xdr:nvSpPr>
        <xdr:cNvPr id="146" name="円/楕円 145"/>
        <xdr:cNvSpPr/>
      </xdr:nvSpPr>
      <xdr:spPr>
        <a:xfrm>
          <a:off x="1079500" y="962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113733</xdr:rowOff>
    </xdr:from>
    <xdr:ext cx="534377" cy="259045"/>
    <xdr:sp macro="" textlink="">
      <xdr:nvSpPr>
        <xdr:cNvPr id="147" name="テキスト ボックス 146"/>
        <xdr:cNvSpPr txBox="1"/>
      </xdr:nvSpPr>
      <xdr:spPr>
        <a:xfrm>
          <a:off x="863111" y="971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122745</xdr:rowOff>
    </xdr:from>
    <xdr:to>
      <xdr:col>6</xdr:col>
      <xdr:colOff>511175</xdr:colOff>
      <xdr:row>74</xdr:row>
      <xdr:rowOff>145034</xdr:rowOff>
    </xdr:to>
    <xdr:cxnSp macro="">
      <xdr:nvCxnSpPr>
        <xdr:cNvPr id="176" name="直線コネクタ 175"/>
        <xdr:cNvCxnSpPr/>
      </xdr:nvCxnSpPr>
      <xdr:spPr>
        <a:xfrm flipV="1">
          <a:off x="3797300" y="12810045"/>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67962</xdr:rowOff>
    </xdr:from>
    <xdr:ext cx="469744" cy="259045"/>
    <xdr:sp macro="" textlink="">
      <xdr:nvSpPr>
        <xdr:cNvPr id="177" name="維持補修費平均値テキスト"/>
        <xdr:cNvSpPr txBox="1"/>
      </xdr:nvSpPr>
      <xdr:spPr>
        <a:xfrm>
          <a:off x="4686300" y="1258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145034</xdr:rowOff>
    </xdr:from>
    <xdr:to>
      <xdr:col>5</xdr:col>
      <xdr:colOff>358775</xdr:colOff>
      <xdr:row>75</xdr:row>
      <xdr:rowOff>44641</xdr:rowOff>
    </xdr:to>
    <xdr:cxnSp macro="">
      <xdr:nvCxnSpPr>
        <xdr:cNvPr id="179" name="直線コネクタ 178"/>
        <xdr:cNvCxnSpPr/>
      </xdr:nvCxnSpPr>
      <xdr:spPr>
        <a:xfrm flipV="1">
          <a:off x="2908300" y="12832334"/>
          <a:ext cx="889000" cy="7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49420</xdr:rowOff>
    </xdr:from>
    <xdr:ext cx="469744" cy="259045"/>
    <xdr:sp macro="" textlink="">
      <xdr:nvSpPr>
        <xdr:cNvPr id="181" name="テキスト ボックス 180"/>
        <xdr:cNvSpPr txBox="1"/>
      </xdr:nvSpPr>
      <xdr:spPr>
        <a:xfrm>
          <a:off x="3562427"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44641</xdr:rowOff>
    </xdr:from>
    <xdr:to>
      <xdr:col>4</xdr:col>
      <xdr:colOff>155575</xdr:colOff>
      <xdr:row>75</xdr:row>
      <xdr:rowOff>80264</xdr:rowOff>
    </xdr:to>
    <xdr:cxnSp macro="">
      <xdr:nvCxnSpPr>
        <xdr:cNvPr id="182" name="直線コネクタ 181"/>
        <xdr:cNvCxnSpPr/>
      </xdr:nvCxnSpPr>
      <xdr:spPr>
        <a:xfrm flipV="1">
          <a:off x="2019300" y="12903391"/>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131191</xdr:rowOff>
    </xdr:from>
    <xdr:to>
      <xdr:col>4</xdr:col>
      <xdr:colOff>206375</xdr:colOff>
      <xdr:row>74</xdr:row>
      <xdr:rowOff>61341</xdr:rowOff>
    </xdr:to>
    <xdr:sp macro="" textlink="">
      <xdr:nvSpPr>
        <xdr:cNvPr id="183" name="フローチャート : 判断 182"/>
        <xdr:cNvSpPr/>
      </xdr:nvSpPr>
      <xdr:spPr>
        <a:xfrm>
          <a:off x="2857500" y="1264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77868</xdr:rowOff>
    </xdr:from>
    <xdr:ext cx="469744" cy="259045"/>
    <xdr:sp macro="" textlink="">
      <xdr:nvSpPr>
        <xdr:cNvPr id="184" name="テキスト ボックス 183"/>
        <xdr:cNvSpPr txBox="1"/>
      </xdr:nvSpPr>
      <xdr:spPr>
        <a:xfrm>
          <a:off x="2673427" y="1242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80264</xdr:rowOff>
    </xdr:from>
    <xdr:to>
      <xdr:col>2</xdr:col>
      <xdr:colOff>638175</xdr:colOff>
      <xdr:row>75</xdr:row>
      <xdr:rowOff>81217</xdr:rowOff>
    </xdr:to>
    <xdr:cxnSp macro="">
      <xdr:nvCxnSpPr>
        <xdr:cNvPr id="185" name="直線コネクタ 184"/>
        <xdr:cNvCxnSpPr/>
      </xdr:nvCxnSpPr>
      <xdr:spPr>
        <a:xfrm flipV="1">
          <a:off x="1130300" y="1293901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27749</xdr:rowOff>
    </xdr:from>
    <xdr:to>
      <xdr:col>3</xdr:col>
      <xdr:colOff>3175</xdr:colOff>
      <xdr:row>74</xdr:row>
      <xdr:rowOff>129349</xdr:rowOff>
    </xdr:to>
    <xdr:sp macro="" textlink="">
      <xdr:nvSpPr>
        <xdr:cNvPr id="186" name="フローチャート : 判断 185"/>
        <xdr:cNvSpPr/>
      </xdr:nvSpPr>
      <xdr:spPr>
        <a:xfrm>
          <a:off x="1968500" y="1271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145876</xdr:rowOff>
    </xdr:from>
    <xdr:ext cx="469744" cy="259045"/>
    <xdr:sp macro="" textlink="">
      <xdr:nvSpPr>
        <xdr:cNvPr id="187" name="テキスト ボックス 186"/>
        <xdr:cNvSpPr txBox="1"/>
      </xdr:nvSpPr>
      <xdr:spPr>
        <a:xfrm>
          <a:off x="1784427" y="124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4,321</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119761</xdr:rowOff>
    </xdr:from>
    <xdr:to>
      <xdr:col>1</xdr:col>
      <xdr:colOff>485775</xdr:colOff>
      <xdr:row>75</xdr:row>
      <xdr:rowOff>49911</xdr:rowOff>
    </xdr:to>
    <xdr:sp macro="" textlink="">
      <xdr:nvSpPr>
        <xdr:cNvPr id="188" name="フローチャート : 判断 187"/>
        <xdr:cNvSpPr/>
      </xdr:nvSpPr>
      <xdr:spPr>
        <a:xfrm>
          <a:off x="1079500" y="128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66438</xdr:rowOff>
    </xdr:from>
    <xdr:ext cx="469744" cy="259045"/>
    <xdr:sp macro="" textlink="">
      <xdr:nvSpPr>
        <xdr:cNvPr id="189" name="テキスト ボックス 188"/>
        <xdr:cNvSpPr txBox="1"/>
      </xdr:nvSpPr>
      <xdr:spPr>
        <a:xfrm>
          <a:off x="895427" y="1258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71945</xdr:rowOff>
    </xdr:from>
    <xdr:to>
      <xdr:col>6</xdr:col>
      <xdr:colOff>561975</xdr:colOff>
      <xdr:row>75</xdr:row>
      <xdr:rowOff>2095</xdr:rowOff>
    </xdr:to>
    <xdr:sp macro="" textlink="">
      <xdr:nvSpPr>
        <xdr:cNvPr id="195" name="円/楕円 194"/>
        <xdr:cNvSpPr/>
      </xdr:nvSpPr>
      <xdr:spPr>
        <a:xfrm>
          <a:off x="4584700" y="127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50372</xdr:rowOff>
    </xdr:from>
    <xdr:ext cx="469744" cy="259045"/>
    <xdr:sp macro="" textlink="">
      <xdr:nvSpPr>
        <xdr:cNvPr id="196" name="維持補修費該当値テキスト"/>
        <xdr:cNvSpPr txBox="1"/>
      </xdr:nvSpPr>
      <xdr:spPr>
        <a:xfrm>
          <a:off x="4686300" y="127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94234</xdr:rowOff>
    </xdr:from>
    <xdr:to>
      <xdr:col>5</xdr:col>
      <xdr:colOff>409575</xdr:colOff>
      <xdr:row>75</xdr:row>
      <xdr:rowOff>24384</xdr:rowOff>
    </xdr:to>
    <xdr:sp macro="" textlink="">
      <xdr:nvSpPr>
        <xdr:cNvPr id="197" name="円/楕円 196"/>
        <xdr:cNvSpPr/>
      </xdr:nvSpPr>
      <xdr:spPr>
        <a:xfrm>
          <a:off x="3746500" y="127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40911</xdr:rowOff>
    </xdr:from>
    <xdr:ext cx="469744" cy="259045"/>
    <xdr:sp macro="" textlink="">
      <xdr:nvSpPr>
        <xdr:cNvPr id="198" name="テキスト ボックス 197"/>
        <xdr:cNvSpPr txBox="1"/>
      </xdr:nvSpPr>
      <xdr:spPr>
        <a:xfrm>
          <a:off x="3562427" y="125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165291</xdr:rowOff>
    </xdr:from>
    <xdr:to>
      <xdr:col>4</xdr:col>
      <xdr:colOff>206375</xdr:colOff>
      <xdr:row>75</xdr:row>
      <xdr:rowOff>95441</xdr:rowOff>
    </xdr:to>
    <xdr:sp macro="" textlink="">
      <xdr:nvSpPr>
        <xdr:cNvPr id="199" name="円/楕円 198"/>
        <xdr:cNvSpPr/>
      </xdr:nvSpPr>
      <xdr:spPr>
        <a:xfrm>
          <a:off x="2857500" y="128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86568</xdr:rowOff>
    </xdr:from>
    <xdr:ext cx="469744" cy="259045"/>
    <xdr:sp macro="" textlink="">
      <xdr:nvSpPr>
        <xdr:cNvPr id="200" name="テキスト ボックス 199"/>
        <xdr:cNvSpPr txBox="1"/>
      </xdr:nvSpPr>
      <xdr:spPr>
        <a:xfrm>
          <a:off x="2673427" y="129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29464</xdr:rowOff>
    </xdr:from>
    <xdr:to>
      <xdr:col>3</xdr:col>
      <xdr:colOff>3175</xdr:colOff>
      <xdr:row>75</xdr:row>
      <xdr:rowOff>131064</xdr:rowOff>
    </xdr:to>
    <xdr:sp macro="" textlink="">
      <xdr:nvSpPr>
        <xdr:cNvPr id="201" name="円/楕円 200"/>
        <xdr:cNvSpPr/>
      </xdr:nvSpPr>
      <xdr:spPr>
        <a:xfrm>
          <a:off x="1968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122190</xdr:rowOff>
    </xdr:from>
    <xdr:ext cx="469744" cy="259045"/>
    <xdr:sp macro="" textlink="">
      <xdr:nvSpPr>
        <xdr:cNvPr id="202" name="テキスト ボックス 201"/>
        <xdr:cNvSpPr txBox="1"/>
      </xdr:nvSpPr>
      <xdr:spPr>
        <a:xfrm>
          <a:off x="1784427" y="1298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30417</xdr:rowOff>
    </xdr:from>
    <xdr:to>
      <xdr:col>1</xdr:col>
      <xdr:colOff>485775</xdr:colOff>
      <xdr:row>75</xdr:row>
      <xdr:rowOff>132017</xdr:rowOff>
    </xdr:to>
    <xdr:sp macro="" textlink="">
      <xdr:nvSpPr>
        <xdr:cNvPr id="203" name="円/楕円 202"/>
        <xdr:cNvSpPr/>
      </xdr:nvSpPr>
      <xdr:spPr>
        <a:xfrm>
          <a:off x="1079500" y="128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123144</xdr:rowOff>
    </xdr:from>
    <xdr:ext cx="469744" cy="259045"/>
    <xdr:sp macro="" textlink="">
      <xdr:nvSpPr>
        <xdr:cNvPr id="204" name="テキスト ボックス 203"/>
        <xdr:cNvSpPr txBox="1"/>
      </xdr:nvSpPr>
      <xdr:spPr>
        <a:xfrm>
          <a:off x="895427" y="1298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47422</xdr:rowOff>
    </xdr:from>
    <xdr:to>
      <xdr:col>6</xdr:col>
      <xdr:colOff>511175</xdr:colOff>
      <xdr:row>95</xdr:row>
      <xdr:rowOff>168047</xdr:rowOff>
    </xdr:to>
    <xdr:cxnSp macro="">
      <xdr:nvCxnSpPr>
        <xdr:cNvPr id="234" name="直線コネクタ 233"/>
        <xdr:cNvCxnSpPr/>
      </xdr:nvCxnSpPr>
      <xdr:spPr>
        <a:xfrm flipV="1">
          <a:off x="3797300" y="16335172"/>
          <a:ext cx="838200" cy="1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156735</xdr:rowOff>
    </xdr:from>
    <xdr:ext cx="534377" cy="259045"/>
    <xdr:sp macro="" textlink="">
      <xdr:nvSpPr>
        <xdr:cNvPr id="235" name="扶助費平均値テキスト"/>
        <xdr:cNvSpPr txBox="1"/>
      </xdr:nvSpPr>
      <xdr:spPr>
        <a:xfrm>
          <a:off x="4686300" y="1610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168047</xdr:rowOff>
    </xdr:from>
    <xdr:to>
      <xdr:col>5</xdr:col>
      <xdr:colOff>358775</xdr:colOff>
      <xdr:row>95</xdr:row>
      <xdr:rowOff>169227</xdr:rowOff>
    </xdr:to>
    <xdr:cxnSp macro="">
      <xdr:nvCxnSpPr>
        <xdr:cNvPr id="237" name="直線コネクタ 236"/>
        <xdr:cNvCxnSpPr/>
      </xdr:nvCxnSpPr>
      <xdr:spPr>
        <a:xfrm flipV="1">
          <a:off x="2908300" y="16455797"/>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38" name="フローチャート : 判断 23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136211</xdr:rowOff>
    </xdr:from>
    <xdr:ext cx="534377" cy="259045"/>
    <xdr:sp macro="" textlink="">
      <xdr:nvSpPr>
        <xdr:cNvPr id="239" name="テキスト ボックス 238"/>
        <xdr:cNvSpPr txBox="1"/>
      </xdr:nvSpPr>
      <xdr:spPr>
        <a:xfrm>
          <a:off x="3530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169227</xdr:rowOff>
    </xdr:from>
    <xdr:to>
      <xdr:col>4</xdr:col>
      <xdr:colOff>155575</xdr:colOff>
      <xdr:row>97</xdr:row>
      <xdr:rowOff>73864</xdr:rowOff>
    </xdr:to>
    <xdr:cxnSp macro="">
      <xdr:nvCxnSpPr>
        <xdr:cNvPr id="240" name="直線コネクタ 239"/>
        <xdr:cNvCxnSpPr/>
      </xdr:nvCxnSpPr>
      <xdr:spPr>
        <a:xfrm flipV="1">
          <a:off x="2019300" y="16456977"/>
          <a:ext cx="889000" cy="24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116942</xdr:rowOff>
    </xdr:from>
    <xdr:to>
      <xdr:col>4</xdr:col>
      <xdr:colOff>206375</xdr:colOff>
      <xdr:row>98</xdr:row>
      <xdr:rowOff>47092</xdr:rowOff>
    </xdr:to>
    <xdr:sp macro="" textlink="">
      <xdr:nvSpPr>
        <xdr:cNvPr id="241" name="フローチャート : 判断 240"/>
        <xdr:cNvSpPr/>
      </xdr:nvSpPr>
      <xdr:spPr>
        <a:xfrm>
          <a:off x="2857500" y="167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38219</xdr:rowOff>
    </xdr:from>
    <xdr:ext cx="534377" cy="259045"/>
    <xdr:sp macro="" textlink="">
      <xdr:nvSpPr>
        <xdr:cNvPr id="242" name="テキスト ボックス 241"/>
        <xdr:cNvSpPr txBox="1"/>
      </xdr:nvSpPr>
      <xdr:spPr>
        <a:xfrm>
          <a:off x="2641111" y="168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73864</xdr:rowOff>
    </xdr:from>
    <xdr:to>
      <xdr:col>2</xdr:col>
      <xdr:colOff>638175</xdr:colOff>
      <xdr:row>97</xdr:row>
      <xdr:rowOff>128346</xdr:rowOff>
    </xdr:to>
    <xdr:cxnSp macro="">
      <xdr:nvCxnSpPr>
        <xdr:cNvPr id="243" name="直線コネクタ 242"/>
        <xdr:cNvCxnSpPr/>
      </xdr:nvCxnSpPr>
      <xdr:spPr>
        <a:xfrm flipV="1">
          <a:off x="1130300" y="16704514"/>
          <a:ext cx="8890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137858</xdr:rowOff>
    </xdr:from>
    <xdr:to>
      <xdr:col>3</xdr:col>
      <xdr:colOff>3175</xdr:colOff>
      <xdr:row>99</xdr:row>
      <xdr:rowOff>68008</xdr:rowOff>
    </xdr:to>
    <xdr:sp macro="" textlink="">
      <xdr:nvSpPr>
        <xdr:cNvPr id="244" name="フローチャート : 判断 243"/>
        <xdr:cNvSpPr/>
      </xdr:nvSpPr>
      <xdr:spPr>
        <a:xfrm>
          <a:off x="1968500" y="1693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59135</xdr:rowOff>
    </xdr:from>
    <xdr:ext cx="534377" cy="259045"/>
    <xdr:sp macro="" textlink="">
      <xdr:nvSpPr>
        <xdr:cNvPr id="245" name="テキスト ボックス 244"/>
        <xdr:cNvSpPr txBox="1"/>
      </xdr:nvSpPr>
      <xdr:spPr>
        <a:xfrm>
          <a:off x="1752111" y="170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60,715</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18301</xdr:rowOff>
    </xdr:from>
    <xdr:to>
      <xdr:col>1</xdr:col>
      <xdr:colOff>485775</xdr:colOff>
      <xdr:row>99</xdr:row>
      <xdr:rowOff>119901</xdr:rowOff>
    </xdr:to>
    <xdr:sp macro="" textlink="">
      <xdr:nvSpPr>
        <xdr:cNvPr id="246" name="フローチャート : 判断 245"/>
        <xdr:cNvSpPr/>
      </xdr:nvSpPr>
      <xdr:spPr>
        <a:xfrm>
          <a:off x="1079500" y="1699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111028</xdr:rowOff>
    </xdr:from>
    <xdr:ext cx="534377" cy="259045"/>
    <xdr:sp macro="" textlink="">
      <xdr:nvSpPr>
        <xdr:cNvPr id="247" name="テキスト ボックス 246"/>
        <xdr:cNvSpPr txBox="1"/>
      </xdr:nvSpPr>
      <xdr:spPr>
        <a:xfrm>
          <a:off x="863111" y="170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168072</xdr:rowOff>
    </xdr:from>
    <xdr:to>
      <xdr:col>6</xdr:col>
      <xdr:colOff>561975</xdr:colOff>
      <xdr:row>95</xdr:row>
      <xdr:rowOff>98222</xdr:rowOff>
    </xdr:to>
    <xdr:sp macro="" textlink="">
      <xdr:nvSpPr>
        <xdr:cNvPr id="253" name="円/楕円 252"/>
        <xdr:cNvSpPr/>
      </xdr:nvSpPr>
      <xdr:spPr>
        <a:xfrm>
          <a:off x="4584700" y="162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146499</xdr:rowOff>
    </xdr:from>
    <xdr:ext cx="534377" cy="259045"/>
    <xdr:sp macro="" textlink="">
      <xdr:nvSpPr>
        <xdr:cNvPr id="254" name="扶助費該当値テキスト"/>
        <xdr:cNvSpPr txBox="1"/>
      </xdr:nvSpPr>
      <xdr:spPr>
        <a:xfrm>
          <a:off x="4686300" y="162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117247</xdr:rowOff>
    </xdr:from>
    <xdr:to>
      <xdr:col>5</xdr:col>
      <xdr:colOff>409575</xdr:colOff>
      <xdr:row>96</xdr:row>
      <xdr:rowOff>47397</xdr:rowOff>
    </xdr:to>
    <xdr:sp macro="" textlink="">
      <xdr:nvSpPr>
        <xdr:cNvPr id="255" name="円/楕円 254"/>
        <xdr:cNvSpPr/>
      </xdr:nvSpPr>
      <xdr:spPr>
        <a:xfrm>
          <a:off x="3746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63924</xdr:rowOff>
    </xdr:from>
    <xdr:ext cx="534377" cy="259045"/>
    <xdr:sp macro="" textlink="">
      <xdr:nvSpPr>
        <xdr:cNvPr id="256" name="テキスト ボックス 255"/>
        <xdr:cNvSpPr txBox="1"/>
      </xdr:nvSpPr>
      <xdr:spPr>
        <a:xfrm>
          <a:off x="3530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118427</xdr:rowOff>
    </xdr:from>
    <xdr:to>
      <xdr:col>4</xdr:col>
      <xdr:colOff>206375</xdr:colOff>
      <xdr:row>96</xdr:row>
      <xdr:rowOff>48577</xdr:rowOff>
    </xdr:to>
    <xdr:sp macro="" textlink="">
      <xdr:nvSpPr>
        <xdr:cNvPr id="257" name="円/楕円 256"/>
        <xdr:cNvSpPr/>
      </xdr:nvSpPr>
      <xdr:spPr>
        <a:xfrm>
          <a:off x="2857500" y="164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65104</xdr:rowOff>
    </xdr:from>
    <xdr:ext cx="534377" cy="259045"/>
    <xdr:sp macro="" textlink="">
      <xdr:nvSpPr>
        <xdr:cNvPr id="258" name="テキスト ボックス 257"/>
        <xdr:cNvSpPr txBox="1"/>
      </xdr:nvSpPr>
      <xdr:spPr>
        <a:xfrm>
          <a:off x="2641111" y="161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23064</xdr:rowOff>
    </xdr:from>
    <xdr:to>
      <xdr:col>3</xdr:col>
      <xdr:colOff>3175</xdr:colOff>
      <xdr:row>97</xdr:row>
      <xdr:rowOff>124664</xdr:rowOff>
    </xdr:to>
    <xdr:sp macro="" textlink="">
      <xdr:nvSpPr>
        <xdr:cNvPr id="259" name="円/楕円 258"/>
        <xdr:cNvSpPr/>
      </xdr:nvSpPr>
      <xdr:spPr>
        <a:xfrm>
          <a:off x="1968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141191</xdr:rowOff>
    </xdr:from>
    <xdr:ext cx="534377" cy="259045"/>
    <xdr:sp macro="" textlink="">
      <xdr:nvSpPr>
        <xdr:cNvPr id="260" name="テキスト ボックス 259"/>
        <xdr:cNvSpPr txBox="1"/>
      </xdr:nvSpPr>
      <xdr:spPr>
        <a:xfrm>
          <a:off x="1752111" y="164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77546</xdr:rowOff>
    </xdr:from>
    <xdr:to>
      <xdr:col>1</xdr:col>
      <xdr:colOff>485775</xdr:colOff>
      <xdr:row>98</xdr:row>
      <xdr:rowOff>7696</xdr:rowOff>
    </xdr:to>
    <xdr:sp macro="" textlink="">
      <xdr:nvSpPr>
        <xdr:cNvPr id="261" name="円/楕円 260"/>
        <xdr:cNvSpPr/>
      </xdr:nvSpPr>
      <xdr:spPr>
        <a:xfrm>
          <a:off x="1079500" y="167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24223</xdr:rowOff>
    </xdr:from>
    <xdr:ext cx="534377" cy="259045"/>
    <xdr:sp macro="" textlink="">
      <xdr:nvSpPr>
        <xdr:cNvPr id="262" name="テキスト ボックス 261"/>
        <xdr:cNvSpPr txBox="1"/>
      </xdr:nvSpPr>
      <xdr:spPr>
        <a:xfrm>
          <a:off x="863111" y="164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72358</xdr:rowOff>
    </xdr:from>
    <xdr:to>
      <xdr:col>15</xdr:col>
      <xdr:colOff>180975</xdr:colOff>
      <xdr:row>35</xdr:row>
      <xdr:rowOff>137395</xdr:rowOff>
    </xdr:to>
    <xdr:cxnSp macro="">
      <xdr:nvCxnSpPr>
        <xdr:cNvPr id="291" name="直線コネクタ 290"/>
        <xdr:cNvCxnSpPr/>
      </xdr:nvCxnSpPr>
      <xdr:spPr>
        <a:xfrm flipV="1">
          <a:off x="9639300" y="6073108"/>
          <a:ext cx="8382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57002</xdr:rowOff>
    </xdr:from>
    <xdr:ext cx="534377" cy="259045"/>
    <xdr:sp macro="" textlink="">
      <xdr:nvSpPr>
        <xdr:cNvPr id="292" name="補助費等平均値テキスト"/>
        <xdr:cNvSpPr txBox="1"/>
      </xdr:nvSpPr>
      <xdr:spPr>
        <a:xfrm>
          <a:off x="10528300" y="605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137395</xdr:rowOff>
    </xdr:from>
    <xdr:to>
      <xdr:col>14</xdr:col>
      <xdr:colOff>28575</xdr:colOff>
      <xdr:row>35</xdr:row>
      <xdr:rowOff>160484</xdr:rowOff>
    </xdr:to>
    <xdr:cxnSp macro="">
      <xdr:nvCxnSpPr>
        <xdr:cNvPr id="294" name="直線コネクタ 293"/>
        <xdr:cNvCxnSpPr/>
      </xdr:nvCxnSpPr>
      <xdr:spPr>
        <a:xfrm flipV="1">
          <a:off x="8750300" y="6138145"/>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5" name="フローチャート : 判断 29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165365</xdr:rowOff>
    </xdr:from>
    <xdr:ext cx="534377" cy="259045"/>
    <xdr:sp macro="" textlink="">
      <xdr:nvSpPr>
        <xdr:cNvPr id="296" name="テキスト ボックス 295"/>
        <xdr:cNvSpPr txBox="1"/>
      </xdr:nvSpPr>
      <xdr:spPr>
        <a:xfrm>
          <a:off x="9372111" y="58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160484</xdr:rowOff>
    </xdr:from>
    <xdr:to>
      <xdr:col>12</xdr:col>
      <xdr:colOff>511175</xdr:colOff>
      <xdr:row>36</xdr:row>
      <xdr:rowOff>16427</xdr:rowOff>
    </xdr:to>
    <xdr:cxnSp macro="">
      <xdr:nvCxnSpPr>
        <xdr:cNvPr id="297" name="直線コネクタ 296"/>
        <xdr:cNvCxnSpPr/>
      </xdr:nvCxnSpPr>
      <xdr:spPr>
        <a:xfrm flipV="1">
          <a:off x="7861300" y="6161234"/>
          <a:ext cx="8890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20320</xdr:rowOff>
    </xdr:from>
    <xdr:to>
      <xdr:col>12</xdr:col>
      <xdr:colOff>561975</xdr:colOff>
      <xdr:row>36</xdr:row>
      <xdr:rowOff>121920</xdr:rowOff>
    </xdr:to>
    <xdr:sp macro="" textlink="">
      <xdr:nvSpPr>
        <xdr:cNvPr id="298" name="フローチャート : 判断 297"/>
        <xdr:cNvSpPr/>
      </xdr:nvSpPr>
      <xdr:spPr>
        <a:xfrm>
          <a:off x="869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113047</xdr:rowOff>
    </xdr:from>
    <xdr:ext cx="534377" cy="259045"/>
    <xdr:sp macro="" textlink="">
      <xdr:nvSpPr>
        <xdr:cNvPr id="299" name="テキスト ボックス 298"/>
        <xdr:cNvSpPr txBox="1"/>
      </xdr:nvSpPr>
      <xdr:spPr>
        <a:xfrm>
          <a:off x="8483111" y="628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16427</xdr:rowOff>
    </xdr:from>
    <xdr:to>
      <xdr:col>11</xdr:col>
      <xdr:colOff>307975</xdr:colOff>
      <xdr:row>36</xdr:row>
      <xdr:rowOff>54280</xdr:rowOff>
    </xdr:to>
    <xdr:cxnSp macro="">
      <xdr:nvCxnSpPr>
        <xdr:cNvPr id="300" name="直線コネクタ 299"/>
        <xdr:cNvCxnSpPr/>
      </xdr:nvCxnSpPr>
      <xdr:spPr>
        <a:xfrm flipV="1">
          <a:off x="6972300" y="6188627"/>
          <a:ext cx="889000" cy="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22625</xdr:rowOff>
    </xdr:from>
    <xdr:to>
      <xdr:col>11</xdr:col>
      <xdr:colOff>358775</xdr:colOff>
      <xdr:row>36</xdr:row>
      <xdr:rowOff>124225</xdr:rowOff>
    </xdr:to>
    <xdr:sp macro="" textlink="">
      <xdr:nvSpPr>
        <xdr:cNvPr id="301" name="フローチャート : 判断 300"/>
        <xdr:cNvSpPr/>
      </xdr:nvSpPr>
      <xdr:spPr>
        <a:xfrm>
          <a:off x="7810500" y="619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115352</xdr:rowOff>
    </xdr:from>
    <xdr:ext cx="534377" cy="259045"/>
    <xdr:sp macro="" textlink="">
      <xdr:nvSpPr>
        <xdr:cNvPr id="302" name="テキスト ボックス 301"/>
        <xdr:cNvSpPr txBox="1"/>
      </xdr:nvSpPr>
      <xdr:spPr>
        <a:xfrm>
          <a:off x="7594111" y="62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25,479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162909</xdr:rowOff>
    </xdr:from>
    <xdr:to>
      <xdr:col>10</xdr:col>
      <xdr:colOff>155575</xdr:colOff>
      <xdr:row>36</xdr:row>
      <xdr:rowOff>93059</xdr:rowOff>
    </xdr:to>
    <xdr:sp macro="" textlink="">
      <xdr:nvSpPr>
        <xdr:cNvPr id="303" name="フローチャート : 判断 302"/>
        <xdr:cNvSpPr/>
      </xdr:nvSpPr>
      <xdr:spPr>
        <a:xfrm>
          <a:off x="6921500" y="616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109586</xdr:rowOff>
    </xdr:from>
    <xdr:ext cx="534377" cy="259045"/>
    <xdr:sp macro="" textlink="">
      <xdr:nvSpPr>
        <xdr:cNvPr id="304" name="テキスト ボックス 303"/>
        <xdr:cNvSpPr txBox="1"/>
      </xdr:nvSpPr>
      <xdr:spPr>
        <a:xfrm>
          <a:off x="6705111" y="59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21558</xdr:rowOff>
    </xdr:from>
    <xdr:to>
      <xdr:col>15</xdr:col>
      <xdr:colOff>231775</xdr:colOff>
      <xdr:row>35</xdr:row>
      <xdr:rowOff>123158</xdr:rowOff>
    </xdr:to>
    <xdr:sp macro="" textlink="">
      <xdr:nvSpPr>
        <xdr:cNvPr id="310" name="円/楕円 309"/>
        <xdr:cNvSpPr/>
      </xdr:nvSpPr>
      <xdr:spPr>
        <a:xfrm>
          <a:off x="10426700" y="60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44435</xdr:rowOff>
    </xdr:from>
    <xdr:ext cx="534377" cy="259045"/>
    <xdr:sp macro="" textlink="">
      <xdr:nvSpPr>
        <xdr:cNvPr id="311" name="補助費等該当値テキスト"/>
        <xdr:cNvSpPr txBox="1"/>
      </xdr:nvSpPr>
      <xdr:spPr>
        <a:xfrm>
          <a:off x="10528300" y="58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34,535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86595</xdr:rowOff>
    </xdr:from>
    <xdr:to>
      <xdr:col>14</xdr:col>
      <xdr:colOff>79375</xdr:colOff>
      <xdr:row>36</xdr:row>
      <xdr:rowOff>16745</xdr:rowOff>
    </xdr:to>
    <xdr:sp macro="" textlink="">
      <xdr:nvSpPr>
        <xdr:cNvPr id="312" name="円/楕円 311"/>
        <xdr:cNvSpPr/>
      </xdr:nvSpPr>
      <xdr:spPr>
        <a:xfrm>
          <a:off x="9588500" y="60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7872</xdr:rowOff>
    </xdr:from>
    <xdr:ext cx="534377" cy="259045"/>
    <xdr:sp macro="" textlink="">
      <xdr:nvSpPr>
        <xdr:cNvPr id="313" name="テキスト ボックス 312"/>
        <xdr:cNvSpPr txBox="1"/>
      </xdr:nvSpPr>
      <xdr:spPr>
        <a:xfrm>
          <a:off x="9372111" y="61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109684</xdr:rowOff>
    </xdr:from>
    <xdr:to>
      <xdr:col>12</xdr:col>
      <xdr:colOff>561975</xdr:colOff>
      <xdr:row>36</xdr:row>
      <xdr:rowOff>39834</xdr:rowOff>
    </xdr:to>
    <xdr:sp macro="" textlink="">
      <xdr:nvSpPr>
        <xdr:cNvPr id="314" name="円/楕円 313"/>
        <xdr:cNvSpPr/>
      </xdr:nvSpPr>
      <xdr:spPr>
        <a:xfrm>
          <a:off x="8699500" y="61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56361</xdr:rowOff>
    </xdr:from>
    <xdr:ext cx="534377" cy="259045"/>
    <xdr:sp macro="" textlink="">
      <xdr:nvSpPr>
        <xdr:cNvPr id="315" name="テキスト ボックス 314"/>
        <xdr:cNvSpPr txBox="1"/>
      </xdr:nvSpPr>
      <xdr:spPr>
        <a:xfrm>
          <a:off x="8483111" y="588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137077</xdr:rowOff>
    </xdr:from>
    <xdr:to>
      <xdr:col>11</xdr:col>
      <xdr:colOff>358775</xdr:colOff>
      <xdr:row>36</xdr:row>
      <xdr:rowOff>67227</xdr:rowOff>
    </xdr:to>
    <xdr:sp macro="" textlink="">
      <xdr:nvSpPr>
        <xdr:cNvPr id="316" name="円/楕円 315"/>
        <xdr:cNvSpPr/>
      </xdr:nvSpPr>
      <xdr:spPr>
        <a:xfrm>
          <a:off x="7810500" y="613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83754</xdr:rowOff>
    </xdr:from>
    <xdr:ext cx="534377" cy="259045"/>
    <xdr:sp macro="" textlink="">
      <xdr:nvSpPr>
        <xdr:cNvPr id="317" name="テキスト ボックス 316"/>
        <xdr:cNvSpPr txBox="1"/>
      </xdr:nvSpPr>
      <xdr:spPr>
        <a:xfrm>
          <a:off x="7594111" y="591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3480</xdr:rowOff>
    </xdr:from>
    <xdr:to>
      <xdr:col>10</xdr:col>
      <xdr:colOff>155575</xdr:colOff>
      <xdr:row>36</xdr:row>
      <xdr:rowOff>105080</xdr:rowOff>
    </xdr:to>
    <xdr:sp macro="" textlink="">
      <xdr:nvSpPr>
        <xdr:cNvPr id="318" name="円/楕円 317"/>
        <xdr:cNvSpPr/>
      </xdr:nvSpPr>
      <xdr:spPr>
        <a:xfrm>
          <a:off x="6921500" y="61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96207</xdr:rowOff>
    </xdr:from>
    <xdr:ext cx="534377" cy="259045"/>
    <xdr:sp macro="" textlink="">
      <xdr:nvSpPr>
        <xdr:cNvPr id="319" name="テキスト ボックス 318"/>
        <xdr:cNvSpPr txBox="1"/>
      </xdr:nvSpPr>
      <xdr:spPr>
        <a:xfrm>
          <a:off x="6705111" y="626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168601</xdr:rowOff>
    </xdr:from>
    <xdr:to>
      <xdr:col>15</xdr:col>
      <xdr:colOff>180975</xdr:colOff>
      <xdr:row>58</xdr:row>
      <xdr:rowOff>2393</xdr:rowOff>
    </xdr:to>
    <xdr:cxnSp macro="">
      <xdr:nvCxnSpPr>
        <xdr:cNvPr id="351" name="直線コネクタ 350"/>
        <xdr:cNvCxnSpPr/>
      </xdr:nvCxnSpPr>
      <xdr:spPr>
        <a:xfrm flipV="1">
          <a:off x="9639300" y="9769801"/>
          <a:ext cx="838200" cy="1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52"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120890</xdr:rowOff>
    </xdr:from>
    <xdr:to>
      <xdr:col>14</xdr:col>
      <xdr:colOff>28575</xdr:colOff>
      <xdr:row>58</xdr:row>
      <xdr:rowOff>2393</xdr:rowOff>
    </xdr:to>
    <xdr:cxnSp macro="">
      <xdr:nvCxnSpPr>
        <xdr:cNvPr id="354" name="直線コネクタ 353"/>
        <xdr:cNvCxnSpPr/>
      </xdr:nvCxnSpPr>
      <xdr:spPr>
        <a:xfrm>
          <a:off x="8750300" y="9893540"/>
          <a:ext cx="8890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55" name="フローチャート : 判断 354"/>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149942</xdr:rowOff>
    </xdr:from>
    <xdr:ext cx="534377" cy="259045"/>
    <xdr:sp macro="" textlink="">
      <xdr:nvSpPr>
        <xdr:cNvPr id="356" name="テキスト ボックス 355"/>
        <xdr:cNvSpPr txBox="1"/>
      </xdr:nvSpPr>
      <xdr:spPr>
        <a:xfrm>
          <a:off x="9372111" y="94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120890</xdr:rowOff>
    </xdr:from>
    <xdr:to>
      <xdr:col>12</xdr:col>
      <xdr:colOff>511175</xdr:colOff>
      <xdr:row>58</xdr:row>
      <xdr:rowOff>31507</xdr:rowOff>
    </xdr:to>
    <xdr:cxnSp macro="">
      <xdr:nvCxnSpPr>
        <xdr:cNvPr id="357" name="直線コネクタ 356"/>
        <xdr:cNvCxnSpPr/>
      </xdr:nvCxnSpPr>
      <xdr:spPr>
        <a:xfrm flipV="1">
          <a:off x="7861300" y="9893540"/>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154671</xdr:rowOff>
    </xdr:from>
    <xdr:to>
      <xdr:col>12</xdr:col>
      <xdr:colOff>561975</xdr:colOff>
      <xdr:row>57</xdr:row>
      <xdr:rowOff>84821</xdr:rowOff>
    </xdr:to>
    <xdr:sp macro="" textlink="">
      <xdr:nvSpPr>
        <xdr:cNvPr id="358" name="フローチャート : 判断 357"/>
        <xdr:cNvSpPr/>
      </xdr:nvSpPr>
      <xdr:spPr>
        <a:xfrm>
          <a:off x="8699500" y="97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101348</xdr:rowOff>
    </xdr:from>
    <xdr:ext cx="534377" cy="259045"/>
    <xdr:sp macro="" textlink="">
      <xdr:nvSpPr>
        <xdr:cNvPr id="359" name="テキスト ボックス 358"/>
        <xdr:cNvSpPr txBox="1"/>
      </xdr:nvSpPr>
      <xdr:spPr>
        <a:xfrm>
          <a:off x="8483111" y="95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31719</xdr:rowOff>
    </xdr:from>
    <xdr:to>
      <xdr:col>11</xdr:col>
      <xdr:colOff>307975</xdr:colOff>
      <xdr:row>58</xdr:row>
      <xdr:rowOff>31507</xdr:rowOff>
    </xdr:to>
    <xdr:cxnSp macro="">
      <xdr:nvCxnSpPr>
        <xdr:cNvPr id="360" name="直線コネクタ 359"/>
        <xdr:cNvCxnSpPr/>
      </xdr:nvCxnSpPr>
      <xdr:spPr>
        <a:xfrm>
          <a:off x="6972300" y="9804369"/>
          <a:ext cx="889000" cy="17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96525</xdr:rowOff>
    </xdr:from>
    <xdr:to>
      <xdr:col>11</xdr:col>
      <xdr:colOff>358775</xdr:colOff>
      <xdr:row>58</xdr:row>
      <xdr:rowOff>26675</xdr:rowOff>
    </xdr:to>
    <xdr:sp macro="" textlink="">
      <xdr:nvSpPr>
        <xdr:cNvPr id="361" name="フローチャート : 判断 360"/>
        <xdr:cNvSpPr/>
      </xdr:nvSpPr>
      <xdr:spPr>
        <a:xfrm>
          <a:off x="7810500" y="98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43202</xdr:rowOff>
    </xdr:from>
    <xdr:ext cx="534377" cy="259045"/>
    <xdr:sp macro="" textlink="">
      <xdr:nvSpPr>
        <xdr:cNvPr id="362" name="テキスト ボックス 361"/>
        <xdr:cNvSpPr txBox="1"/>
      </xdr:nvSpPr>
      <xdr:spPr>
        <a:xfrm>
          <a:off x="7594111" y="96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50919</xdr:rowOff>
    </xdr:from>
    <xdr:to>
      <xdr:col>10</xdr:col>
      <xdr:colOff>155575</xdr:colOff>
      <xdr:row>57</xdr:row>
      <xdr:rowOff>152519</xdr:rowOff>
    </xdr:to>
    <xdr:sp macro="" textlink="">
      <xdr:nvSpPr>
        <xdr:cNvPr id="363" name="フローチャート : 判断 362"/>
        <xdr:cNvSpPr/>
      </xdr:nvSpPr>
      <xdr:spPr>
        <a:xfrm>
          <a:off x="6921500" y="982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143646</xdr:rowOff>
    </xdr:from>
    <xdr:ext cx="534377" cy="259045"/>
    <xdr:sp macro="" textlink="">
      <xdr:nvSpPr>
        <xdr:cNvPr id="364" name="テキスト ボックス 363"/>
        <xdr:cNvSpPr txBox="1"/>
      </xdr:nvSpPr>
      <xdr:spPr>
        <a:xfrm>
          <a:off x="6705111" y="99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117801</xdr:rowOff>
    </xdr:from>
    <xdr:to>
      <xdr:col>15</xdr:col>
      <xdr:colOff>231775</xdr:colOff>
      <xdr:row>57</xdr:row>
      <xdr:rowOff>47951</xdr:rowOff>
    </xdr:to>
    <xdr:sp macro="" textlink="">
      <xdr:nvSpPr>
        <xdr:cNvPr id="370" name="円/楕円 369"/>
        <xdr:cNvSpPr/>
      </xdr:nvSpPr>
      <xdr:spPr>
        <a:xfrm>
          <a:off x="10426700" y="97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96228</xdr:rowOff>
    </xdr:from>
    <xdr:ext cx="534377" cy="259045"/>
    <xdr:sp macro="" textlink="">
      <xdr:nvSpPr>
        <xdr:cNvPr id="371" name="普通建設事業費該当値テキスト"/>
        <xdr:cNvSpPr txBox="1"/>
      </xdr:nvSpPr>
      <xdr:spPr>
        <a:xfrm>
          <a:off x="10528300" y="96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123043</xdr:rowOff>
    </xdr:from>
    <xdr:to>
      <xdr:col>14</xdr:col>
      <xdr:colOff>79375</xdr:colOff>
      <xdr:row>58</xdr:row>
      <xdr:rowOff>53193</xdr:rowOff>
    </xdr:to>
    <xdr:sp macro="" textlink="">
      <xdr:nvSpPr>
        <xdr:cNvPr id="372" name="円/楕円 371"/>
        <xdr:cNvSpPr/>
      </xdr:nvSpPr>
      <xdr:spPr>
        <a:xfrm>
          <a:off x="9588500" y="98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44320</xdr:rowOff>
    </xdr:from>
    <xdr:ext cx="534377" cy="259045"/>
    <xdr:sp macro="" textlink="">
      <xdr:nvSpPr>
        <xdr:cNvPr id="373" name="テキスト ボックス 372"/>
        <xdr:cNvSpPr txBox="1"/>
      </xdr:nvSpPr>
      <xdr:spPr>
        <a:xfrm>
          <a:off x="9372111" y="99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70090</xdr:rowOff>
    </xdr:from>
    <xdr:to>
      <xdr:col>12</xdr:col>
      <xdr:colOff>561975</xdr:colOff>
      <xdr:row>58</xdr:row>
      <xdr:rowOff>240</xdr:rowOff>
    </xdr:to>
    <xdr:sp macro="" textlink="">
      <xdr:nvSpPr>
        <xdr:cNvPr id="374" name="円/楕円 373"/>
        <xdr:cNvSpPr/>
      </xdr:nvSpPr>
      <xdr:spPr>
        <a:xfrm>
          <a:off x="8699500" y="9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162817</xdr:rowOff>
    </xdr:from>
    <xdr:ext cx="534377" cy="259045"/>
    <xdr:sp macro="" textlink="">
      <xdr:nvSpPr>
        <xdr:cNvPr id="375" name="テキスト ボックス 374"/>
        <xdr:cNvSpPr txBox="1"/>
      </xdr:nvSpPr>
      <xdr:spPr>
        <a:xfrm>
          <a:off x="8483111" y="993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152157</xdr:rowOff>
    </xdr:from>
    <xdr:to>
      <xdr:col>11</xdr:col>
      <xdr:colOff>358775</xdr:colOff>
      <xdr:row>58</xdr:row>
      <xdr:rowOff>82307</xdr:rowOff>
    </xdr:to>
    <xdr:sp macro="" textlink="">
      <xdr:nvSpPr>
        <xdr:cNvPr id="376" name="円/楕円 375"/>
        <xdr:cNvSpPr/>
      </xdr:nvSpPr>
      <xdr:spPr>
        <a:xfrm>
          <a:off x="7810500" y="99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73434</xdr:rowOff>
    </xdr:from>
    <xdr:ext cx="534377" cy="259045"/>
    <xdr:sp macro="" textlink="">
      <xdr:nvSpPr>
        <xdr:cNvPr id="377" name="テキスト ボックス 376"/>
        <xdr:cNvSpPr txBox="1"/>
      </xdr:nvSpPr>
      <xdr:spPr>
        <a:xfrm>
          <a:off x="7594111" y="100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152369</xdr:rowOff>
    </xdr:from>
    <xdr:to>
      <xdr:col>10</xdr:col>
      <xdr:colOff>155575</xdr:colOff>
      <xdr:row>57</xdr:row>
      <xdr:rowOff>82519</xdr:rowOff>
    </xdr:to>
    <xdr:sp macro="" textlink="">
      <xdr:nvSpPr>
        <xdr:cNvPr id="378" name="円/楕円 377"/>
        <xdr:cNvSpPr/>
      </xdr:nvSpPr>
      <xdr:spPr>
        <a:xfrm>
          <a:off x="6921500" y="9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99046</xdr:rowOff>
    </xdr:from>
    <xdr:ext cx="534377" cy="259045"/>
    <xdr:sp macro="" textlink="">
      <xdr:nvSpPr>
        <xdr:cNvPr id="379" name="テキスト ボックス 378"/>
        <xdr:cNvSpPr txBox="1"/>
      </xdr:nvSpPr>
      <xdr:spPr>
        <a:xfrm>
          <a:off x="6705111" y="95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67303</xdr:rowOff>
    </xdr:from>
    <xdr:to>
      <xdr:col>15</xdr:col>
      <xdr:colOff>180975</xdr:colOff>
      <xdr:row>78</xdr:row>
      <xdr:rowOff>73292</xdr:rowOff>
    </xdr:to>
    <xdr:cxnSp macro="">
      <xdr:nvCxnSpPr>
        <xdr:cNvPr id="406" name="直線コネクタ 405"/>
        <xdr:cNvCxnSpPr/>
      </xdr:nvCxnSpPr>
      <xdr:spPr>
        <a:xfrm flipV="1">
          <a:off x="9639300" y="13268953"/>
          <a:ext cx="838200" cy="17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40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11593</xdr:rowOff>
    </xdr:from>
    <xdr:to>
      <xdr:col>14</xdr:col>
      <xdr:colOff>28575</xdr:colOff>
      <xdr:row>78</xdr:row>
      <xdr:rowOff>73292</xdr:rowOff>
    </xdr:to>
    <xdr:cxnSp macro="">
      <xdr:nvCxnSpPr>
        <xdr:cNvPr id="409" name="直線コネクタ 408"/>
        <xdr:cNvCxnSpPr/>
      </xdr:nvCxnSpPr>
      <xdr:spPr>
        <a:xfrm>
          <a:off x="8750300" y="13384693"/>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410" name="フローチャート : 判断 409"/>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87401</xdr:rowOff>
    </xdr:from>
    <xdr:ext cx="534377" cy="259045"/>
    <xdr:sp macro="" textlink="">
      <xdr:nvSpPr>
        <xdr:cNvPr id="411" name="テキスト ボックス 410"/>
        <xdr:cNvSpPr txBox="1"/>
      </xdr:nvSpPr>
      <xdr:spPr>
        <a:xfrm>
          <a:off x="9372111" y="12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144587</xdr:rowOff>
    </xdr:from>
    <xdr:to>
      <xdr:col>12</xdr:col>
      <xdr:colOff>561975</xdr:colOff>
      <xdr:row>76</xdr:row>
      <xdr:rowOff>74737</xdr:rowOff>
    </xdr:to>
    <xdr:sp macro="" textlink="">
      <xdr:nvSpPr>
        <xdr:cNvPr id="412" name="フローチャート : 判断 411"/>
        <xdr:cNvSpPr/>
      </xdr:nvSpPr>
      <xdr:spPr>
        <a:xfrm>
          <a:off x="8699500" y="130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91264</xdr:rowOff>
    </xdr:from>
    <xdr:ext cx="534377" cy="259045"/>
    <xdr:sp macro="" textlink="">
      <xdr:nvSpPr>
        <xdr:cNvPr id="413" name="テキスト ボックス 412"/>
        <xdr:cNvSpPr txBox="1"/>
      </xdr:nvSpPr>
      <xdr:spPr>
        <a:xfrm>
          <a:off x="8483111" y="127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20,064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16503</xdr:rowOff>
    </xdr:from>
    <xdr:to>
      <xdr:col>15</xdr:col>
      <xdr:colOff>231775</xdr:colOff>
      <xdr:row>77</xdr:row>
      <xdr:rowOff>118103</xdr:rowOff>
    </xdr:to>
    <xdr:sp macro="" textlink="">
      <xdr:nvSpPr>
        <xdr:cNvPr id="419" name="円/楕円 418"/>
        <xdr:cNvSpPr/>
      </xdr:nvSpPr>
      <xdr:spPr>
        <a:xfrm>
          <a:off x="10426700" y="132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166380</xdr:rowOff>
    </xdr:from>
    <xdr:ext cx="534377" cy="259045"/>
    <xdr:sp macro="" textlink="">
      <xdr:nvSpPr>
        <xdr:cNvPr id="420" name="普通建設事業費 （ うち新規整備　）該当値テキスト"/>
        <xdr:cNvSpPr txBox="1"/>
      </xdr:nvSpPr>
      <xdr:spPr>
        <a:xfrm>
          <a:off x="10528300" y="131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22492</xdr:rowOff>
    </xdr:from>
    <xdr:to>
      <xdr:col>14</xdr:col>
      <xdr:colOff>79375</xdr:colOff>
      <xdr:row>78</xdr:row>
      <xdr:rowOff>124092</xdr:rowOff>
    </xdr:to>
    <xdr:sp macro="" textlink="">
      <xdr:nvSpPr>
        <xdr:cNvPr id="421" name="円/楕円 420"/>
        <xdr:cNvSpPr/>
      </xdr:nvSpPr>
      <xdr:spPr>
        <a:xfrm>
          <a:off x="9588500" y="133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115219</xdr:rowOff>
    </xdr:from>
    <xdr:ext cx="469744" cy="259045"/>
    <xdr:sp macro="" textlink="">
      <xdr:nvSpPr>
        <xdr:cNvPr id="422" name="テキスト ボックス 421"/>
        <xdr:cNvSpPr txBox="1"/>
      </xdr:nvSpPr>
      <xdr:spPr>
        <a:xfrm>
          <a:off x="9404427" y="134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132243</xdr:rowOff>
    </xdr:from>
    <xdr:to>
      <xdr:col>12</xdr:col>
      <xdr:colOff>561975</xdr:colOff>
      <xdr:row>78</xdr:row>
      <xdr:rowOff>62393</xdr:rowOff>
    </xdr:to>
    <xdr:sp macro="" textlink="">
      <xdr:nvSpPr>
        <xdr:cNvPr id="423" name="円/楕円 422"/>
        <xdr:cNvSpPr/>
      </xdr:nvSpPr>
      <xdr:spPr>
        <a:xfrm>
          <a:off x="8699500" y="133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53520</xdr:rowOff>
    </xdr:from>
    <xdr:ext cx="469744" cy="259045"/>
    <xdr:sp macro="" textlink="">
      <xdr:nvSpPr>
        <xdr:cNvPr id="424" name="テキスト ボックス 423"/>
        <xdr:cNvSpPr txBox="1"/>
      </xdr:nvSpPr>
      <xdr:spPr>
        <a:xfrm>
          <a:off x="8515427" y="1342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142917</xdr:rowOff>
    </xdr:from>
    <xdr:to>
      <xdr:col>15</xdr:col>
      <xdr:colOff>180975</xdr:colOff>
      <xdr:row>96</xdr:row>
      <xdr:rowOff>160324</xdr:rowOff>
    </xdr:to>
    <xdr:cxnSp macro="">
      <xdr:nvCxnSpPr>
        <xdr:cNvPr id="455" name="直線コネクタ 454"/>
        <xdr:cNvCxnSpPr/>
      </xdr:nvCxnSpPr>
      <xdr:spPr>
        <a:xfrm>
          <a:off x="9639300" y="16602117"/>
          <a:ext cx="8382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114354</xdr:rowOff>
    </xdr:from>
    <xdr:ext cx="534377" cy="259045"/>
    <xdr:sp macro="" textlink="">
      <xdr:nvSpPr>
        <xdr:cNvPr id="456" name="普通建設事業費 （ うち更新整備　）平均値テキスト"/>
        <xdr:cNvSpPr txBox="1"/>
      </xdr:nvSpPr>
      <xdr:spPr>
        <a:xfrm>
          <a:off x="10528300" y="16573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142917</xdr:rowOff>
    </xdr:from>
    <xdr:to>
      <xdr:col>14</xdr:col>
      <xdr:colOff>28575</xdr:colOff>
      <xdr:row>97</xdr:row>
      <xdr:rowOff>70957</xdr:rowOff>
    </xdr:to>
    <xdr:cxnSp macro="">
      <xdr:nvCxnSpPr>
        <xdr:cNvPr id="458" name="直線コネクタ 457"/>
        <xdr:cNvCxnSpPr/>
      </xdr:nvCxnSpPr>
      <xdr:spPr>
        <a:xfrm flipV="1">
          <a:off x="8750300" y="16602117"/>
          <a:ext cx="889000" cy="9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59" name="フローチャート : 判断 458"/>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116803</xdr:rowOff>
    </xdr:from>
    <xdr:ext cx="534377" cy="259045"/>
    <xdr:sp macro="" textlink="">
      <xdr:nvSpPr>
        <xdr:cNvPr id="460" name="テキスト ボックス 459"/>
        <xdr:cNvSpPr txBox="1"/>
      </xdr:nvSpPr>
      <xdr:spPr>
        <a:xfrm>
          <a:off x="9372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126961</xdr:rowOff>
    </xdr:from>
    <xdr:to>
      <xdr:col>12</xdr:col>
      <xdr:colOff>561975</xdr:colOff>
      <xdr:row>98</xdr:row>
      <xdr:rowOff>57111</xdr:rowOff>
    </xdr:to>
    <xdr:sp macro="" textlink="">
      <xdr:nvSpPr>
        <xdr:cNvPr id="461" name="フローチャート : 判断 460"/>
        <xdr:cNvSpPr/>
      </xdr:nvSpPr>
      <xdr:spPr>
        <a:xfrm>
          <a:off x="8699500" y="1675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48238</xdr:rowOff>
    </xdr:from>
    <xdr:ext cx="534377" cy="259045"/>
    <xdr:sp macro="" textlink="">
      <xdr:nvSpPr>
        <xdr:cNvPr id="462" name="テキスト ボックス 461"/>
        <xdr:cNvSpPr txBox="1"/>
      </xdr:nvSpPr>
      <xdr:spPr>
        <a:xfrm>
          <a:off x="8483111" y="168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109524</xdr:rowOff>
    </xdr:from>
    <xdr:to>
      <xdr:col>15</xdr:col>
      <xdr:colOff>231775</xdr:colOff>
      <xdr:row>97</xdr:row>
      <xdr:rowOff>39674</xdr:rowOff>
    </xdr:to>
    <xdr:sp macro="" textlink="">
      <xdr:nvSpPr>
        <xdr:cNvPr id="468" name="円/楕円 467"/>
        <xdr:cNvSpPr/>
      </xdr:nvSpPr>
      <xdr:spPr>
        <a:xfrm>
          <a:off x="10426700" y="165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132401</xdr:rowOff>
    </xdr:from>
    <xdr:ext cx="534377" cy="259045"/>
    <xdr:sp macro="" textlink="">
      <xdr:nvSpPr>
        <xdr:cNvPr id="469" name="普通建設事業費 （ うち更新整備　）該当値テキスト"/>
        <xdr:cNvSpPr txBox="1"/>
      </xdr:nvSpPr>
      <xdr:spPr>
        <a:xfrm>
          <a:off x="10528300" y="164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92117</xdr:rowOff>
    </xdr:from>
    <xdr:to>
      <xdr:col>14</xdr:col>
      <xdr:colOff>79375</xdr:colOff>
      <xdr:row>97</xdr:row>
      <xdr:rowOff>22267</xdr:rowOff>
    </xdr:to>
    <xdr:sp macro="" textlink="">
      <xdr:nvSpPr>
        <xdr:cNvPr id="470" name="円/楕円 469"/>
        <xdr:cNvSpPr/>
      </xdr:nvSpPr>
      <xdr:spPr>
        <a:xfrm>
          <a:off x="9588500" y="165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38794</xdr:rowOff>
    </xdr:from>
    <xdr:ext cx="534377" cy="259045"/>
    <xdr:sp macro="" textlink="">
      <xdr:nvSpPr>
        <xdr:cNvPr id="471" name="テキスト ボックス 470"/>
        <xdr:cNvSpPr txBox="1"/>
      </xdr:nvSpPr>
      <xdr:spPr>
        <a:xfrm>
          <a:off x="9372111" y="163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20157</xdr:rowOff>
    </xdr:from>
    <xdr:to>
      <xdr:col>12</xdr:col>
      <xdr:colOff>561975</xdr:colOff>
      <xdr:row>97</xdr:row>
      <xdr:rowOff>121757</xdr:rowOff>
    </xdr:to>
    <xdr:sp macro="" textlink="">
      <xdr:nvSpPr>
        <xdr:cNvPr id="472" name="円/楕円 471"/>
        <xdr:cNvSpPr/>
      </xdr:nvSpPr>
      <xdr:spPr>
        <a:xfrm>
          <a:off x="8699500" y="166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138284</xdr:rowOff>
    </xdr:from>
    <xdr:ext cx="534377" cy="259045"/>
    <xdr:sp macro="" textlink="">
      <xdr:nvSpPr>
        <xdr:cNvPr id="473" name="テキスト ボックス 472"/>
        <xdr:cNvSpPr txBox="1"/>
      </xdr:nvSpPr>
      <xdr:spPr>
        <a:xfrm>
          <a:off x="8483111" y="1642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95613</xdr:rowOff>
    </xdr:from>
    <xdr:to>
      <xdr:col>23</xdr:col>
      <xdr:colOff>517525</xdr:colOff>
      <xdr:row>39</xdr:row>
      <xdr:rowOff>98878</xdr:rowOff>
    </xdr:to>
    <xdr:cxnSp macro="">
      <xdr:nvCxnSpPr>
        <xdr:cNvPr id="504" name="直線コネクタ 503"/>
        <xdr:cNvCxnSpPr/>
      </xdr:nvCxnSpPr>
      <xdr:spPr>
        <a:xfrm>
          <a:off x="15481300" y="67821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140515</xdr:rowOff>
    </xdr:from>
    <xdr:ext cx="378565" cy="259045"/>
    <xdr:sp macro="" textlink="">
      <xdr:nvSpPr>
        <xdr:cNvPr id="505" name="災害復旧事業費平均値テキスト"/>
        <xdr:cNvSpPr txBox="1"/>
      </xdr:nvSpPr>
      <xdr:spPr>
        <a:xfrm>
          <a:off x="16370300" y="6312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84836</xdr:rowOff>
    </xdr:from>
    <xdr:to>
      <xdr:col>22</xdr:col>
      <xdr:colOff>365125</xdr:colOff>
      <xdr:row>39</xdr:row>
      <xdr:rowOff>95613</xdr:rowOff>
    </xdr:to>
    <xdr:cxnSp macro="">
      <xdr:nvCxnSpPr>
        <xdr:cNvPr id="507" name="直線コネクタ 506"/>
        <xdr:cNvCxnSpPr/>
      </xdr:nvCxnSpPr>
      <xdr:spPr>
        <a:xfrm>
          <a:off x="14592300" y="6771386"/>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508" name="フローチャート : 判断 507"/>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83583</xdr:rowOff>
    </xdr:from>
    <xdr:ext cx="378565" cy="259045"/>
    <xdr:sp macro="" textlink="">
      <xdr:nvSpPr>
        <xdr:cNvPr id="509" name="テキスト ボックス 508"/>
        <xdr:cNvSpPr txBox="1"/>
      </xdr:nvSpPr>
      <xdr:spPr>
        <a:xfrm>
          <a:off x="15292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59037</xdr:rowOff>
    </xdr:from>
    <xdr:to>
      <xdr:col>21</xdr:col>
      <xdr:colOff>161925</xdr:colOff>
      <xdr:row>39</xdr:row>
      <xdr:rowOff>84836</xdr:rowOff>
    </xdr:to>
    <xdr:cxnSp macro="">
      <xdr:nvCxnSpPr>
        <xdr:cNvPr id="510" name="直線コネクタ 509"/>
        <xdr:cNvCxnSpPr/>
      </xdr:nvCxnSpPr>
      <xdr:spPr>
        <a:xfrm>
          <a:off x="13703300" y="6745587"/>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28811</xdr:rowOff>
    </xdr:from>
    <xdr:to>
      <xdr:col>21</xdr:col>
      <xdr:colOff>212725</xdr:colOff>
      <xdr:row>39</xdr:row>
      <xdr:rowOff>130411</xdr:rowOff>
    </xdr:to>
    <xdr:sp macro="" textlink="">
      <xdr:nvSpPr>
        <xdr:cNvPr id="511" name="フローチャート : 判断 510"/>
        <xdr:cNvSpPr/>
      </xdr:nvSpPr>
      <xdr:spPr>
        <a:xfrm>
          <a:off x="14541500" y="671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146938</xdr:rowOff>
    </xdr:from>
    <xdr:ext cx="313932" cy="259045"/>
    <xdr:sp macro="" textlink="">
      <xdr:nvSpPr>
        <xdr:cNvPr id="512" name="テキスト ボックス 511"/>
        <xdr:cNvSpPr txBox="1"/>
      </xdr:nvSpPr>
      <xdr:spPr>
        <a:xfrm>
          <a:off x="14435333" y="6490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59037</xdr:rowOff>
    </xdr:from>
    <xdr:to>
      <xdr:col>19</xdr:col>
      <xdr:colOff>644525</xdr:colOff>
      <xdr:row>39</xdr:row>
      <xdr:rowOff>79938</xdr:rowOff>
    </xdr:to>
    <xdr:cxnSp macro="">
      <xdr:nvCxnSpPr>
        <xdr:cNvPr id="513" name="直線コネクタ 512"/>
        <xdr:cNvCxnSpPr/>
      </xdr:nvCxnSpPr>
      <xdr:spPr>
        <a:xfrm flipV="1">
          <a:off x="12814300" y="6745587"/>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37628</xdr:rowOff>
    </xdr:from>
    <xdr:to>
      <xdr:col>20</xdr:col>
      <xdr:colOff>9525</xdr:colOff>
      <xdr:row>39</xdr:row>
      <xdr:rowOff>139228</xdr:rowOff>
    </xdr:to>
    <xdr:sp macro="" textlink="">
      <xdr:nvSpPr>
        <xdr:cNvPr id="514" name="フローチャート : 判断 513"/>
        <xdr:cNvSpPr/>
      </xdr:nvSpPr>
      <xdr:spPr>
        <a:xfrm>
          <a:off x="13652500" y="672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130355</xdr:rowOff>
    </xdr:from>
    <xdr:ext cx="313932" cy="259045"/>
    <xdr:sp macro="" textlink="">
      <xdr:nvSpPr>
        <xdr:cNvPr id="515" name="テキスト ボックス 514"/>
        <xdr:cNvSpPr txBox="1"/>
      </xdr:nvSpPr>
      <xdr:spPr>
        <a:xfrm>
          <a:off x="13546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29464</xdr:rowOff>
    </xdr:from>
    <xdr:to>
      <xdr:col>18</xdr:col>
      <xdr:colOff>492125</xdr:colOff>
      <xdr:row>39</xdr:row>
      <xdr:rowOff>131064</xdr:rowOff>
    </xdr:to>
    <xdr:sp macro="" textlink="">
      <xdr:nvSpPr>
        <xdr:cNvPr id="516" name="フローチャート : 判断 515"/>
        <xdr:cNvSpPr/>
      </xdr:nvSpPr>
      <xdr:spPr>
        <a:xfrm>
          <a:off x="12763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122191</xdr:rowOff>
    </xdr:from>
    <xdr:ext cx="313932" cy="259045"/>
    <xdr:sp macro="" textlink="">
      <xdr:nvSpPr>
        <xdr:cNvPr id="517" name="テキスト ボックス 516"/>
        <xdr:cNvSpPr txBox="1"/>
      </xdr:nvSpPr>
      <xdr:spPr>
        <a:xfrm>
          <a:off x="12657333" y="6808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44813</xdr:rowOff>
    </xdr:from>
    <xdr:to>
      <xdr:col>22</xdr:col>
      <xdr:colOff>415925</xdr:colOff>
      <xdr:row>39</xdr:row>
      <xdr:rowOff>146413</xdr:rowOff>
    </xdr:to>
    <xdr:sp macro="" textlink="">
      <xdr:nvSpPr>
        <xdr:cNvPr id="525" name="円/楕円 524"/>
        <xdr:cNvSpPr/>
      </xdr:nvSpPr>
      <xdr:spPr>
        <a:xfrm>
          <a:off x="15430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137540</xdr:rowOff>
    </xdr:from>
    <xdr:ext cx="313932" cy="259045"/>
    <xdr:sp macro="" textlink="">
      <xdr:nvSpPr>
        <xdr:cNvPr id="526" name="テキスト ボックス 525"/>
        <xdr:cNvSpPr txBox="1"/>
      </xdr:nvSpPr>
      <xdr:spPr>
        <a:xfrm>
          <a:off x="15324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34036</xdr:rowOff>
    </xdr:from>
    <xdr:to>
      <xdr:col>21</xdr:col>
      <xdr:colOff>212725</xdr:colOff>
      <xdr:row>39</xdr:row>
      <xdr:rowOff>135636</xdr:rowOff>
    </xdr:to>
    <xdr:sp macro="" textlink="">
      <xdr:nvSpPr>
        <xdr:cNvPr id="527" name="円/楕円 526"/>
        <xdr:cNvSpPr/>
      </xdr:nvSpPr>
      <xdr:spPr>
        <a:xfrm>
          <a:off x="14541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126763</xdr:rowOff>
    </xdr:from>
    <xdr:ext cx="313932" cy="259045"/>
    <xdr:sp macro="" textlink="">
      <xdr:nvSpPr>
        <xdr:cNvPr id="528" name="テキスト ボックス 527"/>
        <xdr:cNvSpPr txBox="1"/>
      </xdr:nvSpPr>
      <xdr:spPr>
        <a:xfrm>
          <a:off x="14435333" y="6813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8237</xdr:rowOff>
    </xdr:from>
    <xdr:to>
      <xdr:col>20</xdr:col>
      <xdr:colOff>9525</xdr:colOff>
      <xdr:row>39</xdr:row>
      <xdr:rowOff>109837</xdr:rowOff>
    </xdr:to>
    <xdr:sp macro="" textlink="">
      <xdr:nvSpPr>
        <xdr:cNvPr id="529" name="円/楕円 528"/>
        <xdr:cNvSpPr/>
      </xdr:nvSpPr>
      <xdr:spPr>
        <a:xfrm>
          <a:off x="13652500" y="6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126364</xdr:rowOff>
    </xdr:from>
    <xdr:ext cx="378565" cy="259045"/>
    <xdr:sp macro="" textlink="">
      <xdr:nvSpPr>
        <xdr:cNvPr id="530" name="テキスト ボックス 529"/>
        <xdr:cNvSpPr txBox="1"/>
      </xdr:nvSpPr>
      <xdr:spPr>
        <a:xfrm>
          <a:off x="13514017" y="647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29138</xdr:rowOff>
    </xdr:from>
    <xdr:to>
      <xdr:col>18</xdr:col>
      <xdr:colOff>492125</xdr:colOff>
      <xdr:row>39</xdr:row>
      <xdr:rowOff>130738</xdr:rowOff>
    </xdr:to>
    <xdr:sp macro="" textlink="">
      <xdr:nvSpPr>
        <xdr:cNvPr id="531" name="円/楕円 530"/>
        <xdr:cNvSpPr/>
      </xdr:nvSpPr>
      <xdr:spPr>
        <a:xfrm>
          <a:off x="127635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37</xdr:row>
      <xdr:rowOff>147265</xdr:rowOff>
    </xdr:from>
    <xdr:ext cx="313932" cy="259045"/>
    <xdr:sp macro="" textlink="">
      <xdr:nvSpPr>
        <xdr:cNvPr id="532" name="テキスト ボックス 531"/>
        <xdr:cNvSpPr txBox="1"/>
      </xdr:nvSpPr>
      <xdr:spPr>
        <a:xfrm>
          <a:off x="12657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153378</xdr:rowOff>
    </xdr:from>
    <xdr:to>
      <xdr:col>23</xdr:col>
      <xdr:colOff>517525</xdr:colOff>
      <xdr:row>76</xdr:row>
      <xdr:rowOff>11418</xdr:rowOff>
    </xdr:to>
    <xdr:cxnSp macro="">
      <xdr:nvCxnSpPr>
        <xdr:cNvPr id="610" name="直線コネクタ 609"/>
        <xdr:cNvCxnSpPr/>
      </xdr:nvCxnSpPr>
      <xdr:spPr>
        <a:xfrm>
          <a:off x="15481300" y="13012128"/>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165936</xdr:rowOff>
    </xdr:from>
    <xdr:ext cx="534377" cy="259045"/>
    <xdr:sp macro="" textlink="">
      <xdr:nvSpPr>
        <xdr:cNvPr id="611" name="公債費平均値テキスト"/>
        <xdr:cNvSpPr txBox="1"/>
      </xdr:nvSpPr>
      <xdr:spPr>
        <a:xfrm>
          <a:off x="16370300" y="1268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96133</xdr:rowOff>
    </xdr:from>
    <xdr:to>
      <xdr:col>22</xdr:col>
      <xdr:colOff>365125</xdr:colOff>
      <xdr:row>75</xdr:row>
      <xdr:rowOff>153378</xdr:rowOff>
    </xdr:to>
    <xdr:cxnSp macro="">
      <xdr:nvCxnSpPr>
        <xdr:cNvPr id="613" name="直線コネクタ 612"/>
        <xdr:cNvCxnSpPr/>
      </xdr:nvCxnSpPr>
      <xdr:spPr>
        <a:xfrm>
          <a:off x="14592300" y="12954883"/>
          <a:ext cx="889000" cy="5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4" name="フローチャート : 判断 613"/>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110482</xdr:rowOff>
    </xdr:from>
    <xdr:ext cx="534377" cy="259045"/>
    <xdr:sp macro="" textlink="">
      <xdr:nvSpPr>
        <xdr:cNvPr id="615" name="テキスト ボックス 614"/>
        <xdr:cNvSpPr txBox="1"/>
      </xdr:nvSpPr>
      <xdr:spPr>
        <a:xfrm>
          <a:off x="15214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46984</xdr:rowOff>
    </xdr:from>
    <xdr:to>
      <xdr:col>21</xdr:col>
      <xdr:colOff>161925</xdr:colOff>
      <xdr:row>75</xdr:row>
      <xdr:rowOff>96133</xdr:rowOff>
    </xdr:to>
    <xdr:cxnSp macro="">
      <xdr:nvCxnSpPr>
        <xdr:cNvPr id="616" name="直線コネクタ 615"/>
        <xdr:cNvCxnSpPr/>
      </xdr:nvCxnSpPr>
      <xdr:spPr>
        <a:xfrm>
          <a:off x="13703300" y="1290573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124505</xdr:rowOff>
    </xdr:from>
    <xdr:to>
      <xdr:col>21</xdr:col>
      <xdr:colOff>212725</xdr:colOff>
      <xdr:row>76</xdr:row>
      <xdr:rowOff>54654</xdr:rowOff>
    </xdr:to>
    <xdr:sp macro="" textlink="">
      <xdr:nvSpPr>
        <xdr:cNvPr id="617" name="フローチャート : 判断 616"/>
        <xdr:cNvSpPr/>
      </xdr:nvSpPr>
      <xdr:spPr>
        <a:xfrm>
          <a:off x="14541500" y="129832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45781</xdr:rowOff>
    </xdr:from>
    <xdr:ext cx="534377" cy="259045"/>
    <xdr:sp macro="" textlink="">
      <xdr:nvSpPr>
        <xdr:cNvPr id="618" name="テキスト ボックス 617"/>
        <xdr:cNvSpPr txBox="1"/>
      </xdr:nvSpPr>
      <xdr:spPr>
        <a:xfrm>
          <a:off x="14325111" y="130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143587</xdr:rowOff>
    </xdr:from>
    <xdr:to>
      <xdr:col>19</xdr:col>
      <xdr:colOff>644525</xdr:colOff>
      <xdr:row>75</xdr:row>
      <xdr:rowOff>46984</xdr:rowOff>
    </xdr:to>
    <xdr:cxnSp macro="">
      <xdr:nvCxnSpPr>
        <xdr:cNvPr id="619" name="直線コネクタ 618"/>
        <xdr:cNvCxnSpPr/>
      </xdr:nvCxnSpPr>
      <xdr:spPr>
        <a:xfrm>
          <a:off x="12814300" y="12830887"/>
          <a:ext cx="889000" cy="7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94196</xdr:rowOff>
    </xdr:from>
    <xdr:to>
      <xdr:col>20</xdr:col>
      <xdr:colOff>9525</xdr:colOff>
      <xdr:row>76</xdr:row>
      <xdr:rowOff>24346</xdr:rowOff>
    </xdr:to>
    <xdr:sp macro="" textlink="">
      <xdr:nvSpPr>
        <xdr:cNvPr id="620" name="フローチャート : 判断 619"/>
        <xdr:cNvSpPr/>
      </xdr:nvSpPr>
      <xdr:spPr>
        <a:xfrm>
          <a:off x="13652500" y="129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15473</xdr:rowOff>
    </xdr:from>
    <xdr:ext cx="534377" cy="259045"/>
    <xdr:sp macro="" textlink="">
      <xdr:nvSpPr>
        <xdr:cNvPr id="621" name="テキスト ボックス 620"/>
        <xdr:cNvSpPr txBox="1"/>
      </xdr:nvSpPr>
      <xdr:spPr>
        <a:xfrm>
          <a:off x="13436111" y="130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50133</xdr:rowOff>
    </xdr:from>
    <xdr:to>
      <xdr:col>18</xdr:col>
      <xdr:colOff>492125</xdr:colOff>
      <xdr:row>75</xdr:row>
      <xdr:rowOff>151733</xdr:rowOff>
    </xdr:to>
    <xdr:sp macro="" textlink="">
      <xdr:nvSpPr>
        <xdr:cNvPr id="622" name="フローチャート : 判断 621"/>
        <xdr:cNvSpPr/>
      </xdr:nvSpPr>
      <xdr:spPr>
        <a:xfrm>
          <a:off x="12763500" y="1290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142860</xdr:rowOff>
    </xdr:from>
    <xdr:ext cx="534377" cy="259045"/>
    <xdr:sp macro="" textlink="">
      <xdr:nvSpPr>
        <xdr:cNvPr id="623" name="テキスト ボックス 622"/>
        <xdr:cNvSpPr txBox="1"/>
      </xdr:nvSpPr>
      <xdr:spPr>
        <a:xfrm>
          <a:off x="12547111" y="130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132067</xdr:rowOff>
    </xdr:from>
    <xdr:to>
      <xdr:col>23</xdr:col>
      <xdr:colOff>568325</xdr:colOff>
      <xdr:row>76</xdr:row>
      <xdr:rowOff>62216</xdr:rowOff>
    </xdr:to>
    <xdr:sp macro="" textlink="">
      <xdr:nvSpPr>
        <xdr:cNvPr id="629" name="円/楕円 628"/>
        <xdr:cNvSpPr/>
      </xdr:nvSpPr>
      <xdr:spPr>
        <a:xfrm>
          <a:off x="16268700" y="12990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110494</xdr:rowOff>
    </xdr:from>
    <xdr:ext cx="534377" cy="259045"/>
    <xdr:sp macro="" textlink="">
      <xdr:nvSpPr>
        <xdr:cNvPr id="630" name="公債費該当値テキスト"/>
        <xdr:cNvSpPr txBox="1"/>
      </xdr:nvSpPr>
      <xdr:spPr>
        <a:xfrm>
          <a:off x="16370300" y="1296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102578</xdr:rowOff>
    </xdr:from>
    <xdr:to>
      <xdr:col>22</xdr:col>
      <xdr:colOff>415925</xdr:colOff>
      <xdr:row>76</xdr:row>
      <xdr:rowOff>32728</xdr:rowOff>
    </xdr:to>
    <xdr:sp macro="" textlink="">
      <xdr:nvSpPr>
        <xdr:cNvPr id="631" name="円/楕円 630"/>
        <xdr:cNvSpPr/>
      </xdr:nvSpPr>
      <xdr:spPr>
        <a:xfrm>
          <a:off x="15430500" y="129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23855</xdr:rowOff>
    </xdr:from>
    <xdr:ext cx="534377" cy="259045"/>
    <xdr:sp macro="" textlink="">
      <xdr:nvSpPr>
        <xdr:cNvPr id="632" name="テキスト ボックス 631"/>
        <xdr:cNvSpPr txBox="1"/>
      </xdr:nvSpPr>
      <xdr:spPr>
        <a:xfrm>
          <a:off x="15214111" y="130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45333</xdr:rowOff>
    </xdr:from>
    <xdr:to>
      <xdr:col>21</xdr:col>
      <xdr:colOff>212725</xdr:colOff>
      <xdr:row>75</xdr:row>
      <xdr:rowOff>146934</xdr:rowOff>
    </xdr:to>
    <xdr:sp macro="" textlink="">
      <xdr:nvSpPr>
        <xdr:cNvPr id="633" name="円/楕円 632"/>
        <xdr:cNvSpPr/>
      </xdr:nvSpPr>
      <xdr:spPr>
        <a:xfrm>
          <a:off x="14541500" y="129040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163460</xdr:rowOff>
    </xdr:from>
    <xdr:ext cx="534377" cy="259045"/>
    <xdr:sp macro="" textlink="">
      <xdr:nvSpPr>
        <xdr:cNvPr id="634" name="テキスト ボックス 633"/>
        <xdr:cNvSpPr txBox="1"/>
      </xdr:nvSpPr>
      <xdr:spPr>
        <a:xfrm>
          <a:off x="14325111" y="126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167634</xdr:rowOff>
    </xdr:from>
    <xdr:to>
      <xdr:col>20</xdr:col>
      <xdr:colOff>9525</xdr:colOff>
      <xdr:row>75</xdr:row>
      <xdr:rowOff>97784</xdr:rowOff>
    </xdr:to>
    <xdr:sp macro="" textlink="">
      <xdr:nvSpPr>
        <xdr:cNvPr id="635" name="円/楕円 634"/>
        <xdr:cNvSpPr/>
      </xdr:nvSpPr>
      <xdr:spPr>
        <a:xfrm>
          <a:off x="13652500" y="128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114311</xdr:rowOff>
    </xdr:from>
    <xdr:ext cx="534377" cy="259045"/>
    <xdr:sp macro="" textlink="">
      <xdr:nvSpPr>
        <xdr:cNvPr id="636" name="テキスト ボックス 635"/>
        <xdr:cNvSpPr txBox="1"/>
      </xdr:nvSpPr>
      <xdr:spPr>
        <a:xfrm>
          <a:off x="13436111" y="126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92787</xdr:rowOff>
    </xdr:from>
    <xdr:to>
      <xdr:col>18</xdr:col>
      <xdr:colOff>492125</xdr:colOff>
      <xdr:row>75</xdr:row>
      <xdr:rowOff>22937</xdr:rowOff>
    </xdr:to>
    <xdr:sp macro="" textlink="">
      <xdr:nvSpPr>
        <xdr:cNvPr id="637" name="円/楕円 636"/>
        <xdr:cNvSpPr/>
      </xdr:nvSpPr>
      <xdr:spPr>
        <a:xfrm>
          <a:off x="12763500" y="127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39464</xdr:rowOff>
    </xdr:from>
    <xdr:ext cx="534377" cy="259045"/>
    <xdr:sp macro="" textlink="">
      <xdr:nvSpPr>
        <xdr:cNvPr id="638" name="テキスト ボックス 637"/>
        <xdr:cNvSpPr txBox="1"/>
      </xdr:nvSpPr>
      <xdr:spPr>
        <a:xfrm>
          <a:off x="12547111" y="125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9" name="直線コネクタ 64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0" name="テキスト ボックス 64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3" name="直線コネクタ 65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4" name="テキスト ボックス 65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58" name="直線コネクタ 657"/>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59"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0" name="直線コネクタ 659"/>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1"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2" name="直線コネクタ 661"/>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84950</xdr:rowOff>
    </xdr:from>
    <xdr:to>
      <xdr:col>23</xdr:col>
      <xdr:colOff>517525</xdr:colOff>
      <xdr:row>93</xdr:row>
      <xdr:rowOff>92494</xdr:rowOff>
    </xdr:to>
    <xdr:cxnSp macro="">
      <xdr:nvCxnSpPr>
        <xdr:cNvPr id="663" name="直線コネクタ 662"/>
        <xdr:cNvCxnSpPr/>
      </xdr:nvCxnSpPr>
      <xdr:spPr>
        <a:xfrm>
          <a:off x="15481300" y="15686900"/>
          <a:ext cx="838200" cy="3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122762</xdr:rowOff>
    </xdr:from>
    <xdr:ext cx="469744" cy="259045"/>
    <xdr:sp macro="" textlink="">
      <xdr:nvSpPr>
        <xdr:cNvPr id="664" name="積立金平均値テキスト"/>
        <xdr:cNvSpPr txBox="1"/>
      </xdr:nvSpPr>
      <xdr:spPr>
        <a:xfrm>
          <a:off x="16370300" y="1641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5" name="フローチャート : 判断 664"/>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84950</xdr:rowOff>
    </xdr:from>
    <xdr:to>
      <xdr:col>22</xdr:col>
      <xdr:colOff>365125</xdr:colOff>
      <xdr:row>94</xdr:row>
      <xdr:rowOff>31401</xdr:rowOff>
    </xdr:to>
    <xdr:cxnSp macro="">
      <xdr:nvCxnSpPr>
        <xdr:cNvPr id="666" name="直線コネクタ 665"/>
        <xdr:cNvCxnSpPr/>
      </xdr:nvCxnSpPr>
      <xdr:spPr>
        <a:xfrm flipV="1">
          <a:off x="14592300" y="15686900"/>
          <a:ext cx="889000" cy="46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76442</xdr:rowOff>
    </xdr:from>
    <xdr:to>
      <xdr:col>22</xdr:col>
      <xdr:colOff>415925</xdr:colOff>
      <xdr:row>95</xdr:row>
      <xdr:rowOff>6592</xdr:rowOff>
    </xdr:to>
    <xdr:sp macro="" textlink="">
      <xdr:nvSpPr>
        <xdr:cNvPr id="667" name="フローチャート : 判断 666"/>
        <xdr:cNvSpPr/>
      </xdr:nvSpPr>
      <xdr:spPr>
        <a:xfrm>
          <a:off x="15430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169169</xdr:rowOff>
    </xdr:from>
    <xdr:ext cx="534377" cy="259045"/>
    <xdr:sp macro="" textlink="">
      <xdr:nvSpPr>
        <xdr:cNvPr id="668" name="テキスト ボックス 667"/>
        <xdr:cNvSpPr txBox="1"/>
      </xdr:nvSpPr>
      <xdr:spPr>
        <a:xfrm>
          <a:off x="15214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31401</xdr:rowOff>
    </xdr:from>
    <xdr:to>
      <xdr:col>21</xdr:col>
      <xdr:colOff>161925</xdr:colOff>
      <xdr:row>94</xdr:row>
      <xdr:rowOff>162389</xdr:rowOff>
    </xdr:to>
    <xdr:cxnSp macro="">
      <xdr:nvCxnSpPr>
        <xdr:cNvPr id="669" name="直線コネクタ 668"/>
        <xdr:cNvCxnSpPr/>
      </xdr:nvCxnSpPr>
      <xdr:spPr>
        <a:xfrm flipV="1">
          <a:off x="13703300" y="16147701"/>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64897</xdr:rowOff>
    </xdr:from>
    <xdr:to>
      <xdr:col>21</xdr:col>
      <xdr:colOff>212725</xdr:colOff>
      <xdr:row>95</xdr:row>
      <xdr:rowOff>166497</xdr:rowOff>
    </xdr:to>
    <xdr:sp macro="" textlink="">
      <xdr:nvSpPr>
        <xdr:cNvPr id="670" name="フローチャート : 判断 669"/>
        <xdr:cNvSpPr/>
      </xdr:nvSpPr>
      <xdr:spPr>
        <a:xfrm>
          <a:off x="14541500" y="163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157624</xdr:rowOff>
    </xdr:from>
    <xdr:ext cx="469744" cy="259045"/>
    <xdr:sp macro="" textlink="">
      <xdr:nvSpPr>
        <xdr:cNvPr id="671" name="テキスト ボックス 670"/>
        <xdr:cNvSpPr txBox="1"/>
      </xdr:nvSpPr>
      <xdr:spPr>
        <a:xfrm>
          <a:off x="14357427" y="1644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160674</xdr:rowOff>
    </xdr:from>
    <xdr:to>
      <xdr:col>19</xdr:col>
      <xdr:colOff>644525</xdr:colOff>
      <xdr:row>94</xdr:row>
      <xdr:rowOff>162389</xdr:rowOff>
    </xdr:to>
    <xdr:cxnSp macro="">
      <xdr:nvCxnSpPr>
        <xdr:cNvPr id="672" name="直線コネクタ 671"/>
        <xdr:cNvCxnSpPr/>
      </xdr:nvCxnSpPr>
      <xdr:spPr>
        <a:xfrm>
          <a:off x="12814300" y="1627697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90900</xdr:rowOff>
    </xdr:from>
    <xdr:to>
      <xdr:col>20</xdr:col>
      <xdr:colOff>9525</xdr:colOff>
      <xdr:row>94</xdr:row>
      <xdr:rowOff>21050</xdr:rowOff>
    </xdr:to>
    <xdr:sp macro="" textlink="">
      <xdr:nvSpPr>
        <xdr:cNvPr id="673" name="フローチャート : 判断 672"/>
        <xdr:cNvSpPr/>
      </xdr:nvSpPr>
      <xdr:spPr>
        <a:xfrm>
          <a:off x="13652500" y="160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37577</xdr:rowOff>
    </xdr:from>
    <xdr:ext cx="534377" cy="259045"/>
    <xdr:sp macro="" textlink="">
      <xdr:nvSpPr>
        <xdr:cNvPr id="674" name="テキスト ボックス 673"/>
        <xdr:cNvSpPr txBox="1"/>
      </xdr:nvSpPr>
      <xdr:spPr>
        <a:xfrm>
          <a:off x="13436111" y="158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12,965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136620</xdr:rowOff>
    </xdr:from>
    <xdr:to>
      <xdr:col>18</xdr:col>
      <xdr:colOff>492125</xdr:colOff>
      <xdr:row>96</xdr:row>
      <xdr:rowOff>66770</xdr:rowOff>
    </xdr:to>
    <xdr:sp macro="" textlink="">
      <xdr:nvSpPr>
        <xdr:cNvPr id="675" name="フローチャート : 判断 674"/>
        <xdr:cNvSpPr/>
      </xdr:nvSpPr>
      <xdr:spPr>
        <a:xfrm>
          <a:off x="12763500" y="164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57897</xdr:rowOff>
    </xdr:from>
    <xdr:ext cx="469744" cy="259045"/>
    <xdr:sp macro="" textlink="">
      <xdr:nvSpPr>
        <xdr:cNvPr id="676" name="テキスト ボックス 675"/>
        <xdr:cNvSpPr txBox="1"/>
      </xdr:nvSpPr>
      <xdr:spPr>
        <a:xfrm>
          <a:off x="12579427" y="165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41694</xdr:rowOff>
    </xdr:from>
    <xdr:to>
      <xdr:col>23</xdr:col>
      <xdr:colOff>568325</xdr:colOff>
      <xdr:row>93</xdr:row>
      <xdr:rowOff>143294</xdr:rowOff>
    </xdr:to>
    <xdr:sp macro="" textlink="">
      <xdr:nvSpPr>
        <xdr:cNvPr id="682" name="円/楕円 681"/>
        <xdr:cNvSpPr/>
      </xdr:nvSpPr>
      <xdr:spPr>
        <a:xfrm>
          <a:off x="16268700" y="159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64571</xdr:rowOff>
    </xdr:from>
    <xdr:ext cx="534377" cy="259045"/>
    <xdr:sp macro="" textlink="">
      <xdr:nvSpPr>
        <xdr:cNvPr id="683" name="積立金該当値テキスト"/>
        <xdr:cNvSpPr txBox="1"/>
      </xdr:nvSpPr>
      <xdr:spPr>
        <a:xfrm>
          <a:off x="16370300" y="158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34150</xdr:rowOff>
    </xdr:from>
    <xdr:to>
      <xdr:col>22</xdr:col>
      <xdr:colOff>415925</xdr:colOff>
      <xdr:row>91</xdr:row>
      <xdr:rowOff>135750</xdr:rowOff>
    </xdr:to>
    <xdr:sp macro="" textlink="">
      <xdr:nvSpPr>
        <xdr:cNvPr id="684" name="円/楕円 683"/>
        <xdr:cNvSpPr/>
      </xdr:nvSpPr>
      <xdr:spPr>
        <a:xfrm>
          <a:off x="15430500" y="156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152277</xdr:rowOff>
    </xdr:from>
    <xdr:ext cx="534377" cy="259045"/>
    <xdr:sp macro="" textlink="">
      <xdr:nvSpPr>
        <xdr:cNvPr id="685" name="テキスト ボックス 684"/>
        <xdr:cNvSpPr txBox="1"/>
      </xdr:nvSpPr>
      <xdr:spPr>
        <a:xfrm>
          <a:off x="15214111" y="154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152051</xdr:rowOff>
    </xdr:from>
    <xdr:to>
      <xdr:col>21</xdr:col>
      <xdr:colOff>212725</xdr:colOff>
      <xdr:row>94</xdr:row>
      <xdr:rowOff>82201</xdr:rowOff>
    </xdr:to>
    <xdr:sp macro="" textlink="">
      <xdr:nvSpPr>
        <xdr:cNvPr id="686" name="円/楕円 685"/>
        <xdr:cNvSpPr/>
      </xdr:nvSpPr>
      <xdr:spPr>
        <a:xfrm>
          <a:off x="14541500" y="160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98728</xdr:rowOff>
    </xdr:from>
    <xdr:ext cx="534377" cy="259045"/>
    <xdr:sp macro="" textlink="">
      <xdr:nvSpPr>
        <xdr:cNvPr id="687" name="テキスト ボックス 686"/>
        <xdr:cNvSpPr txBox="1"/>
      </xdr:nvSpPr>
      <xdr:spPr>
        <a:xfrm>
          <a:off x="14325111" y="158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111589</xdr:rowOff>
    </xdr:from>
    <xdr:to>
      <xdr:col>20</xdr:col>
      <xdr:colOff>9525</xdr:colOff>
      <xdr:row>95</xdr:row>
      <xdr:rowOff>41739</xdr:rowOff>
    </xdr:to>
    <xdr:sp macro="" textlink="">
      <xdr:nvSpPr>
        <xdr:cNvPr id="688" name="円/楕円 687"/>
        <xdr:cNvSpPr/>
      </xdr:nvSpPr>
      <xdr:spPr>
        <a:xfrm>
          <a:off x="13652500" y="162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32866</xdr:rowOff>
    </xdr:from>
    <xdr:ext cx="469744" cy="259045"/>
    <xdr:sp macro="" textlink="">
      <xdr:nvSpPr>
        <xdr:cNvPr id="689" name="テキスト ボックス 688"/>
        <xdr:cNvSpPr txBox="1"/>
      </xdr:nvSpPr>
      <xdr:spPr>
        <a:xfrm>
          <a:off x="13468427" y="1632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109874</xdr:rowOff>
    </xdr:from>
    <xdr:to>
      <xdr:col>18</xdr:col>
      <xdr:colOff>492125</xdr:colOff>
      <xdr:row>95</xdr:row>
      <xdr:rowOff>40024</xdr:rowOff>
    </xdr:to>
    <xdr:sp macro="" textlink="">
      <xdr:nvSpPr>
        <xdr:cNvPr id="690" name="円/楕円 689"/>
        <xdr:cNvSpPr/>
      </xdr:nvSpPr>
      <xdr:spPr>
        <a:xfrm>
          <a:off x="12763500" y="162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93</xdr:row>
      <xdr:rowOff>56551</xdr:rowOff>
    </xdr:from>
    <xdr:ext cx="469744" cy="259045"/>
    <xdr:sp macro="" textlink="">
      <xdr:nvSpPr>
        <xdr:cNvPr id="691" name="テキスト ボックス 690"/>
        <xdr:cNvSpPr txBox="1"/>
      </xdr:nvSpPr>
      <xdr:spPr>
        <a:xfrm>
          <a:off x="12579427" y="160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2" name="直線コネクタ 70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3" name="テキスト ボックス 70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4" name="直線コネクタ 70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5" name="テキスト ボックス 70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6" name="直線コネクタ 70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7" name="テキスト ボックス 70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8" name="直線コネクタ 70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9" name="テキスト ボックス 70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0" name="直線コネクタ 70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1" name="テキスト ボックス 71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111697</xdr:rowOff>
    </xdr:from>
    <xdr:to>
      <xdr:col>32</xdr:col>
      <xdr:colOff>186689</xdr:colOff>
      <xdr:row>39</xdr:row>
      <xdr:rowOff>44450</xdr:rowOff>
    </xdr:to>
    <xdr:cxnSp macro="">
      <xdr:nvCxnSpPr>
        <xdr:cNvPr id="715" name="直線コネクタ 714"/>
        <xdr:cNvCxnSpPr/>
      </xdr:nvCxnSpPr>
      <xdr:spPr>
        <a:xfrm flipV="1">
          <a:off x="22159595" y="5598097"/>
          <a:ext cx="1269" cy="11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7" name="直線コネクタ 71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58374</xdr:rowOff>
    </xdr:from>
    <xdr:ext cx="469744" cy="259045"/>
    <xdr:sp macro="" textlink="">
      <xdr:nvSpPr>
        <xdr:cNvPr id="718" name="投資及び出資金最大値テキスト"/>
        <xdr:cNvSpPr txBox="1"/>
      </xdr:nvSpPr>
      <xdr:spPr>
        <a:xfrm>
          <a:off x="22212300" y="537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32</xdr:row>
      <xdr:rowOff>111697</xdr:rowOff>
    </xdr:from>
    <xdr:to>
      <xdr:col>32</xdr:col>
      <xdr:colOff>276225</xdr:colOff>
      <xdr:row>32</xdr:row>
      <xdr:rowOff>111697</xdr:rowOff>
    </xdr:to>
    <xdr:cxnSp macro="">
      <xdr:nvCxnSpPr>
        <xdr:cNvPr id="719" name="直線コネクタ 718"/>
        <xdr:cNvCxnSpPr/>
      </xdr:nvCxnSpPr>
      <xdr:spPr>
        <a:xfrm>
          <a:off x="22072600" y="5598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0" name="直線コネクタ 71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87393</xdr:rowOff>
    </xdr:from>
    <xdr:ext cx="469744" cy="259045"/>
    <xdr:sp macro="" textlink="">
      <xdr:nvSpPr>
        <xdr:cNvPr id="721" name="投資及び出資金平均値テキスト"/>
        <xdr:cNvSpPr txBox="1"/>
      </xdr:nvSpPr>
      <xdr:spPr>
        <a:xfrm>
          <a:off x="22212300" y="62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64516</xdr:rowOff>
    </xdr:from>
    <xdr:to>
      <xdr:col>32</xdr:col>
      <xdr:colOff>238125</xdr:colOff>
      <xdr:row>37</xdr:row>
      <xdr:rowOff>166115</xdr:rowOff>
    </xdr:to>
    <xdr:sp macro="" textlink="">
      <xdr:nvSpPr>
        <xdr:cNvPr id="722" name="フローチャート : 判断 721"/>
        <xdr:cNvSpPr/>
      </xdr:nvSpPr>
      <xdr:spPr>
        <a:xfrm>
          <a:off x="221107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3" name="直線コネクタ 72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104902</xdr:rowOff>
    </xdr:from>
    <xdr:to>
      <xdr:col>31</xdr:col>
      <xdr:colOff>85725</xdr:colOff>
      <xdr:row>38</xdr:row>
      <xdr:rowOff>35052</xdr:rowOff>
    </xdr:to>
    <xdr:sp macro="" textlink="">
      <xdr:nvSpPr>
        <xdr:cNvPr id="724" name="フローチャート : 判断 723"/>
        <xdr:cNvSpPr/>
      </xdr:nvSpPr>
      <xdr:spPr>
        <a:xfrm>
          <a:off x="21272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51579</xdr:rowOff>
    </xdr:from>
    <xdr:ext cx="469744" cy="259045"/>
    <xdr:sp macro="" textlink="">
      <xdr:nvSpPr>
        <xdr:cNvPr id="725" name="テキスト ボックス 724"/>
        <xdr:cNvSpPr txBox="1"/>
      </xdr:nvSpPr>
      <xdr:spPr>
        <a:xfrm>
          <a:off x="21088427"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107505</xdr:rowOff>
    </xdr:from>
    <xdr:to>
      <xdr:col>29</xdr:col>
      <xdr:colOff>517525</xdr:colOff>
      <xdr:row>39</xdr:row>
      <xdr:rowOff>44450</xdr:rowOff>
    </xdr:to>
    <xdr:cxnSp macro="">
      <xdr:nvCxnSpPr>
        <xdr:cNvPr id="726" name="直線コネクタ 725"/>
        <xdr:cNvCxnSpPr/>
      </xdr:nvCxnSpPr>
      <xdr:spPr>
        <a:xfrm>
          <a:off x="19545300" y="6451155"/>
          <a:ext cx="889000" cy="2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80518</xdr:rowOff>
    </xdr:from>
    <xdr:to>
      <xdr:col>29</xdr:col>
      <xdr:colOff>568325</xdr:colOff>
      <xdr:row>37</xdr:row>
      <xdr:rowOff>10668</xdr:rowOff>
    </xdr:to>
    <xdr:sp macro="" textlink="">
      <xdr:nvSpPr>
        <xdr:cNvPr id="727" name="フローチャート : 判断 726"/>
        <xdr:cNvSpPr/>
      </xdr:nvSpPr>
      <xdr:spPr>
        <a:xfrm>
          <a:off x="20383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27195</xdr:rowOff>
    </xdr:from>
    <xdr:ext cx="469744" cy="259045"/>
    <xdr:sp macro="" textlink="">
      <xdr:nvSpPr>
        <xdr:cNvPr id="728" name="テキスト ボックス 727"/>
        <xdr:cNvSpPr txBox="1"/>
      </xdr:nvSpPr>
      <xdr:spPr>
        <a:xfrm>
          <a:off x="20199427"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25591</xdr:rowOff>
    </xdr:from>
    <xdr:to>
      <xdr:col>28</xdr:col>
      <xdr:colOff>314325</xdr:colOff>
      <xdr:row>37</xdr:row>
      <xdr:rowOff>107505</xdr:rowOff>
    </xdr:to>
    <xdr:cxnSp macro="">
      <xdr:nvCxnSpPr>
        <xdr:cNvPr id="729" name="直線コネクタ 728"/>
        <xdr:cNvCxnSpPr/>
      </xdr:nvCxnSpPr>
      <xdr:spPr>
        <a:xfrm>
          <a:off x="18656300" y="5169091"/>
          <a:ext cx="889000" cy="128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137478</xdr:rowOff>
    </xdr:from>
    <xdr:to>
      <xdr:col>28</xdr:col>
      <xdr:colOff>365125</xdr:colOff>
      <xdr:row>37</xdr:row>
      <xdr:rowOff>67628</xdr:rowOff>
    </xdr:to>
    <xdr:sp macro="" textlink="">
      <xdr:nvSpPr>
        <xdr:cNvPr id="730" name="フローチャート : 判断 729"/>
        <xdr:cNvSpPr/>
      </xdr:nvSpPr>
      <xdr:spPr>
        <a:xfrm>
          <a:off x="19494500" y="6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84155</xdr:rowOff>
    </xdr:from>
    <xdr:ext cx="469744" cy="259045"/>
    <xdr:sp macro="" textlink="">
      <xdr:nvSpPr>
        <xdr:cNvPr id="731" name="テキスト ボックス 730"/>
        <xdr:cNvSpPr txBox="1"/>
      </xdr:nvSpPr>
      <xdr:spPr>
        <a:xfrm>
          <a:off x="19310427" y="608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159957</xdr:rowOff>
    </xdr:from>
    <xdr:to>
      <xdr:col>27</xdr:col>
      <xdr:colOff>161925</xdr:colOff>
      <xdr:row>35</xdr:row>
      <xdr:rowOff>90107</xdr:rowOff>
    </xdr:to>
    <xdr:sp macro="" textlink="">
      <xdr:nvSpPr>
        <xdr:cNvPr id="732" name="フローチャート : 判断 731"/>
        <xdr:cNvSpPr/>
      </xdr:nvSpPr>
      <xdr:spPr>
        <a:xfrm>
          <a:off x="18605500" y="59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81234</xdr:rowOff>
    </xdr:from>
    <xdr:ext cx="469744" cy="259045"/>
    <xdr:sp macro="" textlink="">
      <xdr:nvSpPr>
        <xdr:cNvPr id="733" name="テキスト ボックス 732"/>
        <xdr:cNvSpPr txBox="1"/>
      </xdr:nvSpPr>
      <xdr:spPr>
        <a:xfrm>
          <a:off x="18421427" y="60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9" name="円/楕円 73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1" name="円/楕円 74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2" name="テキスト ボックス 74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3" name="円/楕円 74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4" name="テキスト ボックス 74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56705</xdr:rowOff>
    </xdr:from>
    <xdr:to>
      <xdr:col>28</xdr:col>
      <xdr:colOff>365125</xdr:colOff>
      <xdr:row>37</xdr:row>
      <xdr:rowOff>158305</xdr:rowOff>
    </xdr:to>
    <xdr:sp macro="" textlink="">
      <xdr:nvSpPr>
        <xdr:cNvPr id="745" name="円/楕円 744"/>
        <xdr:cNvSpPr/>
      </xdr:nvSpPr>
      <xdr:spPr>
        <a:xfrm>
          <a:off x="19494500" y="64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149433</xdr:rowOff>
    </xdr:from>
    <xdr:ext cx="469744" cy="259045"/>
    <xdr:sp macro="" textlink="">
      <xdr:nvSpPr>
        <xdr:cNvPr id="746" name="テキスト ボックス 745"/>
        <xdr:cNvSpPr txBox="1"/>
      </xdr:nvSpPr>
      <xdr:spPr>
        <a:xfrm>
          <a:off x="19310427" y="649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146241</xdr:rowOff>
    </xdr:from>
    <xdr:to>
      <xdr:col>27</xdr:col>
      <xdr:colOff>161925</xdr:colOff>
      <xdr:row>30</xdr:row>
      <xdr:rowOff>76391</xdr:rowOff>
    </xdr:to>
    <xdr:sp macro="" textlink="">
      <xdr:nvSpPr>
        <xdr:cNvPr id="747" name="円/楕円 746"/>
        <xdr:cNvSpPr/>
      </xdr:nvSpPr>
      <xdr:spPr>
        <a:xfrm>
          <a:off x="18605500" y="51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92918</xdr:rowOff>
    </xdr:from>
    <xdr:ext cx="469744" cy="259045"/>
    <xdr:sp macro="" textlink="">
      <xdr:nvSpPr>
        <xdr:cNvPr id="748" name="テキスト ボックス 747"/>
        <xdr:cNvSpPr txBox="1"/>
      </xdr:nvSpPr>
      <xdr:spPr>
        <a:xfrm>
          <a:off x="18421427" y="489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2" name="直線コネクタ 771"/>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3"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4" name="直線コネクタ 773"/>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5"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6" name="直線コネクタ 775"/>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31915</xdr:rowOff>
    </xdr:from>
    <xdr:to>
      <xdr:col>32</xdr:col>
      <xdr:colOff>187325</xdr:colOff>
      <xdr:row>58</xdr:row>
      <xdr:rowOff>32448</xdr:rowOff>
    </xdr:to>
    <xdr:cxnSp macro="">
      <xdr:nvCxnSpPr>
        <xdr:cNvPr id="777" name="直線コネクタ 776"/>
        <xdr:cNvCxnSpPr/>
      </xdr:nvCxnSpPr>
      <xdr:spPr>
        <a:xfrm>
          <a:off x="21323300" y="9976015"/>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8"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9" name="フローチャート : 判断 778"/>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31915</xdr:rowOff>
    </xdr:from>
    <xdr:to>
      <xdr:col>31</xdr:col>
      <xdr:colOff>34925</xdr:colOff>
      <xdr:row>58</xdr:row>
      <xdr:rowOff>33325</xdr:rowOff>
    </xdr:to>
    <xdr:cxnSp macro="">
      <xdr:nvCxnSpPr>
        <xdr:cNvPr id="780" name="直線コネクタ 779"/>
        <xdr:cNvCxnSpPr/>
      </xdr:nvCxnSpPr>
      <xdr:spPr>
        <a:xfrm flipV="1">
          <a:off x="20434300" y="997601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781" name="フローチャート : 判断 780"/>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154715</xdr:rowOff>
    </xdr:from>
    <xdr:ext cx="534377" cy="259045"/>
    <xdr:sp macro="" textlink="">
      <xdr:nvSpPr>
        <xdr:cNvPr id="782" name="テキスト ボックス 781"/>
        <xdr:cNvSpPr txBox="1"/>
      </xdr:nvSpPr>
      <xdr:spPr>
        <a:xfrm>
          <a:off x="21056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33325</xdr:rowOff>
    </xdr:from>
    <xdr:to>
      <xdr:col>29</xdr:col>
      <xdr:colOff>517525</xdr:colOff>
      <xdr:row>58</xdr:row>
      <xdr:rowOff>33820</xdr:rowOff>
    </xdr:to>
    <xdr:cxnSp macro="">
      <xdr:nvCxnSpPr>
        <xdr:cNvPr id="783" name="直線コネクタ 782"/>
        <xdr:cNvCxnSpPr/>
      </xdr:nvCxnSpPr>
      <xdr:spPr>
        <a:xfrm flipV="1">
          <a:off x="19545300" y="997742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103416</xdr:rowOff>
    </xdr:from>
    <xdr:to>
      <xdr:col>29</xdr:col>
      <xdr:colOff>568325</xdr:colOff>
      <xdr:row>58</xdr:row>
      <xdr:rowOff>33566</xdr:rowOff>
    </xdr:to>
    <xdr:sp macro="" textlink="">
      <xdr:nvSpPr>
        <xdr:cNvPr id="784" name="フローチャート : 判断 783"/>
        <xdr:cNvSpPr/>
      </xdr:nvSpPr>
      <xdr:spPr>
        <a:xfrm>
          <a:off x="20383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50093</xdr:rowOff>
    </xdr:from>
    <xdr:ext cx="469744" cy="259045"/>
    <xdr:sp macro="" textlink="">
      <xdr:nvSpPr>
        <xdr:cNvPr id="785" name="テキスト ボックス 784"/>
        <xdr:cNvSpPr txBox="1"/>
      </xdr:nvSpPr>
      <xdr:spPr>
        <a:xfrm>
          <a:off x="20199427" y="96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33401</xdr:rowOff>
    </xdr:from>
    <xdr:to>
      <xdr:col>28</xdr:col>
      <xdr:colOff>314325</xdr:colOff>
      <xdr:row>58</xdr:row>
      <xdr:rowOff>33820</xdr:rowOff>
    </xdr:to>
    <xdr:cxnSp macro="">
      <xdr:nvCxnSpPr>
        <xdr:cNvPr id="786" name="直線コネクタ 785"/>
        <xdr:cNvCxnSpPr/>
      </xdr:nvCxnSpPr>
      <xdr:spPr>
        <a:xfrm>
          <a:off x="18656300" y="997750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45962</xdr:rowOff>
    </xdr:from>
    <xdr:to>
      <xdr:col>28</xdr:col>
      <xdr:colOff>365125</xdr:colOff>
      <xdr:row>57</xdr:row>
      <xdr:rowOff>147562</xdr:rowOff>
    </xdr:to>
    <xdr:sp macro="" textlink="">
      <xdr:nvSpPr>
        <xdr:cNvPr id="787" name="フローチャート : 判断 786"/>
        <xdr:cNvSpPr/>
      </xdr:nvSpPr>
      <xdr:spPr>
        <a:xfrm>
          <a:off x="19494500" y="9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164089</xdr:rowOff>
    </xdr:from>
    <xdr:ext cx="469744" cy="259045"/>
    <xdr:sp macro="" textlink="">
      <xdr:nvSpPr>
        <xdr:cNvPr id="788" name="テキスト ボックス 787"/>
        <xdr:cNvSpPr txBox="1"/>
      </xdr:nvSpPr>
      <xdr:spPr>
        <a:xfrm>
          <a:off x="19310427" y="959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100864</xdr:rowOff>
    </xdr:from>
    <xdr:to>
      <xdr:col>27</xdr:col>
      <xdr:colOff>161925</xdr:colOff>
      <xdr:row>58</xdr:row>
      <xdr:rowOff>31014</xdr:rowOff>
    </xdr:to>
    <xdr:sp macro="" textlink="">
      <xdr:nvSpPr>
        <xdr:cNvPr id="789" name="フローチャート : 判断 788"/>
        <xdr:cNvSpPr/>
      </xdr:nvSpPr>
      <xdr:spPr>
        <a:xfrm>
          <a:off x="18605500" y="98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47541</xdr:rowOff>
    </xdr:from>
    <xdr:ext cx="469744" cy="259045"/>
    <xdr:sp macro="" textlink="">
      <xdr:nvSpPr>
        <xdr:cNvPr id="790" name="テキスト ボックス 789"/>
        <xdr:cNvSpPr txBox="1"/>
      </xdr:nvSpPr>
      <xdr:spPr>
        <a:xfrm>
          <a:off x="18421427" y="964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153098</xdr:rowOff>
    </xdr:from>
    <xdr:to>
      <xdr:col>32</xdr:col>
      <xdr:colOff>238125</xdr:colOff>
      <xdr:row>58</xdr:row>
      <xdr:rowOff>83248</xdr:rowOff>
    </xdr:to>
    <xdr:sp macro="" textlink="">
      <xdr:nvSpPr>
        <xdr:cNvPr id="796" name="円/楕円 795"/>
        <xdr:cNvSpPr/>
      </xdr:nvSpPr>
      <xdr:spPr>
        <a:xfrm>
          <a:off x="22110700" y="99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131525</xdr:rowOff>
    </xdr:from>
    <xdr:ext cx="469744" cy="259045"/>
    <xdr:sp macro="" textlink="">
      <xdr:nvSpPr>
        <xdr:cNvPr id="797" name="貸付金該当値テキスト"/>
        <xdr:cNvSpPr txBox="1"/>
      </xdr:nvSpPr>
      <xdr:spPr>
        <a:xfrm>
          <a:off x="22212300" y="9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152565</xdr:rowOff>
    </xdr:from>
    <xdr:to>
      <xdr:col>31</xdr:col>
      <xdr:colOff>85725</xdr:colOff>
      <xdr:row>58</xdr:row>
      <xdr:rowOff>82715</xdr:rowOff>
    </xdr:to>
    <xdr:sp macro="" textlink="">
      <xdr:nvSpPr>
        <xdr:cNvPr id="798" name="円/楕円 797"/>
        <xdr:cNvSpPr/>
      </xdr:nvSpPr>
      <xdr:spPr>
        <a:xfrm>
          <a:off x="21272500" y="99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73842</xdr:rowOff>
    </xdr:from>
    <xdr:ext cx="469744" cy="259045"/>
    <xdr:sp macro="" textlink="">
      <xdr:nvSpPr>
        <xdr:cNvPr id="799" name="テキスト ボックス 798"/>
        <xdr:cNvSpPr txBox="1"/>
      </xdr:nvSpPr>
      <xdr:spPr>
        <a:xfrm>
          <a:off x="21088427" y="1001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153975</xdr:rowOff>
    </xdr:from>
    <xdr:to>
      <xdr:col>29</xdr:col>
      <xdr:colOff>568325</xdr:colOff>
      <xdr:row>58</xdr:row>
      <xdr:rowOff>84125</xdr:rowOff>
    </xdr:to>
    <xdr:sp macro="" textlink="">
      <xdr:nvSpPr>
        <xdr:cNvPr id="800" name="円/楕円 799"/>
        <xdr:cNvSpPr/>
      </xdr:nvSpPr>
      <xdr:spPr>
        <a:xfrm>
          <a:off x="20383500" y="99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75252</xdr:rowOff>
    </xdr:from>
    <xdr:ext cx="469744" cy="259045"/>
    <xdr:sp macro="" textlink="">
      <xdr:nvSpPr>
        <xdr:cNvPr id="801" name="テキスト ボックス 800"/>
        <xdr:cNvSpPr txBox="1"/>
      </xdr:nvSpPr>
      <xdr:spPr>
        <a:xfrm>
          <a:off x="20199427"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154470</xdr:rowOff>
    </xdr:from>
    <xdr:to>
      <xdr:col>28</xdr:col>
      <xdr:colOff>365125</xdr:colOff>
      <xdr:row>58</xdr:row>
      <xdr:rowOff>84620</xdr:rowOff>
    </xdr:to>
    <xdr:sp macro="" textlink="">
      <xdr:nvSpPr>
        <xdr:cNvPr id="802" name="円/楕円 801"/>
        <xdr:cNvSpPr/>
      </xdr:nvSpPr>
      <xdr:spPr>
        <a:xfrm>
          <a:off x="19494500" y="99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75747</xdr:rowOff>
    </xdr:from>
    <xdr:ext cx="469744" cy="259045"/>
    <xdr:sp macro="" textlink="">
      <xdr:nvSpPr>
        <xdr:cNvPr id="803" name="テキスト ボックス 802"/>
        <xdr:cNvSpPr txBox="1"/>
      </xdr:nvSpPr>
      <xdr:spPr>
        <a:xfrm>
          <a:off x="19310427" y="1001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154051</xdr:rowOff>
    </xdr:from>
    <xdr:to>
      <xdr:col>27</xdr:col>
      <xdr:colOff>161925</xdr:colOff>
      <xdr:row>58</xdr:row>
      <xdr:rowOff>84201</xdr:rowOff>
    </xdr:to>
    <xdr:sp macro="" textlink="">
      <xdr:nvSpPr>
        <xdr:cNvPr id="804" name="円/楕円 803"/>
        <xdr:cNvSpPr/>
      </xdr:nvSpPr>
      <xdr:spPr>
        <a:xfrm>
          <a:off x="18605500" y="99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75328</xdr:rowOff>
    </xdr:from>
    <xdr:ext cx="469744" cy="259045"/>
    <xdr:sp macro="" textlink="">
      <xdr:nvSpPr>
        <xdr:cNvPr id="805" name="テキスト ボックス 804"/>
        <xdr:cNvSpPr txBox="1"/>
      </xdr:nvSpPr>
      <xdr:spPr>
        <a:xfrm>
          <a:off x="18421427" y="100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6" name="テキスト ボックス 81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6" name="テキスト ボックス 82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30" name="直線コネクタ 829"/>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31"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2" name="直線コネクタ 831"/>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3"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4" name="直線コネクタ 833"/>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130442</xdr:rowOff>
    </xdr:from>
    <xdr:to>
      <xdr:col>32</xdr:col>
      <xdr:colOff>187325</xdr:colOff>
      <xdr:row>77</xdr:row>
      <xdr:rowOff>159131</xdr:rowOff>
    </xdr:to>
    <xdr:cxnSp macro="">
      <xdr:nvCxnSpPr>
        <xdr:cNvPr id="835" name="直線コネクタ 834"/>
        <xdr:cNvCxnSpPr/>
      </xdr:nvCxnSpPr>
      <xdr:spPr>
        <a:xfrm>
          <a:off x="21323300" y="13332092"/>
          <a:ext cx="8382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15841</xdr:rowOff>
    </xdr:from>
    <xdr:ext cx="534377" cy="259045"/>
    <xdr:sp macro="" textlink="">
      <xdr:nvSpPr>
        <xdr:cNvPr id="836" name="繰出金平均値テキスト"/>
        <xdr:cNvSpPr txBox="1"/>
      </xdr:nvSpPr>
      <xdr:spPr>
        <a:xfrm>
          <a:off x="22212300" y="1270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7" name="フローチャート : 判断 836"/>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130442</xdr:rowOff>
    </xdr:from>
    <xdr:to>
      <xdr:col>31</xdr:col>
      <xdr:colOff>34925</xdr:colOff>
      <xdr:row>78</xdr:row>
      <xdr:rowOff>96799</xdr:rowOff>
    </xdr:to>
    <xdr:cxnSp macro="">
      <xdr:nvCxnSpPr>
        <xdr:cNvPr id="838" name="直線コネクタ 837"/>
        <xdr:cNvCxnSpPr/>
      </xdr:nvCxnSpPr>
      <xdr:spPr>
        <a:xfrm flipV="1">
          <a:off x="20434300" y="13332092"/>
          <a:ext cx="889000" cy="1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839" name="フローチャート : 判断 838"/>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40911</xdr:rowOff>
    </xdr:from>
    <xdr:ext cx="534377" cy="259045"/>
    <xdr:sp macro="" textlink="">
      <xdr:nvSpPr>
        <xdr:cNvPr id="840" name="テキスト ボックス 839"/>
        <xdr:cNvSpPr txBox="1"/>
      </xdr:nvSpPr>
      <xdr:spPr>
        <a:xfrm>
          <a:off x="21056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96799</xdr:rowOff>
    </xdr:from>
    <xdr:to>
      <xdr:col>29</xdr:col>
      <xdr:colOff>517525</xdr:colOff>
      <xdr:row>78</xdr:row>
      <xdr:rowOff>118174</xdr:rowOff>
    </xdr:to>
    <xdr:cxnSp macro="">
      <xdr:nvCxnSpPr>
        <xdr:cNvPr id="841" name="直線コネクタ 840"/>
        <xdr:cNvCxnSpPr/>
      </xdr:nvCxnSpPr>
      <xdr:spPr>
        <a:xfrm flipV="1">
          <a:off x="19545300" y="13469899"/>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171348</xdr:rowOff>
    </xdr:from>
    <xdr:to>
      <xdr:col>29</xdr:col>
      <xdr:colOff>568325</xdr:colOff>
      <xdr:row>76</xdr:row>
      <xdr:rowOff>101498</xdr:rowOff>
    </xdr:to>
    <xdr:sp macro="" textlink="">
      <xdr:nvSpPr>
        <xdr:cNvPr id="842" name="フローチャート : 判断 841"/>
        <xdr:cNvSpPr/>
      </xdr:nvSpPr>
      <xdr:spPr>
        <a:xfrm>
          <a:off x="20383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118025</xdr:rowOff>
    </xdr:from>
    <xdr:ext cx="534377" cy="259045"/>
    <xdr:sp macro="" textlink="">
      <xdr:nvSpPr>
        <xdr:cNvPr id="843" name="テキスト ボックス 842"/>
        <xdr:cNvSpPr txBox="1"/>
      </xdr:nvSpPr>
      <xdr:spPr>
        <a:xfrm>
          <a:off x="20167111" y="128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33,336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118174</xdr:rowOff>
    </xdr:from>
    <xdr:to>
      <xdr:col>28</xdr:col>
      <xdr:colOff>314325</xdr:colOff>
      <xdr:row>78</xdr:row>
      <xdr:rowOff>134328</xdr:rowOff>
    </xdr:to>
    <xdr:cxnSp macro="">
      <xdr:nvCxnSpPr>
        <xdr:cNvPr id="844" name="直線コネクタ 843"/>
        <xdr:cNvCxnSpPr/>
      </xdr:nvCxnSpPr>
      <xdr:spPr>
        <a:xfrm flipV="1">
          <a:off x="18656300" y="13491274"/>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25730</xdr:rowOff>
    </xdr:from>
    <xdr:to>
      <xdr:col>28</xdr:col>
      <xdr:colOff>365125</xdr:colOff>
      <xdr:row>76</xdr:row>
      <xdr:rowOff>127330</xdr:rowOff>
    </xdr:to>
    <xdr:sp macro="" textlink="">
      <xdr:nvSpPr>
        <xdr:cNvPr id="845" name="フローチャート : 判断 844"/>
        <xdr:cNvSpPr/>
      </xdr:nvSpPr>
      <xdr:spPr>
        <a:xfrm>
          <a:off x="19494500" y="130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143857</xdr:rowOff>
    </xdr:from>
    <xdr:ext cx="534377" cy="259045"/>
    <xdr:sp macro="" textlink="">
      <xdr:nvSpPr>
        <xdr:cNvPr id="846" name="テキスト ボックス 845"/>
        <xdr:cNvSpPr txBox="1"/>
      </xdr:nvSpPr>
      <xdr:spPr>
        <a:xfrm>
          <a:off x="19278111" y="128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11100</xdr:rowOff>
    </xdr:from>
    <xdr:to>
      <xdr:col>27</xdr:col>
      <xdr:colOff>161925</xdr:colOff>
      <xdr:row>76</xdr:row>
      <xdr:rowOff>112700</xdr:rowOff>
    </xdr:to>
    <xdr:sp macro="" textlink="">
      <xdr:nvSpPr>
        <xdr:cNvPr id="847" name="フローチャート : 判断 846"/>
        <xdr:cNvSpPr/>
      </xdr:nvSpPr>
      <xdr:spPr>
        <a:xfrm>
          <a:off x="18605500" y="130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129227</xdr:rowOff>
    </xdr:from>
    <xdr:ext cx="534377" cy="259045"/>
    <xdr:sp macro="" textlink="">
      <xdr:nvSpPr>
        <xdr:cNvPr id="848" name="テキスト ボックス 847"/>
        <xdr:cNvSpPr txBox="1"/>
      </xdr:nvSpPr>
      <xdr:spPr>
        <a:xfrm>
          <a:off x="18389111" y="1281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33,042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108331</xdr:rowOff>
    </xdr:from>
    <xdr:to>
      <xdr:col>32</xdr:col>
      <xdr:colOff>238125</xdr:colOff>
      <xdr:row>78</xdr:row>
      <xdr:rowOff>38481</xdr:rowOff>
    </xdr:to>
    <xdr:sp macro="" textlink="">
      <xdr:nvSpPr>
        <xdr:cNvPr id="854" name="円/楕円 853"/>
        <xdr:cNvSpPr/>
      </xdr:nvSpPr>
      <xdr:spPr>
        <a:xfrm>
          <a:off x="221107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23258</xdr:rowOff>
    </xdr:from>
    <xdr:ext cx="534377" cy="259045"/>
    <xdr:sp macro="" textlink="">
      <xdr:nvSpPr>
        <xdr:cNvPr id="855" name="繰出金該当値テキスト"/>
        <xdr:cNvSpPr txBox="1"/>
      </xdr:nvSpPr>
      <xdr:spPr>
        <a:xfrm>
          <a:off x="22212300" y="132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79642</xdr:rowOff>
    </xdr:from>
    <xdr:to>
      <xdr:col>31</xdr:col>
      <xdr:colOff>85725</xdr:colOff>
      <xdr:row>78</xdr:row>
      <xdr:rowOff>9792</xdr:rowOff>
    </xdr:to>
    <xdr:sp macro="" textlink="">
      <xdr:nvSpPr>
        <xdr:cNvPr id="856" name="円/楕円 855"/>
        <xdr:cNvSpPr/>
      </xdr:nvSpPr>
      <xdr:spPr>
        <a:xfrm>
          <a:off x="21272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919</xdr:rowOff>
    </xdr:from>
    <xdr:ext cx="534377" cy="259045"/>
    <xdr:sp macro="" textlink="">
      <xdr:nvSpPr>
        <xdr:cNvPr id="857" name="テキスト ボックス 856"/>
        <xdr:cNvSpPr txBox="1"/>
      </xdr:nvSpPr>
      <xdr:spPr>
        <a:xfrm>
          <a:off x="21056111"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45999</xdr:rowOff>
    </xdr:from>
    <xdr:to>
      <xdr:col>29</xdr:col>
      <xdr:colOff>568325</xdr:colOff>
      <xdr:row>78</xdr:row>
      <xdr:rowOff>147599</xdr:rowOff>
    </xdr:to>
    <xdr:sp macro="" textlink="">
      <xdr:nvSpPr>
        <xdr:cNvPr id="858" name="円/楕円 857"/>
        <xdr:cNvSpPr/>
      </xdr:nvSpPr>
      <xdr:spPr>
        <a:xfrm>
          <a:off x="20383500" y="134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138726</xdr:rowOff>
    </xdr:from>
    <xdr:ext cx="534377" cy="259045"/>
    <xdr:sp macro="" textlink="">
      <xdr:nvSpPr>
        <xdr:cNvPr id="859" name="テキスト ボックス 858"/>
        <xdr:cNvSpPr txBox="1"/>
      </xdr:nvSpPr>
      <xdr:spPr>
        <a:xfrm>
          <a:off x="20167111" y="1351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67374</xdr:rowOff>
    </xdr:from>
    <xdr:to>
      <xdr:col>28</xdr:col>
      <xdr:colOff>365125</xdr:colOff>
      <xdr:row>78</xdr:row>
      <xdr:rowOff>168974</xdr:rowOff>
    </xdr:to>
    <xdr:sp macro="" textlink="">
      <xdr:nvSpPr>
        <xdr:cNvPr id="860" name="円/楕円 859"/>
        <xdr:cNvSpPr/>
      </xdr:nvSpPr>
      <xdr:spPr>
        <a:xfrm>
          <a:off x="19494500" y="134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160101</xdr:rowOff>
    </xdr:from>
    <xdr:ext cx="534377" cy="259045"/>
    <xdr:sp macro="" textlink="">
      <xdr:nvSpPr>
        <xdr:cNvPr id="861" name="テキスト ボックス 860"/>
        <xdr:cNvSpPr txBox="1"/>
      </xdr:nvSpPr>
      <xdr:spPr>
        <a:xfrm>
          <a:off x="19278111" y="135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83528</xdr:rowOff>
    </xdr:from>
    <xdr:to>
      <xdr:col>27</xdr:col>
      <xdr:colOff>161925</xdr:colOff>
      <xdr:row>79</xdr:row>
      <xdr:rowOff>13678</xdr:rowOff>
    </xdr:to>
    <xdr:sp macro="" textlink="">
      <xdr:nvSpPr>
        <xdr:cNvPr id="862" name="円/楕円 861"/>
        <xdr:cNvSpPr/>
      </xdr:nvSpPr>
      <xdr:spPr>
        <a:xfrm>
          <a:off x="18605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4805</xdr:rowOff>
    </xdr:from>
    <xdr:ext cx="534377" cy="259045"/>
    <xdr:sp macro="" textlink="">
      <xdr:nvSpPr>
        <xdr:cNvPr id="863" name="テキスト ボックス 862"/>
        <xdr:cNvSpPr txBox="1"/>
      </xdr:nvSpPr>
      <xdr:spPr>
        <a:xfrm>
          <a:off x="18389111" y="135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335,339</a:t>
          </a:r>
          <a:r>
            <a:rPr kumimoji="1" lang="ja-JP" altLang="en-US" sz="1300">
              <a:latin typeface="ＭＳ Ｐゴシック"/>
            </a:rPr>
            <a:t>円。主な構成項目である人件費は</a:t>
          </a:r>
          <a:r>
            <a:rPr kumimoji="1" lang="en-US" altLang="ja-JP" sz="1300">
              <a:latin typeface="ＭＳ Ｐゴシック"/>
            </a:rPr>
            <a:t>52,437</a:t>
          </a:r>
          <a:r>
            <a:rPr kumimoji="1" lang="ja-JP" altLang="en-US" sz="1300">
              <a:latin typeface="ＭＳ Ｐゴシック"/>
            </a:rPr>
            <a:t>円。地域手当や期末手当・勤勉手当が増加したものの、退職者数の減により退職手当が減少したことなどによる。</a:t>
          </a:r>
          <a:endParaRPr kumimoji="1" lang="en-US" altLang="ja-JP" sz="1300">
            <a:latin typeface="ＭＳ Ｐゴシック"/>
          </a:endParaRPr>
        </a:p>
        <a:p>
          <a:r>
            <a:rPr kumimoji="1" lang="ja-JP" altLang="en-US" sz="1300">
              <a:latin typeface="ＭＳ Ｐゴシック"/>
            </a:rPr>
            <a:t>・扶助費は、住民一人当たり</a:t>
          </a:r>
          <a:r>
            <a:rPr kumimoji="1" lang="en-US" altLang="ja-JP" sz="1300">
              <a:latin typeface="ＭＳ Ｐゴシック"/>
            </a:rPr>
            <a:t>77,922</a:t>
          </a:r>
          <a:r>
            <a:rPr kumimoji="1" lang="ja-JP" altLang="en-US" sz="1300">
              <a:latin typeface="ＭＳ Ｐゴシック"/>
            </a:rPr>
            <a:t>円。平成</a:t>
          </a:r>
          <a:r>
            <a:rPr kumimoji="1" lang="en-US" altLang="ja-JP" sz="1300">
              <a:latin typeface="ＭＳ Ｐゴシック"/>
            </a:rPr>
            <a:t>28</a:t>
          </a:r>
          <a:r>
            <a:rPr kumimoji="1" lang="ja-JP" altLang="en-US" sz="1300">
              <a:latin typeface="ＭＳ Ｐゴシック"/>
            </a:rPr>
            <a:t>年度は類似団体と比較して下回ったが、歳出を押し上げる要因の一つである市単独扶助費は増加傾向のため、事業の統廃合など、あらゆる角度から見直しを行い、上昇傾向に歯止めをかけるように努める。</a:t>
          </a:r>
          <a:endParaRPr kumimoji="1" lang="en-US" altLang="ja-JP" sz="1300">
            <a:latin typeface="ＭＳ Ｐゴシック"/>
          </a:endParaRPr>
        </a:p>
        <a:p>
          <a:r>
            <a:rPr kumimoji="1" lang="ja-JP" altLang="en-US" sz="1300">
              <a:latin typeface="ＭＳ Ｐゴシック"/>
            </a:rPr>
            <a:t>・普通建設事業費（うち更新整備）は、住民一人当たり</a:t>
          </a:r>
          <a:r>
            <a:rPr kumimoji="1" lang="en-US" altLang="ja-JP" sz="1300">
              <a:latin typeface="ＭＳ Ｐゴシック"/>
            </a:rPr>
            <a:t>27,737</a:t>
          </a:r>
          <a:r>
            <a:rPr kumimoji="1" lang="ja-JP" altLang="en-US" sz="1300">
              <a:latin typeface="ＭＳ Ｐゴシック"/>
            </a:rPr>
            <a:t>円。平成</a:t>
          </a:r>
          <a:r>
            <a:rPr kumimoji="1" lang="en-US" altLang="ja-JP" sz="1300">
              <a:latin typeface="ＭＳ Ｐゴシック"/>
            </a:rPr>
            <a:t>28</a:t>
          </a:r>
          <a:r>
            <a:rPr kumimoji="1" lang="ja-JP" altLang="en-US" sz="1300">
              <a:latin typeface="ＭＳ Ｐゴシック"/>
            </a:rPr>
            <a:t>年度は大型の新規整備事業が重なった影響により更新整備については微減したものの、今後も公共施設の維持管理経費が増加することが見込まれるため、公共施設等総合管理計画に基づき、施設等の更新・統廃合・長寿命化を計画的に行うとともに、財政負担の軽減・平準化に努める。</a:t>
          </a:r>
          <a:endParaRPr kumimoji="1" lang="en-US" altLang="ja-JP" sz="1300">
            <a:latin typeface="ＭＳ Ｐゴシック"/>
          </a:endParaRPr>
        </a:p>
        <a:p>
          <a:r>
            <a:rPr kumimoji="1" lang="ja-JP" altLang="en-US" sz="1300">
              <a:latin typeface="ＭＳ Ｐゴシック"/>
            </a:rPr>
            <a:t>・積立金は、住民一人当たり</a:t>
          </a:r>
          <a:r>
            <a:rPr kumimoji="1" lang="en-US" altLang="ja-JP" sz="1300">
              <a:latin typeface="ＭＳ Ｐゴシック"/>
            </a:rPr>
            <a:t>13,826</a:t>
          </a:r>
          <a:r>
            <a:rPr kumimoji="1" lang="ja-JP" altLang="en-US" sz="1300">
              <a:latin typeface="ＭＳ Ｐゴシック"/>
            </a:rPr>
            <a:t>円。類似団体、全国平均、愛知県平均と比較して上回っているものの、公共施設の維持管理及び更新費用となる公共施設整備基金や、子ども・子育て環境の充実を図るための子ども・子育て応援基金への積立額が減少したことなどにより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185,833
180,564
161.14
65,377,487
62,317,006
2,832,514
38,238,030
47,582,800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89081</xdr:rowOff>
    </xdr:from>
    <xdr:to>
      <xdr:col>6</xdr:col>
      <xdr:colOff>511175</xdr:colOff>
      <xdr:row>34</xdr:row>
      <xdr:rowOff>123372</xdr:rowOff>
    </xdr:to>
    <xdr:cxnSp macro="">
      <xdr:nvCxnSpPr>
        <xdr:cNvPr id="63" name="直線コネクタ 62"/>
        <xdr:cNvCxnSpPr/>
      </xdr:nvCxnSpPr>
      <xdr:spPr>
        <a:xfrm>
          <a:off x="3797300" y="5575481"/>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65694</xdr:rowOff>
    </xdr:from>
    <xdr:ext cx="469744" cy="259045"/>
    <xdr:sp macro="" textlink="">
      <xdr:nvSpPr>
        <xdr:cNvPr id="64" name="議会費平均値テキスト"/>
        <xdr:cNvSpPr txBox="1"/>
      </xdr:nvSpPr>
      <xdr:spPr>
        <a:xfrm>
          <a:off x="4686300" y="589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89081</xdr:rowOff>
    </xdr:from>
    <xdr:to>
      <xdr:col>5</xdr:col>
      <xdr:colOff>358775</xdr:colOff>
      <xdr:row>34</xdr:row>
      <xdr:rowOff>156028</xdr:rowOff>
    </xdr:to>
    <xdr:cxnSp macro="">
      <xdr:nvCxnSpPr>
        <xdr:cNvPr id="66" name="直線コネクタ 65"/>
        <xdr:cNvCxnSpPr/>
      </xdr:nvCxnSpPr>
      <xdr:spPr>
        <a:xfrm flipV="1">
          <a:off x="2908300" y="5575481"/>
          <a:ext cx="889000" cy="40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39914</xdr:rowOff>
    </xdr:from>
    <xdr:to>
      <xdr:col>5</xdr:col>
      <xdr:colOff>409575</xdr:colOff>
      <xdr:row>32</xdr:row>
      <xdr:rowOff>141514</xdr:rowOff>
    </xdr:to>
    <xdr:sp macro="" textlink="">
      <xdr:nvSpPr>
        <xdr:cNvPr id="67" name="フローチャート : 判断 66"/>
        <xdr:cNvSpPr/>
      </xdr:nvSpPr>
      <xdr:spPr>
        <a:xfrm>
          <a:off x="3746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132641</xdr:rowOff>
    </xdr:from>
    <xdr:ext cx="469744" cy="259045"/>
    <xdr:sp macro="" textlink="">
      <xdr:nvSpPr>
        <xdr:cNvPr id="68" name="テキスト ボックス 67"/>
        <xdr:cNvSpPr txBox="1"/>
      </xdr:nvSpPr>
      <xdr:spPr>
        <a:xfrm>
          <a:off x="3562427"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108676</xdr:rowOff>
    </xdr:from>
    <xdr:to>
      <xdr:col>4</xdr:col>
      <xdr:colOff>155575</xdr:colOff>
      <xdr:row>34</xdr:row>
      <xdr:rowOff>156028</xdr:rowOff>
    </xdr:to>
    <xdr:cxnSp macro="">
      <xdr:nvCxnSpPr>
        <xdr:cNvPr id="69" name="直線コネクタ 68"/>
        <xdr:cNvCxnSpPr/>
      </xdr:nvCxnSpPr>
      <xdr:spPr>
        <a:xfrm>
          <a:off x="2019300" y="593797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165644</xdr:rowOff>
    </xdr:from>
    <xdr:to>
      <xdr:col>4</xdr:col>
      <xdr:colOff>206375</xdr:colOff>
      <xdr:row>34</xdr:row>
      <xdr:rowOff>95794</xdr:rowOff>
    </xdr:to>
    <xdr:sp macro="" textlink="">
      <xdr:nvSpPr>
        <xdr:cNvPr id="70" name="フローチャート : 判断 69"/>
        <xdr:cNvSpPr/>
      </xdr:nvSpPr>
      <xdr:spPr>
        <a:xfrm>
          <a:off x="2857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112321</xdr:rowOff>
    </xdr:from>
    <xdr:ext cx="469744" cy="259045"/>
    <xdr:sp macro="" textlink="">
      <xdr:nvSpPr>
        <xdr:cNvPr id="71" name="テキスト ボックス 70"/>
        <xdr:cNvSpPr txBox="1"/>
      </xdr:nvSpPr>
      <xdr:spPr>
        <a:xfrm>
          <a:off x="2673427"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2540</xdr:rowOff>
    </xdr:from>
    <xdr:to>
      <xdr:col>2</xdr:col>
      <xdr:colOff>638175</xdr:colOff>
      <xdr:row>34</xdr:row>
      <xdr:rowOff>108676</xdr:rowOff>
    </xdr:to>
    <xdr:cxnSp macro="">
      <xdr:nvCxnSpPr>
        <xdr:cNvPr id="72" name="直線コネクタ 71"/>
        <xdr:cNvCxnSpPr/>
      </xdr:nvCxnSpPr>
      <xdr:spPr>
        <a:xfrm>
          <a:off x="1130300" y="583184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141151</xdr:rowOff>
    </xdr:from>
    <xdr:to>
      <xdr:col>3</xdr:col>
      <xdr:colOff>3175</xdr:colOff>
      <xdr:row>35</xdr:row>
      <xdr:rowOff>71301</xdr:rowOff>
    </xdr:to>
    <xdr:sp macro="" textlink="">
      <xdr:nvSpPr>
        <xdr:cNvPr id="73" name="フローチャート :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62428</xdr:rowOff>
    </xdr:from>
    <xdr:ext cx="469744" cy="259045"/>
    <xdr:sp macro="" textlink="">
      <xdr:nvSpPr>
        <xdr:cNvPr id="74" name="テキスト ボックス 73"/>
        <xdr:cNvSpPr txBox="1"/>
      </xdr:nvSpPr>
      <xdr:spPr>
        <a:xfrm>
          <a:off x="1784427"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79103</xdr:rowOff>
    </xdr:from>
    <xdr:to>
      <xdr:col>1</xdr:col>
      <xdr:colOff>485775</xdr:colOff>
      <xdr:row>35</xdr:row>
      <xdr:rowOff>9253</xdr:rowOff>
    </xdr:to>
    <xdr:sp macro="" textlink="">
      <xdr:nvSpPr>
        <xdr:cNvPr id="75" name="フローチャート : 判断 74"/>
        <xdr:cNvSpPr/>
      </xdr:nvSpPr>
      <xdr:spPr>
        <a:xfrm>
          <a:off x="1079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380</xdr:rowOff>
    </xdr:from>
    <xdr:ext cx="469744" cy="259045"/>
    <xdr:sp macro="" textlink="">
      <xdr:nvSpPr>
        <xdr:cNvPr id="76" name="テキスト ボックス 75"/>
        <xdr:cNvSpPr txBox="1"/>
      </xdr:nvSpPr>
      <xdr:spPr>
        <a:xfrm>
          <a:off x="895427"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72572</xdr:rowOff>
    </xdr:from>
    <xdr:to>
      <xdr:col>6</xdr:col>
      <xdr:colOff>561975</xdr:colOff>
      <xdr:row>35</xdr:row>
      <xdr:rowOff>2722</xdr:rowOff>
    </xdr:to>
    <xdr:sp macro="" textlink="">
      <xdr:nvSpPr>
        <xdr:cNvPr id="82" name="円/楕円 81"/>
        <xdr:cNvSpPr/>
      </xdr:nvSpPr>
      <xdr:spPr>
        <a:xfrm>
          <a:off x="45847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95449</xdr:rowOff>
    </xdr:from>
    <xdr:ext cx="469744" cy="259045"/>
    <xdr:sp macro="" textlink="">
      <xdr:nvSpPr>
        <xdr:cNvPr id="83" name="議会費該当値テキスト"/>
        <xdr:cNvSpPr txBox="1"/>
      </xdr:nvSpPr>
      <xdr:spPr>
        <a:xfrm>
          <a:off x="4686300" y="57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38281</xdr:rowOff>
    </xdr:from>
    <xdr:to>
      <xdr:col>5</xdr:col>
      <xdr:colOff>409575</xdr:colOff>
      <xdr:row>32</xdr:row>
      <xdr:rowOff>139881</xdr:rowOff>
    </xdr:to>
    <xdr:sp macro="" textlink="">
      <xdr:nvSpPr>
        <xdr:cNvPr id="84" name="円/楕円 83"/>
        <xdr:cNvSpPr/>
      </xdr:nvSpPr>
      <xdr:spPr>
        <a:xfrm>
          <a:off x="3746500" y="55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156408</xdr:rowOff>
    </xdr:from>
    <xdr:ext cx="469744" cy="259045"/>
    <xdr:sp macro="" textlink="">
      <xdr:nvSpPr>
        <xdr:cNvPr id="85" name="テキスト ボックス 84"/>
        <xdr:cNvSpPr txBox="1"/>
      </xdr:nvSpPr>
      <xdr:spPr>
        <a:xfrm>
          <a:off x="3562427" y="529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105228</xdr:rowOff>
    </xdr:from>
    <xdr:to>
      <xdr:col>4</xdr:col>
      <xdr:colOff>206375</xdr:colOff>
      <xdr:row>35</xdr:row>
      <xdr:rowOff>35378</xdr:rowOff>
    </xdr:to>
    <xdr:sp macro="" textlink="">
      <xdr:nvSpPr>
        <xdr:cNvPr id="86" name="円/楕円 85"/>
        <xdr:cNvSpPr/>
      </xdr:nvSpPr>
      <xdr:spPr>
        <a:xfrm>
          <a:off x="2857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26505</xdr:rowOff>
    </xdr:from>
    <xdr:ext cx="469744" cy="259045"/>
    <xdr:sp macro="" textlink="">
      <xdr:nvSpPr>
        <xdr:cNvPr id="87" name="テキスト ボックス 86"/>
        <xdr:cNvSpPr txBox="1"/>
      </xdr:nvSpPr>
      <xdr:spPr>
        <a:xfrm>
          <a:off x="2673427"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57876</xdr:rowOff>
    </xdr:from>
    <xdr:to>
      <xdr:col>3</xdr:col>
      <xdr:colOff>3175</xdr:colOff>
      <xdr:row>34</xdr:row>
      <xdr:rowOff>159476</xdr:rowOff>
    </xdr:to>
    <xdr:sp macro="" textlink="">
      <xdr:nvSpPr>
        <xdr:cNvPr id="88" name="円/楕円 87"/>
        <xdr:cNvSpPr/>
      </xdr:nvSpPr>
      <xdr:spPr>
        <a:xfrm>
          <a:off x="1968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4553</xdr:rowOff>
    </xdr:from>
    <xdr:ext cx="469744" cy="259045"/>
    <xdr:sp macro="" textlink="">
      <xdr:nvSpPr>
        <xdr:cNvPr id="89" name="テキスト ボックス 88"/>
        <xdr:cNvSpPr txBox="1"/>
      </xdr:nvSpPr>
      <xdr:spPr>
        <a:xfrm>
          <a:off x="1784427"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123190</xdr:rowOff>
    </xdr:from>
    <xdr:to>
      <xdr:col>1</xdr:col>
      <xdr:colOff>485775</xdr:colOff>
      <xdr:row>34</xdr:row>
      <xdr:rowOff>53340</xdr:rowOff>
    </xdr:to>
    <xdr:sp macro="" textlink="">
      <xdr:nvSpPr>
        <xdr:cNvPr id="90" name="円/楕円 89"/>
        <xdr:cNvSpPr/>
      </xdr:nvSpPr>
      <xdr:spPr>
        <a:xfrm>
          <a:off x="1079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69867</xdr:rowOff>
    </xdr:from>
    <xdr:ext cx="469744" cy="259045"/>
    <xdr:sp macro="" textlink="">
      <xdr:nvSpPr>
        <xdr:cNvPr id="91" name="テキスト ボックス 90"/>
        <xdr:cNvSpPr txBox="1"/>
      </xdr:nvSpPr>
      <xdr:spPr>
        <a:xfrm>
          <a:off x="895427"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98285</xdr:rowOff>
    </xdr:from>
    <xdr:to>
      <xdr:col>6</xdr:col>
      <xdr:colOff>511175</xdr:colOff>
      <xdr:row>56</xdr:row>
      <xdr:rowOff>156673</xdr:rowOff>
    </xdr:to>
    <xdr:cxnSp macro="">
      <xdr:nvCxnSpPr>
        <xdr:cNvPr id="121" name="直線コネクタ 120"/>
        <xdr:cNvCxnSpPr/>
      </xdr:nvCxnSpPr>
      <xdr:spPr>
        <a:xfrm>
          <a:off x="3797300" y="9699485"/>
          <a:ext cx="838200" cy="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91889</xdr:rowOff>
    </xdr:from>
    <xdr:ext cx="534377" cy="259045"/>
    <xdr:sp macro="" textlink="">
      <xdr:nvSpPr>
        <xdr:cNvPr id="122" name="総務費平均値テキスト"/>
        <xdr:cNvSpPr txBox="1"/>
      </xdr:nvSpPr>
      <xdr:spPr>
        <a:xfrm>
          <a:off x="4686300" y="952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98285</xdr:rowOff>
    </xdr:from>
    <xdr:to>
      <xdr:col>5</xdr:col>
      <xdr:colOff>358775</xdr:colOff>
      <xdr:row>56</xdr:row>
      <xdr:rowOff>126288</xdr:rowOff>
    </xdr:to>
    <xdr:cxnSp macro="">
      <xdr:nvCxnSpPr>
        <xdr:cNvPr id="124" name="直線コネクタ 123"/>
        <xdr:cNvCxnSpPr/>
      </xdr:nvCxnSpPr>
      <xdr:spPr>
        <a:xfrm flipV="1">
          <a:off x="2908300" y="9699485"/>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5" name="フローチャート : 判断 124"/>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156716</xdr:rowOff>
    </xdr:from>
    <xdr:ext cx="534377" cy="259045"/>
    <xdr:sp macro="" textlink="">
      <xdr:nvSpPr>
        <xdr:cNvPr id="126" name="テキスト ボックス 125"/>
        <xdr:cNvSpPr txBox="1"/>
      </xdr:nvSpPr>
      <xdr:spPr>
        <a:xfrm>
          <a:off x="3530111" y="94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126288</xdr:rowOff>
    </xdr:from>
    <xdr:to>
      <xdr:col>4</xdr:col>
      <xdr:colOff>155575</xdr:colOff>
      <xdr:row>57</xdr:row>
      <xdr:rowOff>81826</xdr:rowOff>
    </xdr:to>
    <xdr:cxnSp macro="">
      <xdr:nvCxnSpPr>
        <xdr:cNvPr id="127" name="直線コネクタ 126"/>
        <xdr:cNvCxnSpPr/>
      </xdr:nvCxnSpPr>
      <xdr:spPr>
        <a:xfrm flipV="1">
          <a:off x="2019300" y="9727488"/>
          <a:ext cx="889000" cy="1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31750</xdr:rowOff>
    </xdr:from>
    <xdr:to>
      <xdr:col>4</xdr:col>
      <xdr:colOff>206375</xdr:colOff>
      <xdr:row>57</xdr:row>
      <xdr:rowOff>133350</xdr:rowOff>
    </xdr:to>
    <xdr:sp macro="" textlink="">
      <xdr:nvSpPr>
        <xdr:cNvPr id="128" name="フローチャート : 判断 127"/>
        <xdr:cNvSpPr/>
      </xdr:nvSpPr>
      <xdr:spPr>
        <a:xfrm>
          <a:off x="2857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124477</xdr:rowOff>
    </xdr:from>
    <xdr:ext cx="534377" cy="259045"/>
    <xdr:sp macro="" textlink="">
      <xdr:nvSpPr>
        <xdr:cNvPr id="129" name="テキスト ボックス 128"/>
        <xdr:cNvSpPr txBox="1"/>
      </xdr:nvSpPr>
      <xdr:spPr>
        <a:xfrm>
          <a:off x="2641111" y="98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36,000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32391</xdr:rowOff>
    </xdr:from>
    <xdr:to>
      <xdr:col>2</xdr:col>
      <xdr:colOff>638175</xdr:colOff>
      <xdr:row>57</xdr:row>
      <xdr:rowOff>81826</xdr:rowOff>
    </xdr:to>
    <xdr:cxnSp macro="">
      <xdr:nvCxnSpPr>
        <xdr:cNvPr id="130" name="直線コネクタ 129"/>
        <xdr:cNvCxnSpPr/>
      </xdr:nvCxnSpPr>
      <xdr:spPr>
        <a:xfrm>
          <a:off x="1130300" y="9805041"/>
          <a:ext cx="889000" cy="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134906</xdr:rowOff>
    </xdr:from>
    <xdr:to>
      <xdr:col>3</xdr:col>
      <xdr:colOff>3175</xdr:colOff>
      <xdr:row>57</xdr:row>
      <xdr:rowOff>65056</xdr:rowOff>
    </xdr:to>
    <xdr:sp macro="" textlink="">
      <xdr:nvSpPr>
        <xdr:cNvPr id="131" name="フローチャート : 判断 130"/>
        <xdr:cNvSpPr/>
      </xdr:nvSpPr>
      <xdr:spPr>
        <a:xfrm>
          <a:off x="1968500" y="97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81583</xdr:rowOff>
    </xdr:from>
    <xdr:ext cx="534377" cy="259045"/>
    <xdr:sp macro="" textlink="">
      <xdr:nvSpPr>
        <xdr:cNvPr id="132" name="テキスト ボックス 131"/>
        <xdr:cNvSpPr txBox="1"/>
      </xdr:nvSpPr>
      <xdr:spPr>
        <a:xfrm>
          <a:off x="1752111" y="95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52857</xdr:rowOff>
    </xdr:from>
    <xdr:to>
      <xdr:col>1</xdr:col>
      <xdr:colOff>485775</xdr:colOff>
      <xdr:row>57</xdr:row>
      <xdr:rowOff>154457</xdr:rowOff>
    </xdr:to>
    <xdr:sp macro="" textlink="">
      <xdr:nvSpPr>
        <xdr:cNvPr id="133" name="フローチャート : 判断 132"/>
        <xdr:cNvSpPr/>
      </xdr:nvSpPr>
      <xdr:spPr>
        <a:xfrm>
          <a:off x="1079500" y="98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145584</xdr:rowOff>
    </xdr:from>
    <xdr:ext cx="534377" cy="259045"/>
    <xdr:sp macro="" textlink="">
      <xdr:nvSpPr>
        <xdr:cNvPr id="134" name="テキスト ボックス 133"/>
        <xdr:cNvSpPr txBox="1"/>
      </xdr:nvSpPr>
      <xdr:spPr>
        <a:xfrm>
          <a:off x="863111" y="99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105873</xdr:rowOff>
    </xdr:from>
    <xdr:to>
      <xdr:col>6</xdr:col>
      <xdr:colOff>561975</xdr:colOff>
      <xdr:row>57</xdr:row>
      <xdr:rowOff>36023</xdr:rowOff>
    </xdr:to>
    <xdr:sp macro="" textlink="">
      <xdr:nvSpPr>
        <xdr:cNvPr id="140" name="円/楕円 139"/>
        <xdr:cNvSpPr/>
      </xdr:nvSpPr>
      <xdr:spPr>
        <a:xfrm>
          <a:off x="4584700" y="97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84300</xdr:rowOff>
    </xdr:from>
    <xdr:ext cx="534377" cy="259045"/>
    <xdr:sp macro="" textlink="">
      <xdr:nvSpPr>
        <xdr:cNvPr id="141" name="総務費該当値テキスト"/>
        <xdr:cNvSpPr txBox="1"/>
      </xdr:nvSpPr>
      <xdr:spPr>
        <a:xfrm>
          <a:off x="4686300" y="96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47485</xdr:rowOff>
    </xdr:from>
    <xdr:to>
      <xdr:col>5</xdr:col>
      <xdr:colOff>409575</xdr:colOff>
      <xdr:row>56</xdr:row>
      <xdr:rowOff>149085</xdr:rowOff>
    </xdr:to>
    <xdr:sp macro="" textlink="">
      <xdr:nvSpPr>
        <xdr:cNvPr id="142" name="円/楕円 141"/>
        <xdr:cNvSpPr/>
      </xdr:nvSpPr>
      <xdr:spPr>
        <a:xfrm>
          <a:off x="3746500" y="9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140212</xdr:rowOff>
    </xdr:from>
    <xdr:ext cx="534377" cy="259045"/>
    <xdr:sp macro="" textlink="">
      <xdr:nvSpPr>
        <xdr:cNvPr id="143" name="テキスト ボックス 142"/>
        <xdr:cNvSpPr txBox="1"/>
      </xdr:nvSpPr>
      <xdr:spPr>
        <a:xfrm>
          <a:off x="3530111" y="97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75488</xdr:rowOff>
    </xdr:from>
    <xdr:to>
      <xdr:col>4</xdr:col>
      <xdr:colOff>206375</xdr:colOff>
      <xdr:row>57</xdr:row>
      <xdr:rowOff>5638</xdr:rowOff>
    </xdr:to>
    <xdr:sp macro="" textlink="">
      <xdr:nvSpPr>
        <xdr:cNvPr id="144" name="円/楕円 143"/>
        <xdr:cNvSpPr/>
      </xdr:nvSpPr>
      <xdr:spPr>
        <a:xfrm>
          <a:off x="2857500" y="9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22165</xdr:rowOff>
    </xdr:from>
    <xdr:ext cx="534377" cy="259045"/>
    <xdr:sp macro="" textlink="">
      <xdr:nvSpPr>
        <xdr:cNvPr id="145" name="テキスト ボックス 144"/>
        <xdr:cNvSpPr txBox="1"/>
      </xdr:nvSpPr>
      <xdr:spPr>
        <a:xfrm>
          <a:off x="2641111" y="94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31026</xdr:rowOff>
    </xdr:from>
    <xdr:to>
      <xdr:col>3</xdr:col>
      <xdr:colOff>3175</xdr:colOff>
      <xdr:row>57</xdr:row>
      <xdr:rowOff>132626</xdr:rowOff>
    </xdr:to>
    <xdr:sp macro="" textlink="">
      <xdr:nvSpPr>
        <xdr:cNvPr id="146" name="円/楕円 145"/>
        <xdr:cNvSpPr/>
      </xdr:nvSpPr>
      <xdr:spPr>
        <a:xfrm>
          <a:off x="1968500" y="98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123753</xdr:rowOff>
    </xdr:from>
    <xdr:ext cx="534377" cy="259045"/>
    <xdr:sp macro="" textlink="">
      <xdr:nvSpPr>
        <xdr:cNvPr id="147" name="テキスト ボックス 146"/>
        <xdr:cNvSpPr txBox="1"/>
      </xdr:nvSpPr>
      <xdr:spPr>
        <a:xfrm>
          <a:off x="1752111" y="989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153041</xdr:rowOff>
    </xdr:from>
    <xdr:to>
      <xdr:col>1</xdr:col>
      <xdr:colOff>485775</xdr:colOff>
      <xdr:row>57</xdr:row>
      <xdr:rowOff>83191</xdr:rowOff>
    </xdr:to>
    <xdr:sp macro="" textlink="">
      <xdr:nvSpPr>
        <xdr:cNvPr id="148" name="円/楕円 147"/>
        <xdr:cNvSpPr/>
      </xdr:nvSpPr>
      <xdr:spPr>
        <a:xfrm>
          <a:off x="1079500" y="975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99718</xdr:rowOff>
    </xdr:from>
    <xdr:ext cx="534377" cy="259045"/>
    <xdr:sp macro="" textlink="">
      <xdr:nvSpPr>
        <xdr:cNvPr id="149" name="テキスト ボックス 148"/>
        <xdr:cNvSpPr txBox="1"/>
      </xdr:nvSpPr>
      <xdr:spPr>
        <a:xfrm>
          <a:off x="863111" y="95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154216</xdr:rowOff>
    </xdr:from>
    <xdr:to>
      <xdr:col>6</xdr:col>
      <xdr:colOff>510540</xdr:colOff>
      <xdr:row>77</xdr:row>
      <xdr:rowOff>34018</xdr:rowOff>
    </xdr:to>
    <xdr:cxnSp macro="">
      <xdr:nvCxnSpPr>
        <xdr:cNvPr id="172" name="直線コネクタ 171"/>
        <xdr:cNvCxnSpPr/>
      </xdr:nvCxnSpPr>
      <xdr:spPr>
        <a:xfrm flipV="1">
          <a:off x="4633595" y="12155716"/>
          <a:ext cx="1270" cy="107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37845</xdr:rowOff>
    </xdr:from>
    <xdr:ext cx="599010" cy="259045"/>
    <xdr:sp macro="" textlink="">
      <xdr:nvSpPr>
        <xdr:cNvPr id="173" name="民生費最小値テキスト"/>
        <xdr:cNvSpPr txBox="1"/>
      </xdr:nvSpPr>
      <xdr:spPr>
        <a:xfrm>
          <a:off x="4686300" y="1323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77</xdr:row>
      <xdr:rowOff>34018</xdr:rowOff>
    </xdr:from>
    <xdr:to>
      <xdr:col>6</xdr:col>
      <xdr:colOff>600075</xdr:colOff>
      <xdr:row>77</xdr:row>
      <xdr:rowOff>34018</xdr:rowOff>
    </xdr:to>
    <xdr:cxnSp macro="">
      <xdr:nvCxnSpPr>
        <xdr:cNvPr id="174" name="直線コネクタ 173"/>
        <xdr:cNvCxnSpPr/>
      </xdr:nvCxnSpPr>
      <xdr:spPr>
        <a:xfrm>
          <a:off x="4546600" y="13235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100893</xdr:rowOff>
    </xdr:from>
    <xdr:ext cx="599010" cy="259045"/>
    <xdr:sp macro="" textlink="">
      <xdr:nvSpPr>
        <xdr:cNvPr id="175" name="民生費最大値テキスト"/>
        <xdr:cNvSpPr txBox="1"/>
      </xdr:nvSpPr>
      <xdr:spPr>
        <a:xfrm>
          <a:off x="4686300" y="1193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154216</xdr:rowOff>
    </xdr:from>
    <xdr:to>
      <xdr:col>6</xdr:col>
      <xdr:colOff>600075</xdr:colOff>
      <xdr:row>70</xdr:row>
      <xdr:rowOff>154216</xdr:rowOff>
    </xdr:to>
    <xdr:cxnSp macro="">
      <xdr:nvCxnSpPr>
        <xdr:cNvPr id="176" name="直線コネクタ 175"/>
        <xdr:cNvCxnSpPr/>
      </xdr:nvCxnSpPr>
      <xdr:spPr>
        <a:xfrm>
          <a:off x="4546600" y="121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131768</xdr:rowOff>
    </xdr:from>
    <xdr:to>
      <xdr:col>6</xdr:col>
      <xdr:colOff>511175</xdr:colOff>
      <xdr:row>75</xdr:row>
      <xdr:rowOff>94643</xdr:rowOff>
    </xdr:to>
    <xdr:cxnSp macro="">
      <xdr:nvCxnSpPr>
        <xdr:cNvPr id="177" name="直線コネクタ 176"/>
        <xdr:cNvCxnSpPr/>
      </xdr:nvCxnSpPr>
      <xdr:spPr>
        <a:xfrm flipV="1">
          <a:off x="3797300" y="12819068"/>
          <a:ext cx="838200" cy="1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93718</xdr:rowOff>
    </xdr:from>
    <xdr:ext cx="599010" cy="259045"/>
    <xdr:sp macro="" textlink="">
      <xdr:nvSpPr>
        <xdr:cNvPr id="178" name="民生費平均値テキスト"/>
        <xdr:cNvSpPr txBox="1"/>
      </xdr:nvSpPr>
      <xdr:spPr>
        <a:xfrm>
          <a:off x="4686300" y="12609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70841</xdr:rowOff>
    </xdr:from>
    <xdr:to>
      <xdr:col>6</xdr:col>
      <xdr:colOff>561975</xdr:colOff>
      <xdr:row>75</xdr:row>
      <xdr:rowOff>991</xdr:rowOff>
    </xdr:to>
    <xdr:sp macro="" textlink="">
      <xdr:nvSpPr>
        <xdr:cNvPr id="179" name="フローチャート : 判断 178"/>
        <xdr:cNvSpPr/>
      </xdr:nvSpPr>
      <xdr:spPr>
        <a:xfrm>
          <a:off x="45847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94643</xdr:rowOff>
    </xdr:from>
    <xdr:to>
      <xdr:col>5</xdr:col>
      <xdr:colOff>358775</xdr:colOff>
      <xdr:row>76</xdr:row>
      <xdr:rowOff>52032</xdr:rowOff>
    </xdr:to>
    <xdr:cxnSp macro="">
      <xdr:nvCxnSpPr>
        <xdr:cNvPr id="180" name="直線コネクタ 179"/>
        <xdr:cNvCxnSpPr/>
      </xdr:nvCxnSpPr>
      <xdr:spPr>
        <a:xfrm flipV="1">
          <a:off x="2908300" y="12953393"/>
          <a:ext cx="889000" cy="1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44414</xdr:rowOff>
    </xdr:from>
    <xdr:to>
      <xdr:col>5</xdr:col>
      <xdr:colOff>409575</xdr:colOff>
      <xdr:row>75</xdr:row>
      <xdr:rowOff>146014</xdr:rowOff>
    </xdr:to>
    <xdr:sp macro="" textlink="">
      <xdr:nvSpPr>
        <xdr:cNvPr id="181" name="フローチャート : 判断 180"/>
        <xdr:cNvSpPr/>
      </xdr:nvSpPr>
      <xdr:spPr>
        <a:xfrm>
          <a:off x="3746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137141</xdr:rowOff>
    </xdr:from>
    <xdr:ext cx="599010" cy="259045"/>
    <xdr:sp macro="" textlink="">
      <xdr:nvSpPr>
        <xdr:cNvPr id="182" name="テキスト ボックス 181"/>
        <xdr:cNvSpPr txBox="1"/>
      </xdr:nvSpPr>
      <xdr:spPr>
        <a:xfrm>
          <a:off x="3497794" y="129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52032</xdr:rowOff>
    </xdr:from>
    <xdr:to>
      <xdr:col>4</xdr:col>
      <xdr:colOff>155575</xdr:colOff>
      <xdr:row>77</xdr:row>
      <xdr:rowOff>50067</xdr:rowOff>
    </xdr:to>
    <xdr:cxnSp macro="">
      <xdr:nvCxnSpPr>
        <xdr:cNvPr id="183" name="直線コネクタ 182"/>
        <xdr:cNvCxnSpPr/>
      </xdr:nvCxnSpPr>
      <xdr:spPr>
        <a:xfrm flipV="1">
          <a:off x="2019300" y="13082232"/>
          <a:ext cx="889000" cy="16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103051</xdr:rowOff>
    </xdr:from>
    <xdr:to>
      <xdr:col>4</xdr:col>
      <xdr:colOff>206375</xdr:colOff>
      <xdr:row>77</xdr:row>
      <xdr:rowOff>33201</xdr:rowOff>
    </xdr:to>
    <xdr:sp macro="" textlink="">
      <xdr:nvSpPr>
        <xdr:cNvPr id="184" name="フローチャート : 判断 183"/>
        <xdr:cNvSpPr/>
      </xdr:nvSpPr>
      <xdr:spPr>
        <a:xfrm>
          <a:off x="2857500" y="1313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24328</xdr:rowOff>
    </xdr:from>
    <xdr:ext cx="599010" cy="259045"/>
    <xdr:sp macro="" textlink="">
      <xdr:nvSpPr>
        <xdr:cNvPr id="185" name="テキスト ボックス 184"/>
        <xdr:cNvSpPr txBox="1"/>
      </xdr:nvSpPr>
      <xdr:spPr>
        <a:xfrm>
          <a:off x="2608794" y="132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50067</xdr:rowOff>
    </xdr:from>
    <xdr:to>
      <xdr:col>2</xdr:col>
      <xdr:colOff>638175</xdr:colOff>
      <xdr:row>77</xdr:row>
      <xdr:rowOff>113205</xdr:rowOff>
    </xdr:to>
    <xdr:cxnSp macro="">
      <xdr:nvCxnSpPr>
        <xdr:cNvPr id="186" name="直線コネクタ 185"/>
        <xdr:cNvCxnSpPr/>
      </xdr:nvCxnSpPr>
      <xdr:spPr>
        <a:xfrm flipV="1">
          <a:off x="1130300" y="13251717"/>
          <a:ext cx="8890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7" name="フローチャート : 判断 186"/>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46981</xdr:rowOff>
    </xdr:from>
    <xdr:ext cx="599010" cy="259045"/>
    <xdr:sp macro="" textlink="">
      <xdr:nvSpPr>
        <xdr:cNvPr id="188" name="テキスト ボックス 187"/>
        <xdr:cNvSpPr txBox="1"/>
      </xdr:nvSpPr>
      <xdr:spPr>
        <a:xfrm>
          <a:off x="1719794" y="1342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105,890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159286</xdr:rowOff>
    </xdr:from>
    <xdr:to>
      <xdr:col>1</xdr:col>
      <xdr:colOff>485775</xdr:colOff>
      <xdr:row>78</xdr:row>
      <xdr:rowOff>89436</xdr:rowOff>
    </xdr:to>
    <xdr:sp macro="" textlink="">
      <xdr:nvSpPr>
        <xdr:cNvPr id="189" name="フローチャート : 判断 188"/>
        <xdr:cNvSpPr/>
      </xdr:nvSpPr>
      <xdr:spPr>
        <a:xfrm>
          <a:off x="1079500" y="1336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80563</xdr:rowOff>
    </xdr:from>
    <xdr:ext cx="599010" cy="259045"/>
    <xdr:sp macro="" textlink="">
      <xdr:nvSpPr>
        <xdr:cNvPr id="190" name="テキスト ボックス 189"/>
        <xdr:cNvSpPr txBox="1"/>
      </xdr:nvSpPr>
      <xdr:spPr>
        <a:xfrm>
          <a:off x="830794" y="1345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80968</xdr:rowOff>
    </xdr:from>
    <xdr:to>
      <xdr:col>6</xdr:col>
      <xdr:colOff>561975</xdr:colOff>
      <xdr:row>75</xdr:row>
      <xdr:rowOff>11118</xdr:rowOff>
    </xdr:to>
    <xdr:sp macro="" textlink="">
      <xdr:nvSpPr>
        <xdr:cNvPr id="196" name="円/楕円 195"/>
        <xdr:cNvSpPr/>
      </xdr:nvSpPr>
      <xdr:spPr>
        <a:xfrm>
          <a:off x="4584700" y="127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59395</xdr:rowOff>
    </xdr:from>
    <xdr:ext cx="599010" cy="259045"/>
    <xdr:sp macro="" textlink="">
      <xdr:nvSpPr>
        <xdr:cNvPr id="197" name="民生費該当値テキスト"/>
        <xdr:cNvSpPr txBox="1"/>
      </xdr:nvSpPr>
      <xdr:spPr>
        <a:xfrm>
          <a:off x="4686300" y="1274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130,347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43843</xdr:rowOff>
    </xdr:from>
    <xdr:to>
      <xdr:col>5</xdr:col>
      <xdr:colOff>409575</xdr:colOff>
      <xdr:row>75</xdr:row>
      <xdr:rowOff>145443</xdr:rowOff>
    </xdr:to>
    <xdr:sp macro="" textlink="">
      <xdr:nvSpPr>
        <xdr:cNvPr id="198" name="円/楕円 197"/>
        <xdr:cNvSpPr/>
      </xdr:nvSpPr>
      <xdr:spPr>
        <a:xfrm>
          <a:off x="3746500" y="129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161970</xdr:rowOff>
    </xdr:from>
    <xdr:ext cx="599010" cy="259045"/>
    <xdr:sp macro="" textlink="">
      <xdr:nvSpPr>
        <xdr:cNvPr id="199" name="テキスト ボックス 198"/>
        <xdr:cNvSpPr txBox="1"/>
      </xdr:nvSpPr>
      <xdr:spPr>
        <a:xfrm>
          <a:off x="3497794" y="1267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124,471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1232</xdr:rowOff>
    </xdr:from>
    <xdr:to>
      <xdr:col>4</xdr:col>
      <xdr:colOff>206375</xdr:colOff>
      <xdr:row>76</xdr:row>
      <xdr:rowOff>102832</xdr:rowOff>
    </xdr:to>
    <xdr:sp macro="" textlink="">
      <xdr:nvSpPr>
        <xdr:cNvPr id="200" name="円/楕円 199"/>
        <xdr:cNvSpPr/>
      </xdr:nvSpPr>
      <xdr:spPr>
        <a:xfrm>
          <a:off x="2857500" y="130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119359</xdr:rowOff>
    </xdr:from>
    <xdr:ext cx="599010" cy="259045"/>
    <xdr:sp macro="" textlink="">
      <xdr:nvSpPr>
        <xdr:cNvPr id="201" name="テキスト ボックス 200"/>
        <xdr:cNvSpPr txBox="1"/>
      </xdr:nvSpPr>
      <xdr:spPr>
        <a:xfrm>
          <a:off x="2608794" y="1280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118,835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170717</xdr:rowOff>
    </xdr:from>
    <xdr:to>
      <xdr:col>3</xdr:col>
      <xdr:colOff>3175</xdr:colOff>
      <xdr:row>77</xdr:row>
      <xdr:rowOff>100867</xdr:rowOff>
    </xdr:to>
    <xdr:sp macro="" textlink="">
      <xdr:nvSpPr>
        <xdr:cNvPr id="202" name="円/楕円 201"/>
        <xdr:cNvSpPr/>
      </xdr:nvSpPr>
      <xdr:spPr>
        <a:xfrm>
          <a:off x="1968500" y="132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117394</xdr:rowOff>
    </xdr:from>
    <xdr:ext cx="599010" cy="259045"/>
    <xdr:sp macro="" textlink="">
      <xdr:nvSpPr>
        <xdr:cNvPr id="203" name="テキスト ボックス 202"/>
        <xdr:cNvSpPr txBox="1"/>
      </xdr:nvSpPr>
      <xdr:spPr>
        <a:xfrm>
          <a:off x="1719794" y="1297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62405</xdr:rowOff>
    </xdr:from>
    <xdr:to>
      <xdr:col>1</xdr:col>
      <xdr:colOff>485775</xdr:colOff>
      <xdr:row>77</xdr:row>
      <xdr:rowOff>164005</xdr:rowOff>
    </xdr:to>
    <xdr:sp macro="" textlink="">
      <xdr:nvSpPr>
        <xdr:cNvPr id="204" name="円/楕円 203"/>
        <xdr:cNvSpPr/>
      </xdr:nvSpPr>
      <xdr:spPr>
        <a:xfrm>
          <a:off x="1079500" y="132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9082</xdr:rowOff>
    </xdr:from>
    <xdr:ext cx="599010" cy="259045"/>
    <xdr:sp macro="" textlink="">
      <xdr:nvSpPr>
        <xdr:cNvPr id="205" name="テキスト ボックス 204"/>
        <xdr:cNvSpPr txBox="1"/>
      </xdr:nvSpPr>
      <xdr:spPr>
        <a:xfrm>
          <a:off x="830794" y="1303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28" name="直線コネクタ 227"/>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29"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0" name="直線コネクタ 229"/>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1"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2" name="直線コネクタ 231"/>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90734</xdr:rowOff>
    </xdr:from>
    <xdr:to>
      <xdr:col>6</xdr:col>
      <xdr:colOff>511175</xdr:colOff>
      <xdr:row>94</xdr:row>
      <xdr:rowOff>61976</xdr:rowOff>
    </xdr:to>
    <xdr:cxnSp macro="">
      <xdr:nvCxnSpPr>
        <xdr:cNvPr id="233" name="直線コネクタ 232"/>
        <xdr:cNvCxnSpPr/>
      </xdr:nvCxnSpPr>
      <xdr:spPr>
        <a:xfrm flipV="1">
          <a:off x="3797300" y="15692684"/>
          <a:ext cx="838200" cy="48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144732</xdr:rowOff>
    </xdr:from>
    <xdr:ext cx="534377" cy="259045"/>
    <xdr:sp macro="" textlink="">
      <xdr:nvSpPr>
        <xdr:cNvPr id="234" name="衛生費平均値テキスト"/>
        <xdr:cNvSpPr txBox="1"/>
      </xdr:nvSpPr>
      <xdr:spPr>
        <a:xfrm>
          <a:off x="4686300" y="1626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5" name="フローチャート : 判断 234"/>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61976</xdr:rowOff>
    </xdr:from>
    <xdr:to>
      <xdr:col>5</xdr:col>
      <xdr:colOff>358775</xdr:colOff>
      <xdr:row>95</xdr:row>
      <xdr:rowOff>114325</xdr:rowOff>
    </xdr:to>
    <xdr:cxnSp macro="">
      <xdr:nvCxnSpPr>
        <xdr:cNvPr id="236" name="直線コネクタ 235"/>
        <xdr:cNvCxnSpPr/>
      </xdr:nvCxnSpPr>
      <xdr:spPr>
        <a:xfrm flipV="1">
          <a:off x="2908300" y="16178276"/>
          <a:ext cx="8890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68098</xdr:rowOff>
    </xdr:from>
    <xdr:to>
      <xdr:col>5</xdr:col>
      <xdr:colOff>409575</xdr:colOff>
      <xdr:row>95</xdr:row>
      <xdr:rowOff>169698</xdr:rowOff>
    </xdr:to>
    <xdr:sp macro="" textlink="">
      <xdr:nvSpPr>
        <xdr:cNvPr id="237" name="フローチャート : 判断 236"/>
        <xdr:cNvSpPr/>
      </xdr:nvSpPr>
      <xdr:spPr>
        <a:xfrm>
          <a:off x="3746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160825</xdr:rowOff>
    </xdr:from>
    <xdr:ext cx="534377" cy="259045"/>
    <xdr:sp macro="" textlink="">
      <xdr:nvSpPr>
        <xdr:cNvPr id="238" name="テキスト ボックス 237"/>
        <xdr:cNvSpPr txBox="1"/>
      </xdr:nvSpPr>
      <xdr:spPr>
        <a:xfrm>
          <a:off x="3530111" y="164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114325</xdr:rowOff>
    </xdr:from>
    <xdr:to>
      <xdr:col>4</xdr:col>
      <xdr:colOff>155575</xdr:colOff>
      <xdr:row>96</xdr:row>
      <xdr:rowOff>17673</xdr:rowOff>
    </xdr:to>
    <xdr:cxnSp macro="">
      <xdr:nvCxnSpPr>
        <xdr:cNvPr id="239" name="直線コネクタ 238"/>
        <xdr:cNvCxnSpPr/>
      </xdr:nvCxnSpPr>
      <xdr:spPr>
        <a:xfrm flipV="1">
          <a:off x="2019300" y="16402075"/>
          <a:ext cx="889000" cy="7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36230</xdr:rowOff>
    </xdr:from>
    <xdr:to>
      <xdr:col>4</xdr:col>
      <xdr:colOff>206375</xdr:colOff>
      <xdr:row>95</xdr:row>
      <xdr:rowOff>137830</xdr:rowOff>
    </xdr:to>
    <xdr:sp macro="" textlink="">
      <xdr:nvSpPr>
        <xdr:cNvPr id="240" name="フローチャート : 判断 239"/>
        <xdr:cNvSpPr/>
      </xdr:nvSpPr>
      <xdr:spPr>
        <a:xfrm>
          <a:off x="2857500" y="163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154357</xdr:rowOff>
    </xdr:from>
    <xdr:ext cx="534377" cy="259045"/>
    <xdr:sp macro="" textlink="">
      <xdr:nvSpPr>
        <xdr:cNvPr id="241" name="テキスト ボックス 240"/>
        <xdr:cNvSpPr txBox="1"/>
      </xdr:nvSpPr>
      <xdr:spPr>
        <a:xfrm>
          <a:off x="2641111" y="160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39711</xdr:rowOff>
    </xdr:from>
    <xdr:to>
      <xdr:col>2</xdr:col>
      <xdr:colOff>638175</xdr:colOff>
      <xdr:row>96</xdr:row>
      <xdr:rowOff>17673</xdr:rowOff>
    </xdr:to>
    <xdr:cxnSp macro="">
      <xdr:nvCxnSpPr>
        <xdr:cNvPr id="242" name="直線コネクタ 241"/>
        <xdr:cNvCxnSpPr/>
      </xdr:nvCxnSpPr>
      <xdr:spPr>
        <a:xfrm>
          <a:off x="1130300" y="16156011"/>
          <a:ext cx="889000" cy="32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162829</xdr:rowOff>
    </xdr:from>
    <xdr:to>
      <xdr:col>3</xdr:col>
      <xdr:colOff>3175</xdr:colOff>
      <xdr:row>95</xdr:row>
      <xdr:rowOff>92979</xdr:rowOff>
    </xdr:to>
    <xdr:sp macro="" textlink="">
      <xdr:nvSpPr>
        <xdr:cNvPr id="243" name="フローチャート : 判断 242"/>
        <xdr:cNvSpPr/>
      </xdr:nvSpPr>
      <xdr:spPr>
        <a:xfrm>
          <a:off x="1968500" y="162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109506</xdr:rowOff>
    </xdr:from>
    <xdr:ext cx="534377" cy="259045"/>
    <xdr:sp macro="" textlink="">
      <xdr:nvSpPr>
        <xdr:cNvPr id="244" name="テキスト ボックス 243"/>
        <xdr:cNvSpPr txBox="1"/>
      </xdr:nvSpPr>
      <xdr:spPr>
        <a:xfrm>
          <a:off x="1752111" y="1605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145731</xdr:rowOff>
    </xdr:from>
    <xdr:to>
      <xdr:col>1</xdr:col>
      <xdr:colOff>485775</xdr:colOff>
      <xdr:row>95</xdr:row>
      <xdr:rowOff>75881</xdr:rowOff>
    </xdr:to>
    <xdr:sp macro="" textlink="">
      <xdr:nvSpPr>
        <xdr:cNvPr id="245" name="フローチャート : 判断 244"/>
        <xdr:cNvSpPr/>
      </xdr:nvSpPr>
      <xdr:spPr>
        <a:xfrm>
          <a:off x="1079500" y="1626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67008</xdr:rowOff>
    </xdr:from>
    <xdr:ext cx="534377" cy="259045"/>
    <xdr:sp macro="" textlink="">
      <xdr:nvSpPr>
        <xdr:cNvPr id="246" name="テキスト ボックス 245"/>
        <xdr:cNvSpPr txBox="1"/>
      </xdr:nvSpPr>
      <xdr:spPr>
        <a:xfrm>
          <a:off x="863111" y="163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39934</xdr:rowOff>
    </xdr:from>
    <xdr:to>
      <xdr:col>6</xdr:col>
      <xdr:colOff>561975</xdr:colOff>
      <xdr:row>91</xdr:row>
      <xdr:rowOff>141534</xdr:rowOff>
    </xdr:to>
    <xdr:sp macro="" textlink="">
      <xdr:nvSpPr>
        <xdr:cNvPr id="252" name="円/楕円 251"/>
        <xdr:cNvSpPr/>
      </xdr:nvSpPr>
      <xdr:spPr>
        <a:xfrm>
          <a:off x="4584700" y="156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126311</xdr:rowOff>
    </xdr:from>
    <xdr:ext cx="534377" cy="259045"/>
    <xdr:sp macro="" textlink="">
      <xdr:nvSpPr>
        <xdr:cNvPr id="253" name="衛生費該当値テキスト"/>
        <xdr:cNvSpPr txBox="1"/>
      </xdr:nvSpPr>
      <xdr:spPr>
        <a:xfrm>
          <a:off x="4686300" y="155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47,321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11176</xdr:rowOff>
    </xdr:from>
    <xdr:to>
      <xdr:col>5</xdr:col>
      <xdr:colOff>409575</xdr:colOff>
      <xdr:row>94</xdr:row>
      <xdr:rowOff>112776</xdr:rowOff>
    </xdr:to>
    <xdr:sp macro="" textlink="">
      <xdr:nvSpPr>
        <xdr:cNvPr id="254" name="円/楕円 253"/>
        <xdr:cNvSpPr/>
      </xdr:nvSpPr>
      <xdr:spPr>
        <a:xfrm>
          <a:off x="3746500" y="161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129303</xdr:rowOff>
    </xdr:from>
    <xdr:ext cx="534377" cy="259045"/>
    <xdr:sp macro="" textlink="">
      <xdr:nvSpPr>
        <xdr:cNvPr id="255" name="テキスト ボックス 254"/>
        <xdr:cNvSpPr txBox="1"/>
      </xdr:nvSpPr>
      <xdr:spPr>
        <a:xfrm>
          <a:off x="3530111" y="159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63525</xdr:rowOff>
    </xdr:from>
    <xdr:to>
      <xdr:col>4</xdr:col>
      <xdr:colOff>206375</xdr:colOff>
      <xdr:row>95</xdr:row>
      <xdr:rowOff>165125</xdr:rowOff>
    </xdr:to>
    <xdr:sp macro="" textlink="">
      <xdr:nvSpPr>
        <xdr:cNvPr id="256" name="円/楕円 255"/>
        <xdr:cNvSpPr/>
      </xdr:nvSpPr>
      <xdr:spPr>
        <a:xfrm>
          <a:off x="2857500" y="163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156252</xdr:rowOff>
    </xdr:from>
    <xdr:ext cx="534377" cy="259045"/>
    <xdr:sp macro="" textlink="">
      <xdr:nvSpPr>
        <xdr:cNvPr id="257" name="テキスト ボックス 256"/>
        <xdr:cNvSpPr txBox="1"/>
      </xdr:nvSpPr>
      <xdr:spPr>
        <a:xfrm>
          <a:off x="2641111" y="164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138323</xdr:rowOff>
    </xdr:from>
    <xdr:to>
      <xdr:col>3</xdr:col>
      <xdr:colOff>3175</xdr:colOff>
      <xdr:row>96</xdr:row>
      <xdr:rowOff>68473</xdr:rowOff>
    </xdr:to>
    <xdr:sp macro="" textlink="">
      <xdr:nvSpPr>
        <xdr:cNvPr id="258" name="円/楕円 257"/>
        <xdr:cNvSpPr/>
      </xdr:nvSpPr>
      <xdr:spPr>
        <a:xfrm>
          <a:off x="1968500" y="1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59600</xdr:rowOff>
    </xdr:from>
    <xdr:ext cx="534377" cy="259045"/>
    <xdr:sp macro="" textlink="">
      <xdr:nvSpPr>
        <xdr:cNvPr id="259" name="テキスト ボックス 258"/>
        <xdr:cNvSpPr txBox="1"/>
      </xdr:nvSpPr>
      <xdr:spPr>
        <a:xfrm>
          <a:off x="1752111" y="1651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160361</xdr:rowOff>
    </xdr:from>
    <xdr:to>
      <xdr:col>1</xdr:col>
      <xdr:colOff>485775</xdr:colOff>
      <xdr:row>94</xdr:row>
      <xdr:rowOff>90511</xdr:rowOff>
    </xdr:to>
    <xdr:sp macro="" textlink="">
      <xdr:nvSpPr>
        <xdr:cNvPr id="260" name="円/楕円 259"/>
        <xdr:cNvSpPr/>
      </xdr:nvSpPr>
      <xdr:spPr>
        <a:xfrm>
          <a:off x="1079500" y="161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107038</xdr:rowOff>
    </xdr:from>
    <xdr:ext cx="534377" cy="259045"/>
    <xdr:sp macro="" textlink="">
      <xdr:nvSpPr>
        <xdr:cNvPr id="261" name="テキスト ボックス 260"/>
        <xdr:cNvSpPr txBox="1"/>
      </xdr:nvSpPr>
      <xdr:spPr>
        <a:xfrm>
          <a:off x="863111" y="158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5" name="直線コネクタ 284"/>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86"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87" name="直線コネクタ 286"/>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88"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89" name="直線コネクタ 288"/>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140970</xdr:rowOff>
    </xdr:from>
    <xdr:to>
      <xdr:col>15</xdr:col>
      <xdr:colOff>180975</xdr:colOff>
      <xdr:row>38</xdr:row>
      <xdr:rowOff>144018</xdr:rowOff>
    </xdr:to>
    <xdr:cxnSp macro="">
      <xdr:nvCxnSpPr>
        <xdr:cNvPr id="290" name="直線コネクタ 289"/>
        <xdr:cNvCxnSpPr/>
      </xdr:nvCxnSpPr>
      <xdr:spPr>
        <a:xfrm flipV="1">
          <a:off x="9639300" y="665607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1"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2" name="フローチャート : 判断 291"/>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102108</xdr:rowOff>
    </xdr:from>
    <xdr:to>
      <xdr:col>14</xdr:col>
      <xdr:colOff>28575</xdr:colOff>
      <xdr:row>38</xdr:row>
      <xdr:rowOff>144018</xdr:rowOff>
    </xdr:to>
    <xdr:cxnSp macro="">
      <xdr:nvCxnSpPr>
        <xdr:cNvPr id="293" name="直線コネクタ 292"/>
        <xdr:cNvCxnSpPr/>
      </xdr:nvCxnSpPr>
      <xdr:spPr>
        <a:xfrm>
          <a:off x="8750300" y="661720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94" name="フローチャート : 判断 293"/>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12082</xdr:rowOff>
    </xdr:from>
    <xdr:ext cx="469744" cy="259045"/>
    <xdr:sp macro="" textlink="">
      <xdr:nvSpPr>
        <xdr:cNvPr id="295" name="テキスト ボックス 294"/>
        <xdr:cNvSpPr txBox="1"/>
      </xdr:nvSpPr>
      <xdr:spPr>
        <a:xfrm>
          <a:off x="9404427"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102108</xdr:rowOff>
    </xdr:from>
    <xdr:to>
      <xdr:col>12</xdr:col>
      <xdr:colOff>511175</xdr:colOff>
      <xdr:row>38</xdr:row>
      <xdr:rowOff>123952</xdr:rowOff>
    </xdr:to>
    <xdr:cxnSp macro="">
      <xdr:nvCxnSpPr>
        <xdr:cNvPr id="296" name="直線コネクタ 295"/>
        <xdr:cNvCxnSpPr/>
      </xdr:nvCxnSpPr>
      <xdr:spPr>
        <a:xfrm flipV="1">
          <a:off x="7861300" y="661720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156591</xdr:rowOff>
    </xdr:from>
    <xdr:to>
      <xdr:col>12</xdr:col>
      <xdr:colOff>561975</xdr:colOff>
      <xdr:row>36</xdr:row>
      <xdr:rowOff>86741</xdr:rowOff>
    </xdr:to>
    <xdr:sp macro="" textlink="">
      <xdr:nvSpPr>
        <xdr:cNvPr id="297" name="フローチャート : 判断 296"/>
        <xdr:cNvSpPr/>
      </xdr:nvSpPr>
      <xdr:spPr>
        <a:xfrm>
          <a:off x="8699500" y="61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103268</xdr:rowOff>
    </xdr:from>
    <xdr:ext cx="469744" cy="259045"/>
    <xdr:sp macro="" textlink="">
      <xdr:nvSpPr>
        <xdr:cNvPr id="298" name="テキスト ボックス 297"/>
        <xdr:cNvSpPr txBox="1"/>
      </xdr:nvSpPr>
      <xdr:spPr>
        <a:xfrm>
          <a:off x="8515427" y="59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112141</xdr:rowOff>
    </xdr:from>
    <xdr:to>
      <xdr:col>11</xdr:col>
      <xdr:colOff>307975</xdr:colOff>
      <xdr:row>38</xdr:row>
      <xdr:rowOff>123952</xdr:rowOff>
    </xdr:to>
    <xdr:cxnSp macro="">
      <xdr:nvCxnSpPr>
        <xdr:cNvPr id="299" name="直線コネクタ 298"/>
        <xdr:cNvCxnSpPr/>
      </xdr:nvCxnSpPr>
      <xdr:spPr>
        <a:xfrm>
          <a:off x="6972300" y="662724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93599</xdr:rowOff>
    </xdr:from>
    <xdr:to>
      <xdr:col>11</xdr:col>
      <xdr:colOff>358775</xdr:colOff>
      <xdr:row>36</xdr:row>
      <xdr:rowOff>23749</xdr:rowOff>
    </xdr:to>
    <xdr:sp macro="" textlink="">
      <xdr:nvSpPr>
        <xdr:cNvPr id="300" name="フローチャート : 判断 299"/>
        <xdr:cNvSpPr/>
      </xdr:nvSpPr>
      <xdr:spPr>
        <a:xfrm>
          <a:off x="7810500" y="609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40276</xdr:rowOff>
    </xdr:from>
    <xdr:ext cx="469744" cy="259045"/>
    <xdr:sp macro="" textlink="">
      <xdr:nvSpPr>
        <xdr:cNvPr id="301" name="テキスト ボックス 300"/>
        <xdr:cNvSpPr txBox="1"/>
      </xdr:nvSpPr>
      <xdr:spPr>
        <a:xfrm>
          <a:off x="7626427" y="58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64643</xdr:rowOff>
    </xdr:from>
    <xdr:to>
      <xdr:col>10</xdr:col>
      <xdr:colOff>155575</xdr:colOff>
      <xdr:row>35</xdr:row>
      <xdr:rowOff>166243</xdr:rowOff>
    </xdr:to>
    <xdr:sp macro="" textlink="">
      <xdr:nvSpPr>
        <xdr:cNvPr id="302" name="フローチャート : 判断 301"/>
        <xdr:cNvSpPr/>
      </xdr:nvSpPr>
      <xdr:spPr>
        <a:xfrm>
          <a:off x="6921500" y="606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11320</xdr:rowOff>
    </xdr:from>
    <xdr:ext cx="469744" cy="259045"/>
    <xdr:sp macro="" textlink="">
      <xdr:nvSpPr>
        <xdr:cNvPr id="303" name="テキスト ボックス 302"/>
        <xdr:cNvSpPr txBox="1"/>
      </xdr:nvSpPr>
      <xdr:spPr>
        <a:xfrm>
          <a:off x="6737427" y="58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90170</xdr:rowOff>
    </xdr:from>
    <xdr:to>
      <xdr:col>15</xdr:col>
      <xdr:colOff>231775</xdr:colOff>
      <xdr:row>39</xdr:row>
      <xdr:rowOff>20320</xdr:rowOff>
    </xdr:to>
    <xdr:sp macro="" textlink="">
      <xdr:nvSpPr>
        <xdr:cNvPr id="309" name="円/楕円 308"/>
        <xdr:cNvSpPr/>
      </xdr:nvSpPr>
      <xdr:spPr>
        <a:xfrm>
          <a:off x="10426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5097</xdr:rowOff>
    </xdr:from>
    <xdr:ext cx="378565" cy="259045"/>
    <xdr:sp macro="" textlink="">
      <xdr:nvSpPr>
        <xdr:cNvPr id="310" name="労働費該当値テキスト"/>
        <xdr:cNvSpPr txBox="1"/>
      </xdr:nvSpPr>
      <xdr:spPr>
        <a:xfrm>
          <a:off x="10528300" y="6520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93218</xdr:rowOff>
    </xdr:from>
    <xdr:to>
      <xdr:col>14</xdr:col>
      <xdr:colOff>79375</xdr:colOff>
      <xdr:row>39</xdr:row>
      <xdr:rowOff>23368</xdr:rowOff>
    </xdr:to>
    <xdr:sp macro="" textlink="">
      <xdr:nvSpPr>
        <xdr:cNvPr id="311" name="円/楕円 310"/>
        <xdr:cNvSpPr/>
      </xdr:nvSpPr>
      <xdr:spPr>
        <a:xfrm>
          <a:off x="9588500" y="66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14495</xdr:rowOff>
    </xdr:from>
    <xdr:ext cx="378565" cy="259045"/>
    <xdr:sp macro="" textlink="">
      <xdr:nvSpPr>
        <xdr:cNvPr id="312" name="テキスト ボックス 311"/>
        <xdr:cNvSpPr txBox="1"/>
      </xdr:nvSpPr>
      <xdr:spPr>
        <a:xfrm>
          <a:off x="9450017" y="670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51308</xdr:rowOff>
    </xdr:from>
    <xdr:to>
      <xdr:col>12</xdr:col>
      <xdr:colOff>561975</xdr:colOff>
      <xdr:row>38</xdr:row>
      <xdr:rowOff>152908</xdr:rowOff>
    </xdr:to>
    <xdr:sp macro="" textlink="">
      <xdr:nvSpPr>
        <xdr:cNvPr id="313" name="円/楕円 312"/>
        <xdr:cNvSpPr/>
      </xdr:nvSpPr>
      <xdr:spPr>
        <a:xfrm>
          <a:off x="8699500" y="65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144035</xdr:rowOff>
    </xdr:from>
    <xdr:ext cx="378565" cy="259045"/>
    <xdr:sp macro="" textlink="">
      <xdr:nvSpPr>
        <xdr:cNvPr id="314" name="テキスト ボックス 313"/>
        <xdr:cNvSpPr txBox="1"/>
      </xdr:nvSpPr>
      <xdr:spPr>
        <a:xfrm>
          <a:off x="8561017" y="665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73152</xdr:rowOff>
    </xdr:from>
    <xdr:to>
      <xdr:col>11</xdr:col>
      <xdr:colOff>358775</xdr:colOff>
      <xdr:row>39</xdr:row>
      <xdr:rowOff>3302</xdr:rowOff>
    </xdr:to>
    <xdr:sp macro="" textlink="">
      <xdr:nvSpPr>
        <xdr:cNvPr id="315" name="円/楕円 314"/>
        <xdr:cNvSpPr/>
      </xdr:nvSpPr>
      <xdr:spPr>
        <a:xfrm>
          <a:off x="7810500" y="65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165879</xdr:rowOff>
    </xdr:from>
    <xdr:ext cx="378565" cy="259045"/>
    <xdr:sp macro="" textlink="">
      <xdr:nvSpPr>
        <xdr:cNvPr id="316" name="テキスト ボックス 315"/>
        <xdr:cNvSpPr txBox="1"/>
      </xdr:nvSpPr>
      <xdr:spPr>
        <a:xfrm>
          <a:off x="7672017" y="6680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61341</xdr:rowOff>
    </xdr:from>
    <xdr:to>
      <xdr:col>10</xdr:col>
      <xdr:colOff>155575</xdr:colOff>
      <xdr:row>38</xdr:row>
      <xdr:rowOff>162941</xdr:rowOff>
    </xdr:to>
    <xdr:sp macro="" textlink="">
      <xdr:nvSpPr>
        <xdr:cNvPr id="317" name="円/楕円 316"/>
        <xdr:cNvSpPr/>
      </xdr:nvSpPr>
      <xdr:spPr>
        <a:xfrm>
          <a:off x="6921500" y="65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154068</xdr:rowOff>
    </xdr:from>
    <xdr:ext cx="378565" cy="259045"/>
    <xdr:sp macro="" textlink="">
      <xdr:nvSpPr>
        <xdr:cNvPr id="318" name="テキスト ボックス 317"/>
        <xdr:cNvSpPr txBox="1"/>
      </xdr:nvSpPr>
      <xdr:spPr>
        <a:xfrm>
          <a:off x="6783017" y="6669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38" name="直線コネクタ 337"/>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39"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0" name="直線コネクタ 339"/>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1"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2" name="直線コネクタ 341"/>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18142</xdr:rowOff>
    </xdr:from>
    <xdr:to>
      <xdr:col>15</xdr:col>
      <xdr:colOff>180975</xdr:colOff>
      <xdr:row>57</xdr:row>
      <xdr:rowOff>21286</xdr:rowOff>
    </xdr:to>
    <xdr:cxnSp macro="">
      <xdr:nvCxnSpPr>
        <xdr:cNvPr id="343" name="直線コネクタ 342"/>
        <xdr:cNvCxnSpPr/>
      </xdr:nvCxnSpPr>
      <xdr:spPr>
        <a:xfrm>
          <a:off x="9639300" y="9790792"/>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168584</xdr:rowOff>
    </xdr:from>
    <xdr:ext cx="469744" cy="259045"/>
    <xdr:sp macro="" textlink="">
      <xdr:nvSpPr>
        <xdr:cNvPr id="344" name="農林水産業費平均値テキスト"/>
        <xdr:cNvSpPr txBox="1"/>
      </xdr:nvSpPr>
      <xdr:spPr>
        <a:xfrm>
          <a:off x="10528300" y="9255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5" name="フローチャート : 判断 344"/>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18142</xdr:rowOff>
    </xdr:from>
    <xdr:to>
      <xdr:col>14</xdr:col>
      <xdr:colOff>28575</xdr:colOff>
      <xdr:row>57</xdr:row>
      <xdr:rowOff>25686</xdr:rowOff>
    </xdr:to>
    <xdr:cxnSp macro="">
      <xdr:nvCxnSpPr>
        <xdr:cNvPr id="346" name="直線コネクタ 345"/>
        <xdr:cNvCxnSpPr/>
      </xdr:nvCxnSpPr>
      <xdr:spPr>
        <a:xfrm flipV="1">
          <a:off x="8750300" y="979079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47" name="フローチャート : 判断 346"/>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65067</xdr:rowOff>
    </xdr:from>
    <xdr:ext cx="469744" cy="259045"/>
    <xdr:sp macro="" textlink="">
      <xdr:nvSpPr>
        <xdr:cNvPr id="348" name="テキスト ボックス 347"/>
        <xdr:cNvSpPr txBox="1"/>
      </xdr:nvSpPr>
      <xdr:spPr>
        <a:xfrm>
          <a:off x="9404427" y="91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25686</xdr:rowOff>
    </xdr:from>
    <xdr:to>
      <xdr:col>12</xdr:col>
      <xdr:colOff>511175</xdr:colOff>
      <xdr:row>57</xdr:row>
      <xdr:rowOff>51746</xdr:rowOff>
    </xdr:to>
    <xdr:cxnSp macro="">
      <xdr:nvCxnSpPr>
        <xdr:cNvPr id="349" name="直線コネクタ 348"/>
        <xdr:cNvCxnSpPr/>
      </xdr:nvCxnSpPr>
      <xdr:spPr>
        <a:xfrm flipV="1">
          <a:off x="7861300" y="979833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152279</xdr:rowOff>
    </xdr:from>
    <xdr:to>
      <xdr:col>12</xdr:col>
      <xdr:colOff>561975</xdr:colOff>
      <xdr:row>56</xdr:row>
      <xdr:rowOff>82429</xdr:rowOff>
    </xdr:to>
    <xdr:sp macro="" textlink="">
      <xdr:nvSpPr>
        <xdr:cNvPr id="350" name="フローチャート : 判断 349"/>
        <xdr:cNvSpPr/>
      </xdr:nvSpPr>
      <xdr:spPr>
        <a:xfrm>
          <a:off x="8699500" y="95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98956</xdr:rowOff>
    </xdr:from>
    <xdr:ext cx="469744" cy="259045"/>
    <xdr:sp macro="" textlink="">
      <xdr:nvSpPr>
        <xdr:cNvPr id="351" name="テキスト ボックス 350"/>
        <xdr:cNvSpPr txBox="1"/>
      </xdr:nvSpPr>
      <xdr:spPr>
        <a:xfrm>
          <a:off x="8515427" y="93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51746</xdr:rowOff>
    </xdr:from>
    <xdr:to>
      <xdr:col>11</xdr:col>
      <xdr:colOff>307975</xdr:colOff>
      <xdr:row>57</xdr:row>
      <xdr:rowOff>53804</xdr:rowOff>
    </xdr:to>
    <xdr:cxnSp macro="">
      <xdr:nvCxnSpPr>
        <xdr:cNvPr id="352" name="直線コネクタ 351"/>
        <xdr:cNvCxnSpPr/>
      </xdr:nvCxnSpPr>
      <xdr:spPr>
        <a:xfrm flipV="1">
          <a:off x="6972300" y="982439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8604</xdr:rowOff>
    </xdr:from>
    <xdr:to>
      <xdr:col>11</xdr:col>
      <xdr:colOff>358775</xdr:colOff>
      <xdr:row>56</xdr:row>
      <xdr:rowOff>110204</xdr:rowOff>
    </xdr:to>
    <xdr:sp macro="" textlink="">
      <xdr:nvSpPr>
        <xdr:cNvPr id="353" name="フローチャート : 判断 352"/>
        <xdr:cNvSpPr/>
      </xdr:nvSpPr>
      <xdr:spPr>
        <a:xfrm>
          <a:off x="7810500" y="96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126731</xdr:rowOff>
    </xdr:from>
    <xdr:ext cx="469744" cy="259045"/>
    <xdr:sp macro="" textlink="">
      <xdr:nvSpPr>
        <xdr:cNvPr id="354" name="テキスト ボックス 353"/>
        <xdr:cNvSpPr txBox="1"/>
      </xdr:nvSpPr>
      <xdr:spPr>
        <a:xfrm>
          <a:off x="7626427" y="938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150793</xdr:rowOff>
    </xdr:from>
    <xdr:to>
      <xdr:col>10</xdr:col>
      <xdr:colOff>155575</xdr:colOff>
      <xdr:row>55</xdr:row>
      <xdr:rowOff>80943</xdr:rowOff>
    </xdr:to>
    <xdr:sp macro="" textlink="">
      <xdr:nvSpPr>
        <xdr:cNvPr id="355" name="フローチャート : 判断 354"/>
        <xdr:cNvSpPr/>
      </xdr:nvSpPr>
      <xdr:spPr>
        <a:xfrm>
          <a:off x="6921500" y="94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97470</xdr:rowOff>
    </xdr:from>
    <xdr:ext cx="469744" cy="259045"/>
    <xdr:sp macro="" textlink="">
      <xdr:nvSpPr>
        <xdr:cNvPr id="356" name="テキスト ボックス 355"/>
        <xdr:cNvSpPr txBox="1"/>
      </xdr:nvSpPr>
      <xdr:spPr>
        <a:xfrm>
          <a:off x="6737427" y="91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141936</xdr:rowOff>
    </xdr:from>
    <xdr:to>
      <xdr:col>15</xdr:col>
      <xdr:colOff>231775</xdr:colOff>
      <xdr:row>57</xdr:row>
      <xdr:rowOff>72086</xdr:rowOff>
    </xdr:to>
    <xdr:sp macro="" textlink="">
      <xdr:nvSpPr>
        <xdr:cNvPr id="362" name="円/楕円 361"/>
        <xdr:cNvSpPr/>
      </xdr:nvSpPr>
      <xdr:spPr>
        <a:xfrm>
          <a:off x="10426700" y="97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56863</xdr:rowOff>
    </xdr:from>
    <xdr:ext cx="469744" cy="259045"/>
    <xdr:sp macro="" textlink="">
      <xdr:nvSpPr>
        <xdr:cNvPr id="363" name="農林水産業費該当値テキスト"/>
        <xdr:cNvSpPr txBox="1"/>
      </xdr:nvSpPr>
      <xdr:spPr>
        <a:xfrm>
          <a:off x="10528300" y="965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138792</xdr:rowOff>
    </xdr:from>
    <xdr:to>
      <xdr:col>14</xdr:col>
      <xdr:colOff>79375</xdr:colOff>
      <xdr:row>57</xdr:row>
      <xdr:rowOff>68942</xdr:rowOff>
    </xdr:to>
    <xdr:sp macro="" textlink="">
      <xdr:nvSpPr>
        <xdr:cNvPr id="364" name="円/楕円 363"/>
        <xdr:cNvSpPr/>
      </xdr:nvSpPr>
      <xdr:spPr>
        <a:xfrm>
          <a:off x="9588500" y="97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60069</xdr:rowOff>
    </xdr:from>
    <xdr:ext cx="469744" cy="259045"/>
    <xdr:sp macro="" textlink="">
      <xdr:nvSpPr>
        <xdr:cNvPr id="365" name="テキスト ボックス 364"/>
        <xdr:cNvSpPr txBox="1"/>
      </xdr:nvSpPr>
      <xdr:spPr>
        <a:xfrm>
          <a:off x="9404427" y="98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146336</xdr:rowOff>
    </xdr:from>
    <xdr:to>
      <xdr:col>12</xdr:col>
      <xdr:colOff>561975</xdr:colOff>
      <xdr:row>57</xdr:row>
      <xdr:rowOff>76486</xdr:rowOff>
    </xdr:to>
    <xdr:sp macro="" textlink="">
      <xdr:nvSpPr>
        <xdr:cNvPr id="366" name="円/楕円 365"/>
        <xdr:cNvSpPr/>
      </xdr:nvSpPr>
      <xdr:spPr>
        <a:xfrm>
          <a:off x="8699500" y="97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67613</xdr:rowOff>
    </xdr:from>
    <xdr:ext cx="469744" cy="259045"/>
    <xdr:sp macro="" textlink="">
      <xdr:nvSpPr>
        <xdr:cNvPr id="367" name="テキスト ボックス 366"/>
        <xdr:cNvSpPr txBox="1"/>
      </xdr:nvSpPr>
      <xdr:spPr>
        <a:xfrm>
          <a:off x="8515427" y="984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946</xdr:rowOff>
    </xdr:from>
    <xdr:to>
      <xdr:col>11</xdr:col>
      <xdr:colOff>358775</xdr:colOff>
      <xdr:row>57</xdr:row>
      <xdr:rowOff>102546</xdr:rowOff>
    </xdr:to>
    <xdr:sp macro="" textlink="">
      <xdr:nvSpPr>
        <xdr:cNvPr id="368" name="円/楕円 367"/>
        <xdr:cNvSpPr/>
      </xdr:nvSpPr>
      <xdr:spPr>
        <a:xfrm>
          <a:off x="7810500" y="97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93673</xdr:rowOff>
    </xdr:from>
    <xdr:ext cx="469744" cy="259045"/>
    <xdr:sp macro="" textlink="">
      <xdr:nvSpPr>
        <xdr:cNvPr id="369" name="テキスト ボックス 368"/>
        <xdr:cNvSpPr txBox="1"/>
      </xdr:nvSpPr>
      <xdr:spPr>
        <a:xfrm>
          <a:off x="7626427" y="98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3004</xdr:rowOff>
    </xdr:from>
    <xdr:to>
      <xdr:col>10</xdr:col>
      <xdr:colOff>155575</xdr:colOff>
      <xdr:row>57</xdr:row>
      <xdr:rowOff>104604</xdr:rowOff>
    </xdr:to>
    <xdr:sp macro="" textlink="">
      <xdr:nvSpPr>
        <xdr:cNvPr id="370" name="円/楕円 369"/>
        <xdr:cNvSpPr/>
      </xdr:nvSpPr>
      <xdr:spPr>
        <a:xfrm>
          <a:off x="6921500" y="97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95731</xdr:rowOff>
    </xdr:from>
    <xdr:ext cx="469744" cy="259045"/>
    <xdr:sp macro="" textlink="">
      <xdr:nvSpPr>
        <xdr:cNvPr id="371" name="テキスト ボックス 370"/>
        <xdr:cNvSpPr txBox="1"/>
      </xdr:nvSpPr>
      <xdr:spPr>
        <a:xfrm>
          <a:off x="6737427" y="98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5" name="直線コネクタ 394"/>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396"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397" name="直線コネクタ 396"/>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398"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399" name="直線コネクタ 398"/>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50812</xdr:rowOff>
    </xdr:from>
    <xdr:to>
      <xdr:col>15</xdr:col>
      <xdr:colOff>180975</xdr:colOff>
      <xdr:row>77</xdr:row>
      <xdr:rowOff>53975</xdr:rowOff>
    </xdr:to>
    <xdr:cxnSp macro="">
      <xdr:nvCxnSpPr>
        <xdr:cNvPr id="400" name="直線コネクタ 399"/>
        <xdr:cNvCxnSpPr/>
      </xdr:nvCxnSpPr>
      <xdr:spPr>
        <a:xfrm flipV="1">
          <a:off x="9639300" y="13252462"/>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1"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2" name="フローチャート : 判断 401"/>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53975</xdr:rowOff>
    </xdr:from>
    <xdr:to>
      <xdr:col>14</xdr:col>
      <xdr:colOff>28575</xdr:colOff>
      <xdr:row>77</xdr:row>
      <xdr:rowOff>62509</xdr:rowOff>
    </xdr:to>
    <xdr:cxnSp macro="">
      <xdr:nvCxnSpPr>
        <xdr:cNvPr id="403" name="直線コネクタ 402"/>
        <xdr:cNvCxnSpPr/>
      </xdr:nvCxnSpPr>
      <xdr:spPr>
        <a:xfrm flipV="1">
          <a:off x="8750300" y="13255625"/>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4" name="フローチャート : 判断 403"/>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171251</xdr:rowOff>
    </xdr:from>
    <xdr:ext cx="534377" cy="259045"/>
    <xdr:sp macro="" textlink="">
      <xdr:nvSpPr>
        <xdr:cNvPr id="405" name="テキスト ボックス 404"/>
        <xdr:cNvSpPr txBox="1"/>
      </xdr:nvSpPr>
      <xdr:spPr>
        <a:xfrm>
          <a:off x="9372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24257</xdr:rowOff>
    </xdr:from>
    <xdr:to>
      <xdr:col>12</xdr:col>
      <xdr:colOff>511175</xdr:colOff>
      <xdr:row>77</xdr:row>
      <xdr:rowOff>62509</xdr:rowOff>
    </xdr:to>
    <xdr:cxnSp macro="">
      <xdr:nvCxnSpPr>
        <xdr:cNvPr id="406" name="直線コネクタ 405"/>
        <xdr:cNvCxnSpPr/>
      </xdr:nvCxnSpPr>
      <xdr:spPr>
        <a:xfrm>
          <a:off x="7861300" y="13225907"/>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128676</xdr:rowOff>
    </xdr:from>
    <xdr:to>
      <xdr:col>12</xdr:col>
      <xdr:colOff>561975</xdr:colOff>
      <xdr:row>78</xdr:row>
      <xdr:rowOff>58826</xdr:rowOff>
    </xdr:to>
    <xdr:sp macro="" textlink="">
      <xdr:nvSpPr>
        <xdr:cNvPr id="407" name="フローチャート : 判断 406"/>
        <xdr:cNvSpPr/>
      </xdr:nvSpPr>
      <xdr:spPr>
        <a:xfrm>
          <a:off x="8699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49953</xdr:rowOff>
    </xdr:from>
    <xdr:ext cx="469744" cy="259045"/>
    <xdr:sp macro="" textlink="">
      <xdr:nvSpPr>
        <xdr:cNvPr id="408" name="テキスト ボックス 407"/>
        <xdr:cNvSpPr txBox="1"/>
      </xdr:nvSpPr>
      <xdr:spPr>
        <a:xfrm>
          <a:off x="8515427" y="134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24257</xdr:rowOff>
    </xdr:from>
    <xdr:to>
      <xdr:col>11</xdr:col>
      <xdr:colOff>307975</xdr:colOff>
      <xdr:row>77</xdr:row>
      <xdr:rowOff>104420</xdr:rowOff>
    </xdr:to>
    <xdr:cxnSp macro="">
      <xdr:nvCxnSpPr>
        <xdr:cNvPr id="409" name="直線コネクタ 408"/>
        <xdr:cNvCxnSpPr/>
      </xdr:nvCxnSpPr>
      <xdr:spPr>
        <a:xfrm flipV="1">
          <a:off x="6972300" y="13225907"/>
          <a:ext cx="889000" cy="8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121819</xdr:rowOff>
    </xdr:from>
    <xdr:to>
      <xdr:col>11</xdr:col>
      <xdr:colOff>358775</xdr:colOff>
      <xdr:row>78</xdr:row>
      <xdr:rowOff>51969</xdr:rowOff>
    </xdr:to>
    <xdr:sp macro="" textlink="">
      <xdr:nvSpPr>
        <xdr:cNvPr id="410" name="フローチャート : 判断 409"/>
        <xdr:cNvSpPr/>
      </xdr:nvSpPr>
      <xdr:spPr>
        <a:xfrm>
          <a:off x="7810500" y="133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43096</xdr:rowOff>
    </xdr:from>
    <xdr:ext cx="469744" cy="259045"/>
    <xdr:sp macro="" textlink="">
      <xdr:nvSpPr>
        <xdr:cNvPr id="411" name="テキスト ボックス 410"/>
        <xdr:cNvSpPr txBox="1"/>
      </xdr:nvSpPr>
      <xdr:spPr>
        <a:xfrm>
          <a:off x="7626427" y="134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145098</xdr:rowOff>
    </xdr:from>
    <xdr:to>
      <xdr:col>10</xdr:col>
      <xdr:colOff>155575</xdr:colOff>
      <xdr:row>78</xdr:row>
      <xdr:rowOff>75248</xdr:rowOff>
    </xdr:to>
    <xdr:sp macro="" textlink="">
      <xdr:nvSpPr>
        <xdr:cNvPr id="412" name="フローチャート : 判断 411"/>
        <xdr:cNvSpPr/>
      </xdr:nvSpPr>
      <xdr:spPr>
        <a:xfrm>
          <a:off x="6921500" y="1334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66375</xdr:rowOff>
    </xdr:from>
    <xdr:ext cx="469744" cy="259045"/>
    <xdr:sp macro="" textlink="">
      <xdr:nvSpPr>
        <xdr:cNvPr id="413" name="テキスト ボックス 412"/>
        <xdr:cNvSpPr txBox="1"/>
      </xdr:nvSpPr>
      <xdr:spPr>
        <a:xfrm>
          <a:off x="6737427" y="1343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xdr:rowOff>
    </xdr:from>
    <xdr:to>
      <xdr:col>15</xdr:col>
      <xdr:colOff>231775</xdr:colOff>
      <xdr:row>77</xdr:row>
      <xdr:rowOff>101612</xdr:rowOff>
    </xdr:to>
    <xdr:sp macro="" textlink="">
      <xdr:nvSpPr>
        <xdr:cNvPr id="419" name="円/楕円 418"/>
        <xdr:cNvSpPr/>
      </xdr:nvSpPr>
      <xdr:spPr>
        <a:xfrm>
          <a:off x="10426700" y="132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149889</xdr:rowOff>
    </xdr:from>
    <xdr:ext cx="469744" cy="259045"/>
    <xdr:sp macro="" textlink="">
      <xdr:nvSpPr>
        <xdr:cNvPr id="420" name="商工費該当値テキスト"/>
        <xdr:cNvSpPr txBox="1"/>
      </xdr:nvSpPr>
      <xdr:spPr>
        <a:xfrm>
          <a:off x="10528300" y="1318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3175</xdr:rowOff>
    </xdr:from>
    <xdr:to>
      <xdr:col>14</xdr:col>
      <xdr:colOff>79375</xdr:colOff>
      <xdr:row>77</xdr:row>
      <xdr:rowOff>104775</xdr:rowOff>
    </xdr:to>
    <xdr:sp macro="" textlink="">
      <xdr:nvSpPr>
        <xdr:cNvPr id="421" name="円/楕円 420"/>
        <xdr:cNvSpPr/>
      </xdr:nvSpPr>
      <xdr:spPr>
        <a:xfrm>
          <a:off x="9588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95902</xdr:rowOff>
    </xdr:from>
    <xdr:ext cx="469744" cy="259045"/>
    <xdr:sp macro="" textlink="">
      <xdr:nvSpPr>
        <xdr:cNvPr id="422" name="テキスト ボックス 421"/>
        <xdr:cNvSpPr txBox="1"/>
      </xdr:nvSpPr>
      <xdr:spPr>
        <a:xfrm>
          <a:off x="9404427" y="132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11709</xdr:rowOff>
    </xdr:from>
    <xdr:to>
      <xdr:col>12</xdr:col>
      <xdr:colOff>561975</xdr:colOff>
      <xdr:row>77</xdr:row>
      <xdr:rowOff>113309</xdr:rowOff>
    </xdr:to>
    <xdr:sp macro="" textlink="">
      <xdr:nvSpPr>
        <xdr:cNvPr id="423" name="円/楕円 422"/>
        <xdr:cNvSpPr/>
      </xdr:nvSpPr>
      <xdr:spPr>
        <a:xfrm>
          <a:off x="8699500" y="132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129836</xdr:rowOff>
    </xdr:from>
    <xdr:ext cx="469744" cy="259045"/>
    <xdr:sp macro="" textlink="">
      <xdr:nvSpPr>
        <xdr:cNvPr id="424" name="テキスト ボックス 423"/>
        <xdr:cNvSpPr txBox="1"/>
      </xdr:nvSpPr>
      <xdr:spPr>
        <a:xfrm>
          <a:off x="8515427" y="129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144907</xdr:rowOff>
    </xdr:from>
    <xdr:to>
      <xdr:col>11</xdr:col>
      <xdr:colOff>358775</xdr:colOff>
      <xdr:row>77</xdr:row>
      <xdr:rowOff>75057</xdr:rowOff>
    </xdr:to>
    <xdr:sp macro="" textlink="">
      <xdr:nvSpPr>
        <xdr:cNvPr id="425" name="円/楕円 424"/>
        <xdr:cNvSpPr/>
      </xdr:nvSpPr>
      <xdr:spPr>
        <a:xfrm>
          <a:off x="78105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91584</xdr:rowOff>
    </xdr:from>
    <xdr:ext cx="469744" cy="259045"/>
    <xdr:sp macro="" textlink="">
      <xdr:nvSpPr>
        <xdr:cNvPr id="426" name="テキスト ボックス 425"/>
        <xdr:cNvSpPr txBox="1"/>
      </xdr:nvSpPr>
      <xdr:spPr>
        <a:xfrm>
          <a:off x="7626427" y="1295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53620</xdr:rowOff>
    </xdr:from>
    <xdr:to>
      <xdr:col>10</xdr:col>
      <xdr:colOff>155575</xdr:colOff>
      <xdr:row>77</xdr:row>
      <xdr:rowOff>155220</xdr:rowOff>
    </xdr:to>
    <xdr:sp macro="" textlink="">
      <xdr:nvSpPr>
        <xdr:cNvPr id="427" name="円/楕円 426"/>
        <xdr:cNvSpPr/>
      </xdr:nvSpPr>
      <xdr:spPr>
        <a:xfrm>
          <a:off x="6921500" y="132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297</xdr:rowOff>
    </xdr:from>
    <xdr:ext cx="469744" cy="259045"/>
    <xdr:sp macro="" textlink="">
      <xdr:nvSpPr>
        <xdr:cNvPr id="428" name="テキスト ボックス 427"/>
        <xdr:cNvSpPr txBox="1"/>
      </xdr:nvSpPr>
      <xdr:spPr>
        <a:xfrm>
          <a:off x="6737427" y="1303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1" name="直線コネクタ 450"/>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2"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3" name="直線コネクタ 452"/>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4"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5" name="直線コネクタ 454"/>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161189</xdr:rowOff>
    </xdr:from>
    <xdr:to>
      <xdr:col>15</xdr:col>
      <xdr:colOff>180975</xdr:colOff>
      <xdr:row>97</xdr:row>
      <xdr:rowOff>68286</xdr:rowOff>
    </xdr:to>
    <xdr:cxnSp macro="">
      <xdr:nvCxnSpPr>
        <xdr:cNvPr id="456" name="直線コネクタ 455"/>
        <xdr:cNvCxnSpPr/>
      </xdr:nvCxnSpPr>
      <xdr:spPr>
        <a:xfrm flipV="1">
          <a:off x="9639300" y="16620389"/>
          <a:ext cx="8382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41825</xdr:rowOff>
    </xdr:from>
    <xdr:ext cx="534377" cy="259045"/>
    <xdr:sp macro="" textlink="">
      <xdr:nvSpPr>
        <xdr:cNvPr id="457" name="土木費平均値テキスト"/>
        <xdr:cNvSpPr txBox="1"/>
      </xdr:nvSpPr>
      <xdr:spPr>
        <a:xfrm>
          <a:off x="10528300" y="1615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58" name="フローチャート : 判断 457"/>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68286</xdr:rowOff>
    </xdr:from>
    <xdr:to>
      <xdr:col>14</xdr:col>
      <xdr:colOff>28575</xdr:colOff>
      <xdr:row>97</xdr:row>
      <xdr:rowOff>112382</xdr:rowOff>
    </xdr:to>
    <xdr:cxnSp macro="">
      <xdr:nvCxnSpPr>
        <xdr:cNvPr id="459" name="直線コネクタ 458"/>
        <xdr:cNvCxnSpPr/>
      </xdr:nvCxnSpPr>
      <xdr:spPr>
        <a:xfrm flipV="1">
          <a:off x="8750300" y="16698936"/>
          <a:ext cx="889000" cy="4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460" name="フローチャート : 判断 459"/>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139019</xdr:rowOff>
    </xdr:from>
    <xdr:ext cx="534377" cy="259045"/>
    <xdr:sp macro="" textlink="">
      <xdr:nvSpPr>
        <xdr:cNvPr id="461" name="テキスト ボックス 460"/>
        <xdr:cNvSpPr txBox="1"/>
      </xdr:nvSpPr>
      <xdr:spPr>
        <a:xfrm>
          <a:off x="9372111" y="160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59232</xdr:rowOff>
    </xdr:from>
    <xdr:to>
      <xdr:col>12</xdr:col>
      <xdr:colOff>511175</xdr:colOff>
      <xdr:row>97</xdr:row>
      <xdr:rowOff>112382</xdr:rowOff>
    </xdr:to>
    <xdr:cxnSp macro="">
      <xdr:nvCxnSpPr>
        <xdr:cNvPr id="462" name="直線コネクタ 461"/>
        <xdr:cNvCxnSpPr/>
      </xdr:nvCxnSpPr>
      <xdr:spPr>
        <a:xfrm>
          <a:off x="7861300" y="16689882"/>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129476</xdr:rowOff>
    </xdr:from>
    <xdr:to>
      <xdr:col>12</xdr:col>
      <xdr:colOff>561975</xdr:colOff>
      <xdr:row>96</xdr:row>
      <xdr:rowOff>59626</xdr:rowOff>
    </xdr:to>
    <xdr:sp macro="" textlink="">
      <xdr:nvSpPr>
        <xdr:cNvPr id="463" name="フローチャート : 判断 462"/>
        <xdr:cNvSpPr/>
      </xdr:nvSpPr>
      <xdr:spPr>
        <a:xfrm>
          <a:off x="8699500" y="164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76153</xdr:rowOff>
    </xdr:from>
    <xdr:ext cx="534377" cy="259045"/>
    <xdr:sp macro="" textlink="">
      <xdr:nvSpPr>
        <xdr:cNvPr id="464" name="テキスト ボックス 463"/>
        <xdr:cNvSpPr txBox="1"/>
      </xdr:nvSpPr>
      <xdr:spPr>
        <a:xfrm>
          <a:off x="8483111" y="161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25057</xdr:rowOff>
    </xdr:from>
    <xdr:to>
      <xdr:col>11</xdr:col>
      <xdr:colOff>307975</xdr:colOff>
      <xdr:row>97</xdr:row>
      <xdr:rowOff>59232</xdr:rowOff>
    </xdr:to>
    <xdr:cxnSp macro="">
      <xdr:nvCxnSpPr>
        <xdr:cNvPr id="465" name="直線コネクタ 464"/>
        <xdr:cNvCxnSpPr/>
      </xdr:nvCxnSpPr>
      <xdr:spPr>
        <a:xfrm>
          <a:off x="6972300" y="16655707"/>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115509</xdr:rowOff>
    </xdr:from>
    <xdr:to>
      <xdr:col>11</xdr:col>
      <xdr:colOff>358775</xdr:colOff>
      <xdr:row>96</xdr:row>
      <xdr:rowOff>45659</xdr:rowOff>
    </xdr:to>
    <xdr:sp macro="" textlink="">
      <xdr:nvSpPr>
        <xdr:cNvPr id="466" name="フローチャート : 判断 465"/>
        <xdr:cNvSpPr/>
      </xdr:nvSpPr>
      <xdr:spPr>
        <a:xfrm>
          <a:off x="7810500" y="1640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62186</xdr:rowOff>
    </xdr:from>
    <xdr:ext cx="534377" cy="259045"/>
    <xdr:sp macro="" textlink="">
      <xdr:nvSpPr>
        <xdr:cNvPr id="467" name="テキスト ボックス 466"/>
        <xdr:cNvSpPr txBox="1"/>
      </xdr:nvSpPr>
      <xdr:spPr>
        <a:xfrm>
          <a:off x="7594111" y="161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98341</xdr:rowOff>
    </xdr:from>
    <xdr:to>
      <xdr:col>10</xdr:col>
      <xdr:colOff>155575</xdr:colOff>
      <xdr:row>96</xdr:row>
      <xdr:rowOff>28491</xdr:rowOff>
    </xdr:to>
    <xdr:sp macro="" textlink="">
      <xdr:nvSpPr>
        <xdr:cNvPr id="468" name="フローチャート : 判断 467"/>
        <xdr:cNvSpPr/>
      </xdr:nvSpPr>
      <xdr:spPr>
        <a:xfrm>
          <a:off x="6921500" y="1638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45018</xdr:rowOff>
    </xdr:from>
    <xdr:ext cx="534377" cy="259045"/>
    <xdr:sp macro="" textlink="">
      <xdr:nvSpPr>
        <xdr:cNvPr id="469" name="テキスト ボックス 468"/>
        <xdr:cNvSpPr txBox="1"/>
      </xdr:nvSpPr>
      <xdr:spPr>
        <a:xfrm>
          <a:off x="6705111" y="1616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110389</xdr:rowOff>
    </xdr:from>
    <xdr:to>
      <xdr:col>15</xdr:col>
      <xdr:colOff>231775</xdr:colOff>
      <xdr:row>97</xdr:row>
      <xdr:rowOff>40539</xdr:rowOff>
    </xdr:to>
    <xdr:sp macro="" textlink="">
      <xdr:nvSpPr>
        <xdr:cNvPr id="475" name="円/楕円 474"/>
        <xdr:cNvSpPr/>
      </xdr:nvSpPr>
      <xdr:spPr>
        <a:xfrm>
          <a:off x="10426700" y="165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25316</xdr:rowOff>
    </xdr:from>
    <xdr:ext cx="534377" cy="259045"/>
    <xdr:sp macro="" textlink="">
      <xdr:nvSpPr>
        <xdr:cNvPr id="476" name="土木費該当値テキスト"/>
        <xdr:cNvSpPr txBox="1"/>
      </xdr:nvSpPr>
      <xdr:spPr>
        <a:xfrm>
          <a:off x="10528300" y="1648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17486</xdr:rowOff>
    </xdr:from>
    <xdr:to>
      <xdr:col>14</xdr:col>
      <xdr:colOff>79375</xdr:colOff>
      <xdr:row>97</xdr:row>
      <xdr:rowOff>119086</xdr:rowOff>
    </xdr:to>
    <xdr:sp macro="" textlink="">
      <xdr:nvSpPr>
        <xdr:cNvPr id="477" name="円/楕円 476"/>
        <xdr:cNvSpPr/>
      </xdr:nvSpPr>
      <xdr:spPr>
        <a:xfrm>
          <a:off x="9588500" y="16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110213</xdr:rowOff>
    </xdr:from>
    <xdr:ext cx="534377" cy="259045"/>
    <xdr:sp macro="" textlink="">
      <xdr:nvSpPr>
        <xdr:cNvPr id="478" name="テキスト ボックス 477"/>
        <xdr:cNvSpPr txBox="1"/>
      </xdr:nvSpPr>
      <xdr:spPr>
        <a:xfrm>
          <a:off x="9372111" y="1674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61582</xdr:rowOff>
    </xdr:from>
    <xdr:to>
      <xdr:col>12</xdr:col>
      <xdr:colOff>561975</xdr:colOff>
      <xdr:row>97</xdr:row>
      <xdr:rowOff>163182</xdr:rowOff>
    </xdr:to>
    <xdr:sp macro="" textlink="">
      <xdr:nvSpPr>
        <xdr:cNvPr id="479" name="円/楕円 478"/>
        <xdr:cNvSpPr/>
      </xdr:nvSpPr>
      <xdr:spPr>
        <a:xfrm>
          <a:off x="8699500" y="166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154309</xdr:rowOff>
    </xdr:from>
    <xdr:ext cx="534377" cy="259045"/>
    <xdr:sp macro="" textlink="">
      <xdr:nvSpPr>
        <xdr:cNvPr id="480" name="テキスト ボックス 479"/>
        <xdr:cNvSpPr txBox="1"/>
      </xdr:nvSpPr>
      <xdr:spPr>
        <a:xfrm>
          <a:off x="8483111" y="167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8432</xdr:rowOff>
    </xdr:from>
    <xdr:to>
      <xdr:col>11</xdr:col>
      <xdr:colOff>358775</xdr:colOff>
      <xdr:row>97</xdr:row>
      <xdr:rowOff>110032</xdr:rowOff>
    </xdr:to>
    <xdr:sp macro="" textlink="">
      <xdr:nvSpPr>
        <xdr:cNvPr id="481" name="円/楕円 480"/>
        <xdr:cNvSpPr/>
      </xdr:nvSpPr>
      <xdr:spPr>
        <a:xfrm>
          <a:off x="7810500" y="1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101159</xdr:rowOff>
    </xdr:from>
    <xdr:ext cx="534377" cy="259045"/>
    <xdr:sp macro="" textlink="">
      <xdr:nvSpPr>
        <xdr:cNvPr id="482" name="テキスト ボックス 481"/>
        <xdr:cNvSpPr txBox="1"/>
      </xdr:nvSpPr>
      <xdr:spPr>
        <a:xfrm>
          <a:off x="7594111" y="167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145707</xdr:rowOff>
    </xdr:from>
    <xdr:to>
      <xdr:col>10</xdr:col>
      <xdr:colOff>155575</xdr:colOff>
      <xdr:row>97</xdr:row>
      <xdr:rowOff>75857</xdr:rowOff>
    </xdr:to>
    <xdr:sp macro="" textlink="">
      <xdr:nvSpPr>
        <xdr:cNvPr id="483" name="円/楕円 482"/>
        <xdr:cNvSpPr/>
      </xdr:nvSpPr>
      <xdr:spPr>
        <a:xfrm>
          <a:off x="6921500" y="166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66984</xdr:rowOff>
    </xdr:from>
    <xdr:ext cx="534377" cy="259045"/>
    <xdr:sp macro="" textlink="">
      <xdr:nvSpPr>
        <xdr:cNvPr id="484" name="テキスト ボックス 483"/>
        <xdr:cNvSpPr txBox="1"/>
      </xdr:nvSpPr>
      <xdr:spPr>
        <a:xfrm>
          <a:off x="6705111" y="166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09" name="直線コネクタ 508"/>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0"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1" name="直線コネクタ 510"/>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2"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3" name="直線コネクタ 512"/>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32766</xdr:rowOff>
    </xdr:from>
    <xdr:to>
      <xdr:col>23</xdr:col>
      <xdr:colOff>517525</xdr:colOff>
      <xdr:row>37</xdr:row>
      <xdr:rowOff>138049</xdr:rowOff>
    </xdr:to>
    <xdr:cxnSp macro="">
      <xdr:nvCxnSpPr>
        <xdr:cNvPr id="514" name="直線コネクタ 513"/>
        <xdr:cNvCxnSpPr/>
      </xdr:nvCxnSpPr>
      <xdr:spPr>
        <a:xfrm flipV="1">
          <a:off x="15481300" y="6376416"/>
          <a:ext cx="838200" cy="1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31386</xdr:rowOff>
    </xdr:from>
    <xdr:ext cx="534377" cy="259045"/>
    <xdr:sp macro="" textlink="">
      <xdr:nvSpPr>
        <xdr:cNvPr id="515" name="消防費平均値テキスト"/>
        <xdr:cNvSpPr txBox="1"/>
      </xdr:nvSpPr>
      <xdr:spPr>
        <a:xfrm>
          <a:off x="16370300" y="5860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16" name="フローチャート : 判断 515"/>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103632</xdr:rowOff>
    </xdr:from>
    <xdr:to>
      <xdr:col>22</xdr:col>
      <xdr:colOff>365125</xdr:colOff>
      <xdr:row>37</xdr:row>
      <xdr:rowOff>138049</xdr:rowOff>
    </xdr:to>
    <xdr:cxnSp macro="">
      <xdr:nvCxnSpPr>
        <xdr:cNvPr id="517" name="直線コネクタ 516"/>
        <xdr:cNvCxnSpPr/>
      </xdr:nvCxnSpPr>
      <xdr:spPr>
        <a:xfrm>
          <a:off x="14592300" y="6447282"/>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169545</xdr:rowOff>
    </xdr:from>
    <xdr:to>
      <xdr:col>22</xdr:col>
      <xdr:colOff>415925</xdr:colOff>
      <xdr:row>35</xdr:row>
      <xdr:rowOff>99695</xdr:rowOff>
    </xdr:to>
    <xdr:sp macro="" textlink="">
      <xdr:nvSpPr>
        <xdr:cNvPr id="518" name="フローチャート : 判断 517"/>
        <xdr:cNvSpPr/>
      </xdr:nvSpPr>
      <xdr:spPr>
        <a:xfrm>
          <a:off x="15430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116222</xdr:rowOff>
    </xdr:from>
    <xdr:ext cx="534377" cy="259045"/>
    <xdr:sp macro="" textlink="">
      <xdr:nvSpPr>
        <xdr:cNvPr id="519" name="テキスト ボックス 518"/>
        <xdr:cNvSpPr txBox="1"/>
      </xdr:nvSpPr>
      <xdr:spPr>
        <a:xfrm>
          <a:off x="15214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44577</xdr:rowOff>
    </xdr:from>
    <xdr:to>
      <xdr:col>21</xdr:col>
      <xdr:colOff>161925</xdr:colOff>
      <xdr:row>37</xdr:row>
      <xdr:rowOff>103632</xdr:rowOff>
    </xdr:to>
    <xdr:cxnSp macro="">
      <xdr:nvCxnSpPr>
        <xdr:cNvPr id="520" name="直線コネクタ 519"/>
        <xdr:cNvCxnSpPr/>
      </xdr:nvCxnSpPr>
      <xdr:spPr>
        <a:xfrm>
          <a:off x="13703300" y="6388227"/>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122047</xdr:rowOff>
    </xdr:from>
    <xdr:to>
      <xdr:col>21</xdr:col>
      <xdr:colOff>212725</xdr:colOff>
      <xdr:row>35</xdr:row>
      <xdr:rowOff>52197</xdr:rowOff>
    </xdr:to>
    <xdr:sp macro="" textlink="">
      <xdr:nvSpPr>
        <xdr:cNvPr id="521" name="フローチャート : 判断 520"/>
        <xdr:cNvSpPr/>
      </xdr:nvSpPr>
      <xdr:spPr>
        <a:xfrm>
          <a:off x="14541500" y="595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68724</xdr:rowOff>
    </xdr:from>
    <xdr:ext cx="534377" cy="259045"/>
    <xdr:sp macro="" textlink="">
      <xdr:nvSpPr>
        <xdr:cNvPr id="522" name="テキスト ボックス 521"/>
        <xdr:cNvSpPr txBox="1"/>
      </xdr:nvSpPr>
      <xdr:spPr>
        <a:xfrm>
          <a:off x="14325111" y="57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14,739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47879</xdr:rowOff>
    </xdr:from>
    <xdr:to>
      <xdr:col>19</xdr:col>
      <xdr:colOff>644525</xdr:colOff>
      <xdr:row>37</xdr:row>
      <xdr:rowOff>44577</xdr:rowOff>
    </xdr:to>
    <xdr:cxnSp macro="">
      <xdr:nvCxnSpPr>
        <xdr:cNvPr id="523" name="直線コネクタ 522"/>
        <xdr:cNvCxnSpPr/>
      </xdr:nvCxnSpPr>
      <xdr:spPr>
        <a:xfrm>
          <a:off x="12814300" y="6048629"/>
          <a:ext cx="889000" cy="3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95123</xdr:rowOff>
    </xdr:from>
    <xdr:to>
      <xdr:col>20</xdr:col>
      <xdr:colOff>9525</xdr:colOff>
      <xdr:row>36</xdr:row>
      <xdr:rowOff>25273</xdr:rowOff>
    </xdr:to>
    <xdr:sp macro="" textlink="">
      <xdr:nvSpPr>
        <xdr:cNvPr id="524" name="フローチャート : 判断 523"/>
        <xdr:cNvSpPr/>
      </xdr:nvSpPr>
      <xdr:spPr>
        <a:xfrm>
          <a:off x="13652500" y="609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41800</xdr:rowOff>
    </xdr:from>
    <xdr:ext cx="534377" cy="259045"/>
    <xdr:sp macro="" textlink="">
      <xdr:nvSpPr>
        <xdr:cNvPr id="525" name="テキスト ボックス 524"/>
        <xdr:cNvSpPr txBox="1"/>
      </xdr:nvSpPr>
      <xdr:spPr>
        <a:xfrm>
          <a:off x="13436111" y="58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13,601</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166116</xdr:rowOff>
    </xdr:from>
    <xdr:to>
      <xdr:col>18</xdr:col>
      <xdr:colOff>492125</xdr:colOff>
      <xdr:row>36</xdr:row>
      <xdr:rowOff>96266</xdr:rowOff>
    </xdr:to>
    <xdr:sp macro="" textlink="">
      <xdr:nvSpPr>
        <xdr:cNvPr id="526" name="フローチャート : 判断 525"/>
        <xdr:cNvSpPr/>
      </xdr:nvSpPr>
      <xdr:spPr>
        <a:xfrm>
          <a:off x="12763500" y="61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87393</xdr:rowOff>
    </xdr:from>
    <xdr:ext cx="534377" cy="259045"/>
    <xdr:sp macro="" textlink="">
      <xdr:nvSpPr>
        <xdr:cNvPr id="527" name="テキスト ボックス 526"/>
        <xdr:cNvSpPr txBox="1"/>
      </xdr:nvSpPr>
      <xdr:spPr>
        <a:xfrm>
          <a:off x="12547111" y="62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153416</xdr:rowOff>
    </xdr:from>
    <xdr:to>
      <xdr:col>23</xdr:col>
      <xdr:colOff>568325</xdr:colOff>
      <xdr:row>37</xdr:row>
      <xdr:rowOff>83566</xdr:rowOff>
    </xdr:to>
    <xdr:sp macro="" textlink="">
      <xdr:nvSpPr>
        <xdr:cNvPr id="533" name="円/楕円 532"/>
        <xdr:cNvSpPr/>
      </xdr:nvSpPr>
      <xdr:spPr>
        <a:xfrm>
          <a:off x="162687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131843</xdr:rowOff>
    </xdr:from>
    <xdr:ext cx="534377" cy="259045"/>
    <xdr:sp macro="" textlink="">
      <xdr:nvSpPr>
        <xdr:cNvPr id="534" name="消防費該当値テキスト"/>
        <xdr:cNvSpPr txBox="1"/>
      </xdr:nvSpPr>
      <xdr:spPr>
        <a:xfrm>
          <a:off x="16370300" y="630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87249</xdr:rowOff>
    </xdr:from>
    <xdr:to>
      <xdr:col>22</xdr:col>
      <xdr:colOff>415925</xdr:colOff>
      <xdr:row>38</xdr:row>
      <xdr:rowOff>17399</xdr:rowOff>
    </xdr:to>
    <xdr:sp macro="" textlink="">
      <xdr:nvSpPr>
        <xdr:cNvPr id="535" name="円/楕円 534"/>
        <xdr:cNvSpPr/>
      </xdr:nvSpPr>
      <xdr:spPr>
        <a:xfrm>
          <a:off x="15430500" y="64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8526</xdr:rowOff>
    </xdr:from>
    <xdr:ext cx="534377" cy="259045"/>
    <xdr:sp macro="" textlink="">
      <xdr:nvSpPr>
        <xdr:cNvPr id="536" name="テキスト ボックス 535"/>
        <xdr:cNvSpPr txBox="1"/>
      </xdr:nvSpPr>
      <xdr:spPr>
        <a:xfrm>
          <a:off x="15214111" y="652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52832</xdr:rowOff>
    </xdr:from>
    <xdr:to>
      <xdr:col>21</xdr:col>
      <xdr:colOff>212725</xdr:colOff>
      <xdr:row>37</xdr:row>
      <xdr:rowOff>154432</xdr:rowOff>
    </xdr:to>
    <xdr:sp macro="" textlink="">
      <xdr:nvSpPr>
        <xdr:cNvPr id="537" name="円/楕円 536"/>
        <xdr:cNvSpPr/>
      </xdr:nvSpPr>
      <xdr:spPr>
        <a:xfrm>
          <a:off x="14541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145559</xdr:rowOff>
    </xdr:from>
    <xdr:ext cx="534377" cy="259045"/>
    <xdr:sp macro="" textlink="">
      <xdr:nvSpPr>
        <xdr:cNvPr id="538" name="テキスト ボックス 537"/>
        <xdr:cNvSpPr txBox="1"/>
      </xdr:nvSpPr>
      <xdr:spPr>
        <a:xfrm>
          <a:off x="14325111" y="648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165227</xdr:rowOff>
    </xdr:from>
    <xdr:to>
      <xdr:col>20</xdr:col>
      <xdr:colOff>9525</xdr:colOff>
      <xdr:row>37</xdr:row>
      <xdr:rowOff>95377</xdr:rowOff>
    </xdr:to>
    <xdr:sp macro="" textlink="">
      <xdr:nvSpPr>
        <xdr:cNvPr id="539" name="円/楕円 538"/>
        <xdr:cNvSpPr/>
      </xdr:nvSpPr>
      <xdr:spPr>
        <a:xfrm>
          <a:off x="13652500" y="63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86504</xdr:rowOff>
    </xdr:from>
    <xdr:ext cx="534377" cy="259045"/>
    <xdr:sp macro="" textlink="">
      <xdr:nvSpPr>
        <xdr:cNvPr id="540" name="テキスト ボックス 539"/>
        <xdr:cNvSpPr txBox="1"/>
      </xdr:nvSpPr>
      <xdr:spPr>
        <a:xfrm>
          <a:off x="13436111" y="643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11,699</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168529</xdr:rowOff>
    </xdr:from>
    <xdr:to>
      <xdr:col>18</xdr:col>
      <xdr:colOff>492125</xdr:colOff>
      <xdr:row>35</xdr:row>
      <xdr:rowOff>98679</xdr:rowOff>
    </xdr:to>
    <xdr:sp macro="" textlink="">
      <xdr:nvSpPr>
        <xdr:cNvPr id="541" name="円/楕円 540"/>
        <xdr:cNvSpPr/>
      </xdr:nvSpPr>
      <xdr:spPr>
        <a:xfrm>
          <a:off x="12763500" y="59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115206</xdr:rowOff>
    </xdr:from>
    <xdr:ext cx="534377" cy="259045"/>
    <xdr:sp macro="" textlink="">
      <xdr:nvSpPr>
        <xdr:cNvPr id="542" name="テキスト ボックス 541"/>
        <xdr:cNvSpPr txBox="1"/>
      </xdr:nvSpPr>
      <xdr:spPr>
        <a:xfrm>
          <a:off x="12547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3" name="テキスト ボックス 56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5" name="テキスト ボックス 56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67" name="直線コネクタ 566"/>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68"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69" name="直線コネクタ 568"/>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0"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1" name="直線コネクタ 570"/>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10389</xdr:rowOff>
    </xdr:from>
    <xdr:to>
      <xdr:col>23</xdr:col>
      <xdr:colOff>517525</xdr:colOff>
      <xdr:row>57</xdr:row>
      <xdr:rowOff>136919</xdr:rowOff>
    </xdr:to>
    <xdr:cxnSp macro="">
      <xdr:nvCxnSpPr>
        <xdr:cNvPr id="572" name="直線コネクタ 571"/>
        <xdr:cNvCxnSpPr/>
      </xdr:nvCxnSpPr>
      <xdr:spPr>
        <a:xfrm>
          <a:off x="15481300" y="9611589"/>
          <a:ext cx="838200" cy="29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107852</xdr:rowOff>
    </xdr:from>
    <xdr:ext cx="534377" cy="259045"/>
    <xdr:sp macro="" textlink="">
      <xdr:nvSpPr>
        <xdr:cNvPr id="573" name="教育費平均値テキスト"/>
        <xdr:cNvSpPr txBox="1"/>
      </xdr:nvSpPr>
      <xdr:spPr>
        <a:xfrm>
          <a:off x="16370300" y="9194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4" name="フローチャート : 判断 573"/>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10389</xdr:rowOff>
    </xdr:from>
    <xdr:to>
      <xdr:col>22</xdr:col>
      <xdr:colOff>365125</xdr:colOff>
      <xdr:row>56</xdr:row>
      <xdr:rowOff>149873</xdr:rowOff>
    </xdr:to>
    <xdr:cxnSp macro="">
      <xdr:nvCxnSpPr>
        <xdr:cNvPr id="575" name="直線コネクタ 574"/>
        <xdr:cNvCxnSpPr/>
      </xdr:nvCxnSpPr>
      <xdr:spPr>
        <a:xfrm flipV="1">
          <a:off x="14592300" y="9611589"/>
          <a:ext cx="889000" cy="1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130048</xdr:rowOff>
    </xdr:from>
    <xdr:to>
      <xdr:col>22</xdr:col>
      <xdr:colOff>415925</xdr:colOff>
      <xdr:row>54</xdr:row>
      <xdr:rowOff>60198</xdr:rowOff>
    </xdr:to>
    <xdr:sp macro="" textlink="">
      <xdr:nvSpPr>
        <xdr:cNvPr id="576" name="フローチャート : 判断 575"/>
        <xdr:cNvSpPr/>
      </xdr:nvSpPr>
      <xdr:spPr>
        <a:xfrm>
          <a:off x="15430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76725</xdr:rowOff>
    </xdr:from>
    <xdr:ext cx="534377" cy="259045"/>
    <xdr:sp macro="" textlink="">
      <xdr:nvSpPr>
        <xdr:cNvPr id="577" name="テキスト ボックス 576"/>
        <xdr:cNvSpPr txBox="1"/>
      </xdr:nvSpPr>
      <xdr:spPr>
        <a:xfrm>
          <a:off x="15214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122936</xdr:rowOff>
    </xdr:from>
    <xdr:to>
      <xdr:col>21</xdr:col>
      <xdr:colOff>161925</xdr:colOff>
      <xdr:row>56</xdr:row>
      <xdr:rowOff>149873</xdr:rowOff>
    </xdr:to>
    <xdr:cxnSp macro="">
      <xdr:nvCxnSpPr>
        <xdr:cNvPr id="578" name="直線コネクタ 577"/>
        <xdr:cNvCxnSpPr/>
      </xdr:nvCxnSpPr>
      <xdr:spPr>
        <a:xfrm>
          <a:off x="13703300" y="9724136"/>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102997</xdr:rowOff>
    </xdr:from>
    <xdr:to>
      <xdr:col>21</xdr:col>
      <xdr:colOff>212725</xdr:colOff>
      <xdr:row>55</xdr:row>
      <xdr:rowOff>33147</xdr:rowOff>
    </xdr:to>
    <xdr:sp macro="" textlink="">
      <xdr:nvSpPr>
        <xdr:cNvPr id="579" name="フローチャート : 判断 578"/>
        <xdr:cNvSpPr/>
      </xdr:nvSpPr>
      <xdr:spPr>
        <a:xfrm>
          <a:off x="14541500" y="93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49674</xdr:rowOff>
    </xdr:from>
    <xdr:ext cx="534377" cy="259045"/>
    <xdr:sp macro="" textlink="">
      <xdr:nvSpPr>
        <xdr:cNvPr id="580" name="テキスト ボックス 579"/>
        <xdr:cNvSpPr txBox="1"/>
      </xdr:nvSpPr>
      <xdr:spPr>
        <a:xfrm>
          <a:off x="14325111" y="913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39,630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171361</xdr:rowOff>
    </xdr:from>
    <xdr:to>
      <xdr:col>19</xdr:col>
      <xdr:colOff>644525</xdr:colOff>
      <xdr:row>56</xdr:row>
      <xdr:rowOff>122936</xdr:rowOff>
    </xdr:to>
    <xdr:cxnSp macro="">
      <xdr:nvCxnSpPr>
        <xdr:cNvPr id="581" name="直線コネクタ 580"/>
        <xdr:cNvCxnSpPr/>
      </xdr:nvCxnSpPr>
      <xdr:spPr>
        <a:xfrm>
          <a:off x="12814300" y="9601111"/>
          <a:ext cx="889000" cy="1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161061</xdr:rowOff>
    </xdr:from>
    <xdr:to>
      <xdr:col>20</xdr:col>
      <xdr:colOff>9525</xdr:colOff>
      <xdr:row>55</xdr:row>
      <xdr:rowOff>91211</xdr:rowOff>
    </xdr:to>
    <xdr:sp macro="" textlink="">
      <xdr:nvSpPr>
        <xdr:cNvPr id="582" name="フローチャート : 判断 581"/>
        <xdr:cNvSpPr/>
      </xdr:nvSpPr>
      <xdr:spPr>
        <a:xfrm>
          <a:off x="13652500" y="941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107738</xdr:rowOff>
    </xdr:from>
    <xdr:ext cx="534377" cy="259045"/>
    <xdr:sp macro="" textlink="">
      <xdr:nvSpPr>
        <xdr:cNvPr id="583" name="テキスト ボックス 582"/>
        <xdr:cNvSpPr txBox="1"/>
      </xdr:nvSpPr>
      <xdr:spPr>
        <a:xfrm>
          <a:off x="13436111" y="91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62116</xdr:rowOff>
    </xdr:from>
    <xdr:to>
      <xdr:col>18</xdr:col>
      <xdr:colOff>492125</xdr:colOff>
      <xdr:row>55</xdr:row>
      <xdr:rowOff>163716</xdr:rowOff>
    </xdr:to>
    <xdr:sp macro="" textlink="">
      <xdr:nvSpPr>
        <xdr:cNvPr id="584" name="フローチャート : 判断 583"/>
        <xdr:cNvSpPr/>
      </xdr:nvSpPr>
      <xdr:spPr>
        <a:xfrm>
          <a:off x="12763500" y="949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8793</xdr:rowOff>
    </xdr:from>
    <xdr:ext cx="534377" cy="259045"/>
    <xdr:sp macro="" textlink="">
      <xdr:nvSpPr>
        <xdr:cNvPr id="585" name="テキスト ボックス 584"/>
        <xdr:cNvSpPr txBox="1"/>
      </xdr:nvSpPr>
      <xdr:spPr>
        <a:xfrm>
          <a:off x="12547111" y="926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86119</xdr:rowOff>
    </xdr:from>
    <xdr:to>
      <xdr:col>23</xdr:col>
      <xdr:colOff>568325</xdr:colOff>
      <xdr:row>58</xdr:row>
      <xdr:rowOff>16269</xdr:rowOff>
    </xdr:to>
    <xdr:sp macro="" textlink="">
      <xdr:nvSpPr>
        <xdr:cNvPr id="591" name="円/楕円 590"/>
        <xdr:cNvSpPr/>
      </xdr:nvSpPr>
      <xdr:spPr>
        <a:xfrm>
          <a:off x="16268700" y="98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64546</xdr:rowOff>
    </xdr:from>
    <xdr:ext cx="534377" cy="259045"/>
    <xdr:sp macro="" textlink="">
      <xdr:nvSpPr>
        <xdr:cNvPr id="592" name="教育費該当値テキスト"/>
        <xdr:cNvSpPr txBox="1"/>
      </xdr:nvSpPr>
      <xdr:spPr>
        <a:xfrm>
          <a:off x="16370300" y="98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26,573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131039</xdr:rowOff>
    </xdr:from>
    <xdr:to>
      <xdr:col>22</xdr:col>
      <xdr:colOff>415925</xdr:colOff>
      <xdr:row>56</xdr:row>
      <xdr:rowOff>61189</xdr:rowOff>
    </xdr:to>
    <xdr:sp macro="" textlink="">
      <xdr:nvSpPr>
        <xdr:cNvPr id="593" name="円/楕円 592"/>
        <xdr:cNvSpPr/>
      </xdr:nvSpPr>
      <xdr:spPr>
        <a:xfrm>
          <a:off x="15430500" y="95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52316</xdr:rowOff>
    </xdr:from>
    <xdr:ext cx="534377" cy="259045"/>
    <xdr:sp macro="" textlink="">
      <xdr:nvSpPr>
        <xdr:cNvPr id="594" name="テキスト ボックス 593"/>
        <xdr:cNvSpPr txBox="1"/>
      </xdr:nvSpPr>
      <xdr:spPr>
        <a:xfrm>
          <a:off x="15214111" y="96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99073</xdr:rowOff>
    </xdr:from>
    <xdr:to>
      <xdr:col>21</xdr:col>
      <xdr:colOff>212725</xdr:colOff>
      <xdr:row>57</xdr:row>
      <xdr:rowOff>29223</xdr:rowOff>
    </xdr:to>
    <xdr:sp macro="" textlink="">
      <xdr:nvSpPr>
        <xdr:cNvPr id="595" name="円/楕円 594"/>
        <xdr:cNvSpPr/>
      </xdr:nvSpPr>
      <xdr:spPr>
        <a:xfrm>
          <a:off x="14541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20350</xdr:rowOff>
    </xdr:from>
    <xdr:ext cx="534377" cy="259045"/>
    <xdr:sp macro="" textlink="">
      <xdr:nvSpPr>
        <xdr:cNvPr id="596" name="テキスト ボックス 595"/>
        <xdr:cNvSpPr txBox="1"/>
      </xdr:nvSpPr>
      <xdr:spPr>
        <a:xfrm>
          <a:off x="14325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72136</xdr:rowOff>
    </xdr:from>
    <xdr:to>
      <xdr:col>20</xdr:col>
      <xdr:colOff>9525</xdr:colOff>
      <xdr:row>57</xdr:row>
      <xdr:rowOff>2286</xdr:rowOff>
    </xdr:to>
    <xdr:sp macro="" textlink="">
      <xdr:nvSpPr>
        <xdr:cNvPr id="597" name="円/楕円 596"/>
        <xdr:cNvSpPr/>
      </xdr:nvSpPr>
      <xdr:spPr>
        <a:xfrm>
          <a:off x="13652500" y="96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164863</xdr:rowOff>
    </xdr:from>
    <xdr:ext cx="534377" cy="259045"/>
    <xdr:sp macro="" textlink="">
      <xdr:nvSpPr>
        <xdr:cNvPr id="598" name="テキスト ボックス 597"/>
        <xdr:cNvSpPr txBox="1"/>
      </xdr:nvSpPr>
      <xdr:spPr>
        <a:xfrm>
          <a:off x="13436111" y="976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120561</xdr:rowOff>
    </xdr:from>
    <xdr:to>
      <xdr:col>18</xdr:col>
      <xdr:colOff>492125</xdr:colOff>
      <xdr:row>56</xdr:row>
      <xdr:rowOff>50711</xdr:rowOff>
    </xdr:to>
    <xdr:sp macro="" textlink="">
      <xdr:nvSpPr>
        <xdr:cNvPr id="599" name="円/楕円 598"/>
        <xdr:cNvSpPr/>
      </xdr:nvSpPr>
      <xdr:spPr>
        <a:xfrm>
          <a:off x="12763500" y="95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41838</xdr:rowOff>
    </xdr:from>
    <xdr:ext cx="534377" cy="259045"/>
    <xdr:sp macro="" textlink="">
      <xdr:nvSpPr>
        <xdr:cNvPr id="600" name="テキスト ボックス 599"/>
        <xdr:cNvSpPr txBox="1"/>
      </xdr:nvSpPr>
      <xdr:spPr>
        <a:xfrm>
          <a:off x="12547111" y="96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4" name="テキスト ボックス 61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6" name="テキスト ボックス 61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8" name="テキスト ボックス 61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0" name="テキスト ボックス 619"/>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26" name="直線コネクタ 625"/>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29"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0" name="直線コネクタ 629"/>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95613</xdr:rowOff>
    </xdr:from>
    <xdr:to>
      <xdr:col>23</xdr:col>
      <xdr:colOff>517525</xdr:colOff>
      <xdr:row>79</xdr:row>
      <xdr:rowOff>98879</xdr:rowOff>
    </xdr:to>
    <xdr:cxnSp macro="">
      <xdr:nvCxnSpPr>
        <xdr:cNvPr id="631" name="直線コネクタ 630"/>
        <xdr:cNvCxnSpPr/>
      </xdr:nvCxnSpPr>
      <xdr:spPr>
        <a:xfrm>
          <a:off x="15481300" y="136401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140515</xdr:rowOff>
    </xdr:from>
    <xdr:ext cx="378565" cy="259045"/>
    <xdr:sp macro="" textlink="">
      <xdr:nvSpPr>
        <xdr:cNvPr id="632" name="災害復旧費平均値テキスト"/>
        <xdr:cNvSpPr txBox="1"/>
      </xdr:nvSpPr>
      <xdr:spPr>
        <a:xfrm>
          <a:off x="16370300" y="13170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3" name="フローチャート : 判断 632"/>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84837</xdr:rowOff>
    </xdr:from>
    <xdr:to>
      <xdr:col>22</xdr:col>
      <xdr:colOff>365125</xdr:colOff>
      <xdr:row>79</xdr:row>
      <xdr:rowOff>95613</xdr:rowOff>
    </xdr:to>
    <xdr:cxnSp macro="">
      <xdr:nvCxnSpPr>
        <xdr:cNvPr id="634" name="直線コネクタ 633"/>
        <xdr:cNvCxnSpPr/>
      </xdr:nvCxnSpPr>
      <xdr:spPr>
        <a:xfrm>
          <a:off x="14592300" y="13629387"/>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635" name="フローチャート : 判断 634"/>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83583</xdr:rowOff>
    </xdr:from>
    <xdr:ext cx="378565" cy="259045"/>
    <xdr:sp macro="" textlink="">
      <xdr:nvSpPr>
        <xdr:cNvPr id="636" name="テキスト ボックス 635"/>
        <xdr:cNvSpPr txBox="1"/>
      </xdr:nvSpPr>
      <xdr:spPr>
        <a:xfrm>
          <a:off x="15292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59037</xdr:rowOff>
    </xdr:from>
    <xdr:to>
      <xdr:col>21</xdr:col>
      <xdr:colOff>161925</xdr:colOff>
      <xdr:row>79</xdr:row>
      <xdr:rowOff>84837</xdr:rowOff>
    </xdr:to>
    <xdr:cxnSp macro="">
      <xdr:nvCxnSpPr>
        <xdr:cNvPr id="637" name="直線コネクタ 636"/>
        <xdr:cNvCxnSpPr/>
      </xdr:nvCxnSpPr>
      <xdr:spPr>
        <a:xfrm>
          <a:off x="13703300" y="13603587"/>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28811</xdr:rowOff>
    </xdr:from>
    <xdr:to>
      <xdr:col>21</xdr:col>
      <xdr:colOff>212725</xdr:colOff>
      <xdr:row>79</xdr:row>
      <xdr:rowOff>130411</xdr:rowOff>
    </xdr:to>
    <xdr:sp macro="" textlink="">
      <xdr:nvSpPr>
        <xdr:cNvPr id="638" name="フローチャート : 判断 637"/>
        <xdr:cNvSpPr/>
      </xdr:nvSpPr>
      <xdr:spPr>
        <a:xfrm>
          <a:off x="14541500" y="1357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146938</xdr:rowOff>
    </xdr:from>
    <xdr:ext cx="313932" cy="259045"/>
    <xdr:sp macro="" textlink="">
      <xdr:nvSpPr>
        <xdr:cNvPr id="639" name="テキスト ボックス 638"/>
        <xdr:cNvSpPr txBox="1"/>
      </xdr:nvSpPr>
      <xdr:spPr>
        <a:xfrm>
          <a:off x="14435333" y="13348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59037</xdr:rowOff>
    </xdr:from>
    <xdr:to>
      <xdr:col>19</xdr:col>
      <xdr:colOff>644525</xdr:colOff>
      <xdr:row>79</xdr:row>
      <xdr:rowOff>79938</xdr:rowOff>
    </xdr:to>
    <xdr:cxnSp macro="">
      <xdr:nvCxnSpPr>
        <xdr:cNvPr id="640" name="直線コネクタ 639"/>
        <xdr:cNvCxnSpPr/>
      </xdr:nvCxnSpPr>
      <xdr:spPr>
        <a:xfrm flipV="1">
          <a:off x="12814300" y="13603587"/>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37629</xdr:rowOff>
    </xdr:from>
    <xdr:to>
      <xdr:col>20</xdr:col>
      <xdr:colOff>9525</xdr:colOff>
      <xdr:row>79</xdr:row>
      <xdr:rowOff>139229</xdr:rowOff>
    </xdr:to>
    <xdr:sp macro="" textlink="">
      <xdr:nvSpPr>
        <xdr:cNvPr id="641" name="フローチャート : 判断 640"/>
        <xdr:cNvSpPr/>
      </xdr:nvSpPr>
      <xdr:spPr>
        <a:xfrm>
          <a:off x="13652500" y="1358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130356</xdr:rowOff>
    </xdr:from>
    <xdr:ext cx="313932" cy="259045"/>
    <xdr:sp macro="" textlink="">
      <xdr:nvSpPr>
        <xdr:cNvPr id="642" name="テキスト ボックス 641"/>
        <xdr:cNvSpPr txBox="1"/>
      </xdr:nvSpPr>
      <xdr:spPr>
        <a:xfrm>
          <a:off x="13546333" y="1367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29463</xdr:rowOff>
    </xdr:from>
    <xdr:to>
      <xdr:col>18</xdr:col>
      <xdr:colOff>492125</xdr:colOff>
      <xdr:row>79</xdr:row>
      <xdr:rowOff>131063</xdr:rowOff>
    </xdr:to>
    <xdr:sp macro="" textlink="">
      <xdr:nvSpPr>
        <xdr:cNvPr id="643" name="フローチャート : 判断 642"/>
        <xdr:cNvSpPr/>
      </xdr:nvSpPr>
      <xdr:spPr>
        <a:xfrm>
          <a:off x="12763500" y="135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122190</xdr:rowOff>
    </xdr:from>
    <xdr:ext cx="313932" cy="259045"/>
    <xdr:sp macro="" textlink="">
      <xdr:nvSpPr>
        <xdr:cNvPr id="644" name="テキスト ボックス 643"/>
        <xdr:cNvSpPr txBox="1"/>
      </xdr:nvSpPr>
      <xdr:spPr>
        <a:xfrm>
          <a:off x="12657333" y="136667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0" name="円/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44813</xdr:rowOff>
    </xdr:from>
    <xdr:to>
      <xdr:col>22</xdr:col>
      <xdr:colOff>415925</xdr:colOff>
      <xdr:row>79</xdr:row>
      <xdr:rowOff>146413</xdr:rowOff>
    </xdr:to>
    <xdr:sp macro="" textlink="">
      <xdr:nvSpPr>
        <xdr:cNvPr id="652" name="円/楕円 651"/>
        <xdr:cNvSpPr/>
      </xdr:nvSpPr>
      <xdr:spPr>
        <a:xfrm>
          <a:off x="15430500" y="13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137540</xdr:rowOff>
    </xdr:from>
    <xdr:ext cx="313932" cy="259045"/>
    <xdr:sp macro="" textlink="">
      <xdr:nvSpPr>
        <xdr:cNvPr id="653" name="テキスト ボックス 652"/>
        <xdr:cNvSpPr txBox="1"/>
      </xdr:nvSpPr>
      <xdr:spPr>
        <a:xfrm>
          <a:off x="15324333" y="13682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34037</xdr:rowOff>
    </xdr:from>
    <xdr:to>
      <xdr:col>21</xdr:col>
      <xdr:colOff>212725</xdr:colOff>
      <xdr:row>79</xdr:row>
      <xdr:rowOff>135637</xdr:rowOff>
    </xdr:to>
    <xdr:sp macro="" textlink="">
      <xdr:nvSpPr>
        <xdr:cNvPr id="654" name="円/楕円 653"/>
        <xdr:cNvSpPr/>
      </xdr:nvSpPr>
      <xdr:spPr>
        <a:xfrm>
          <a:off x="14541500" y="135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126764</xdr:rowOff>
    </xdr:from>
    <xdr:ext cx="313932" cy="259045"/>
    <xdr:sp macro="" textlink="">
      <xdr:nvSpPr>
        <xdr:cNvPr id="655" name="テキスト ボックス 654"/>
        <xdr:cNvSpPr txBox="1"/>
      </xdr:nvSpPr>
      <xdr:spPr>
        <a:xfrm>
          <a:off x="14435333" y="1367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8237</xdr:rowOff>
    </xdr:from>
    <xdr:to>
      <xdr:col>20</xdr:col>
      <xdr:colOff>9525</xdr:colOff>
      <xdr:row>79</xdr:row>
      <xdr:rowOff>109837</xdr:rowOff>
    </xdr:to>
    <xdr:sp macro="" textlink="">
      <xdr:nvSpPr>
        <xdr:cNvPr id="656" name="円/楕円 655"/>
        <xdr:cNvSpPr/>
      </xdr:nvSpPr>
      <xdr:spPr>
        <a:xfrm>
          <a:off x="13652500" y="135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126364</xdr:rowOff>
    </xdr:from>
    <xdr:ext cx="378565" cy="259045"/>
    <xdr:sp macro="" textlink="">
      <xdr:nvSpPr>
        <xdr:cNvPr id="657" name="テキスト ボックス 656"/>
        <xdr:cNvSpPr txBox="1"/>
      </xdr:nvSpPr>
      <xdr:spPr>
        <a:xfrm>
          <a:off x="13514017" y="13328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29138</xdr:rowOff>
    </xdr:from>
    <xdr:to>
      <xdr:col>18</xdr:col>
      <xdr:colOff>492125</xdr:colOff>
      <xdr:row>79</xdr:row>
      <xdr:rowOff>130738</xdr:rowOff>
    </xdr:to>
    <xdr:sp macro="" textlink="">
      <xdr:nvSpPr>
        <xdr:cNvPr id="658" name="円/楕円 657"/>
        <xdr:cNvSpPr/>
      </xdr:nvSpPr>
      <xdr:spPr>
        <a:xfrm>
          <a:off x="12763500" y="135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77</xdr:row>
      <xdr:rowOff>147265</xdr:rowOff>
    </xdr:from>
    <xdr:ext cx="313932" cy="259045"/>
    <xdr:sp macro="" textlink="">
      <xdr:nvSpPr>
        <xdr:cNvPr id="659" name="テキスト ボックス 658"/>
        <xdr:cNvSpPr txBox="1"/>
      </xdr:nvSpPr>
      <xdr:spPr>
        <a:xfrm>
          <a:off x="12657333" y="13348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3" name="直線コネクタ 682"/>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4"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5" name="直線コネクタ 684"/>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86"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87" name="直線コネクタ 686"/>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153378</xdr:rowOff>
    </xdr:from>
    <xdr:to>
      <xdr:col>23</xdr:col>
      <xdr:colOff>517525</xdr:colOff>
      <xdr:row>96</xdr:row>
      <xdr:rowOff>11418</xdr:rowOff>
    </xdr:to>
    <xdr:cxnSp macro="">
      <xdr:nvCxnSpPr>
        <xdr:cNvPr id="688" name="直線コネクタ 687"/>
        <xdr:cNvCxnSpPr/>
      </xdr:nvCxnSpPr>
      <xdr:spPr>
        <a:xfrm>
          <a:off x="15481300" y="16441128"/>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165916</xdr:rowOff>
    </xdr:from>
    <xdr:ext cx="534377" cy="259045"/>
    <xdr:sp macro="" textlink="">
      <xdr:nvSpPr>
        <xdr:cNvPr id="689" name="公債費平均値テキスト"/>
        <xdr:cNvSpPr txBox="1"/>
      </xdr:nvSpPr>
      <xdr:spPr>
        <a:xfrm>
          <a:off x="16370300" y="1611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0" name="フローチャート : 判断 689"/>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96132</xdr:rowOff>
    </xdr:from>
    <xdr:to>
      <xdr:col>22</xdr:col>
      <xdr:colOff>365125</xdr:colOff>
      <xdr:row>95</xdr:row>
      <xdr:rowOff>153378</xdr:rowOff>
    </xdr:to>
    <xdr:cxnSp macro="">
      <xdr:nvCxnSpPr>
        <xdr:cNvPr id="691" name="直線コネクタ 690"/>
        <xdr:cNvCxnSpPr/>
      </xdr:nvCxnSpPr>
      <xdr:spPr>
        <a:xfrm>
          <a:off x="14592300" y="16383882"/>
          <a:ext cx="889000" cy="5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692" name="フローチャート : 判断 691"/>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110481</xdr:rowOff>
    </xdr:from>
    <xdr:ext cx="534377" cy="259045"/>
    <xdr:sp macro="" textlink="">
      <xdr:nvSpPr>
        <xdr:cNvPr id="693" name="テキスト ボックス 692"/>
        <xdr:cNvSpPr txBox="1"/>
      </xdr:nvSpPr>
      <xdr:spPr>
        <a:xfrm>
          <a:off x="15214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46983</xdr:rowOff>
    </xdr:from>
    <xdr:to>
      <xdr:col>21</xdr:col>
      <xdr:colOff>161925</xdr:colOff>
      <xdr:row>95</xdr:row>
      <xdr:rowOff>96132</xdr:rowOff>
    </xdr:to>
    <xdr:cxnSp macro="">
      <xdr:nvCxnSpPr>
        <xdr:cNvPr id="694" name="直線コネクタ 693"/>
        <xdr:cNvCxnSpPr/>
      </xdr:nvCxnSpPr>
      <xdr:spPr>
        <a:xfrm>
          <a:off x="13703300" y="1633473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124504</xdr:rowOff>
    </xdr:from>
    <xdr:to>
      <xdr:col>21</xdr:col>
      <xdr:colOff>212725</xdr:colOff>
      <xdr:row>96</xdr:row>
      <xdr:rowOff>54654</xdr:rowOff>
    </xdr:to>
    <xdr:sp macro="" textlink="">
      <xdr:nvSpPr>
        <xdr:cNvPr id="695" name="フローチャート : 判断 694"/>
        <xdr:cNvSpPr/>
      </xdr:nvSpPr>
      <xdr:spPr>
        <a:xfrm>
          <a:off x="14541500" y="1641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45781</xdr:rowOff>
    </xdr:from>
    <xdr:ext cx="534377" cy="259045"/>
    <xdr:sp macro="" textlink="">
      <xdr:nvSpPr>
        <xdr:cNvPr id="696" name="テキスト ボックス 695"/>
        <xdr:cNvSpPr txBox="1"/>
      </xdr:nvSpPr>
      <xdr:spPr>
        <a:xfrm>
          <a:off x="14325111" y="16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143587</xdr:rowOff>
    </xdr:from>
    <xdr:to>
      <xdr:col>19</xdr:col>
      <xdr:colOff>644525</xdr:colOff>
      <xdr:row>95</xdr:row>
      <xdr:rowOff>46983</xdr:rowOff>
    </xdr:to>
    <xdr:cxnSp macro="">
      <xdr:nvCxnSpPr>
        <xdr:cNvPr id="697" name="直線コネクタ 696"/>
        <xdr:cNvCxnSpPr/>
      </xdr:nvCxnSpPr>
      <xdr:spPr>
        <a:xfrm>
          <a:off x="12814300" y="16259887"/>
          <a:ext cx="889000" cy="7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94196</xdr:rowOff>
    </xdr:from>
    <xdr:to>
      <xdr:col>20</xdr:col>
      <xdr:colOff>9525</xdr:colOff>
      <xdr:row>96</xdr:row>
      <xdr:rowOff>24346</xdr:rowOff>
    </xdr:to>
    <xdr:sp macro="" textlink="">
      <xdr:nvSpPr>
        <xdr:cNvPr id="698" name="フローチャート : 判断 697"/>
        <xdr:cNvSpPr/>
      </xdr:nvSpPr>
      <xdr:spPr>
        <a:xfrm>
          <a:off x="13652500" y="1638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15473</xdr:rowOff>
    </xdr:from>
    <xdr:ext cx="534377" cy="259045"/>
    <xdr:sp macro="" textlink="">
      <xdr:nvSpPr>
        <xdr:cNvPr id="699" name="テキスト ボックス 698"/>
        <xdr:cNvSpPr txBox="1"/>
      </xdr:nvSpPr>
      <xdr:spPr>
        <a:xfrm>
          <a:off x="13436111" y="164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50133</xdr:rowOff>
    </xdr:from>
    <xdr:to>
      <xdr:col>18</xdr:col>
      <xdr:colOff>492125</xdr:colOff>
      <xdr:row>95</xdr:row>
      <xdr:rowOff>151733</xdr:rowOff>
    </xdr:to>
    <xdr:sp macro="" textlink="">
      <xdr:nvSpPr>
        <xdr:cNvPr id="700" name="フローチャート : 判断 699"/>
        <xdr:cNvSpPr/>
      </xdr:nvSpPr>
      <xdr:spPr>
        <a:xfrm>
          <a:off x="12763500" y="163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142860</xdr:rowOff>
    </xdr:from>
    <xdr:ext cx="534377" cy="259045"/>
    <xdr:sp macro="" textlink="">
      <xdr:nvSpPr>
        <xdr:cNvPr id="701" name="テキスト ボックス 700"/>
        <xdr:cNvSpPr txBox="1"/>
      </xdr:nvSpPr>
      <xdr:spPr>
        <a:xfrm>
          <a:off x="12547111" y="164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132068</xdr:rowOff>
    </xdr:from>
    <xdr:to>
      <xdr:col>23</xdr:col>
      <xdr:colOff>568325</xdr:colOff>
      <xdr:row>96</xdr:row>
      <xdr:rowOff>62218</xdr:rowOff>
    </xdr:to>
    <xdr:sp macro="" textlink="">
      <xdr:nvSpPr>
        <xdr:cNvPr id="707" name="円/楕円 706"/>
        <xdr:cNvSpPr/>
      </xdr:nvSpPr>
      <xdr:spPr>
        <a:xfrm>
          <a:off x="16268700" y="164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110495</xdr:rowOff>
    </xdr:from>
    <xdr:ext cx="534377" cy="259045"/>
    <xdr:sp macro="" textlink="">
      <xdr:nvSpPr>
        <xdr:cNvPr id="708" name="公債費該当値テキスト"/>
        <xdr:cNvSpPr txBox="1"/>
      </xdr:nvSpPr>
      <xdr:spPr>
        <a:xfrm>
          <a:off x="16370300" y="163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102578</xdr:rowOff>
    </xdr:from>
    <xdr:to>
      <xdr:col>22</xdr:col>
      <xdr:colOff>415925</xdr:colOff>
      <xdr:row>96</xdr:row>
      <xdr:rowOff>32728</xdr:rowOff>
    </xdr:to>
    <xdr:sp macro="" textlink="">
      <xdr:nvSpPr>
        <xdr:cNvPr id="709" name="円/楕円 708"/>
        <xdr:cNvSpPr/>
      </xdr:nvSpPr>
      <xdr:spPr>
        <a:xfrm>
          <a:off x="15430500" y="163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23855</xdr:rowOff>
    </xdr:from>
    <xdr:ext cx="534377" cy="259045"/>
    <xdr:sp macro="" textlink="">
      <xdr:nvSpPr>
        <xdr:cNvPr id="710" name="テキスト ボックス 709"/>
        <xdr:cNvSpPr txBox="1"/>
      </xdr:nvSpPr>
      <xdr:spPr>
        <a:xfrm>
          <a:off x="15214111" y="164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45332</xdr:rowOff>
    </xdr:from>
    <xdr:to>
      <xdr:col>21</xdr:col>
      <xdr:colOff>212725</xdr:colOff>
      <xdr:row>95</xdr:row>
      <xdr:rowOff>146932</xdr:rowOff>
    </xdr:to>
    <xdr:sp macro="" textlink="">
      <xdr:nvSpPr>
        <xdr:cNvPr id="711" name="円/楕円 710"/>
        <xdr:cNvSpPr/>
      </xdr:nvSpPr>
      <xdr:spPr>
        <a:xfrm>
          <a:off x="14541500" y="163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163459</xdr:rowOff>
    </xdr:from>
    <xdr:ext cx="534377" cy="259045"/>
    <xdr:sp macro="" textlink="">
      <xdr:nvSpPr>
        <xdr:cNvPr id="712" name="テキスト ボックス 711"/>
        <xdr:cNvSpPr txBox="1"/>
      </xdr:nvSpPr>
      <xdr:spPr>
        <a:xfrm>
          <a:off x="14325111" y="161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167633</xdr:rowOff>
    </xdr:from>
    <xdr:to>
      <xdr:col>20</xdr:col>
      <xdr:colOff>9525</xdr:colOff>
      <xdr:row>95</xdr:row>
      <xdr:rowOff>97783</xdr:rowOff>
    </xdr:to>
    <xdr:sp macro="" textlink="">
      <xdr:nvSpPr>
        <xdr:cNvPr id="713" name="円/楕円 712"/>
        <xdr:cNvSpPr/>
      </xdr:nvSpPr>
      <xdr:spPr>
        <a:xfrm>
          <a:off x="13652500" y="162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114310</xdr:rowOff>
    </xdr:from>
    <xdr:ext cx="534377" cy="259045"/>
    <xdr:sp macro="" textlink="">
      <xdr:nvSpPr>
        <xdr:cNvPr id="714" name="テキスト ボックス 713"/>
        <xdr:cNvSpPr txBox="1"/>
      </xdr:nvSpPr>
      <xdr:spPr>
        <a:xfrm>
          <a:off x="13436111" y="1605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92787</xdr:rowOff>
    </xdr:from>
    <xdr:to>
      <xdr:col>18</xdr:col>
      <xdr:colOff>492125</xdr:colOff>
      <xdr:row>95</xdr:row>
      <xdr:rowOff>22937</xdr:rowOff>
    </xdr:to>
    <xdr:sp macro="" textlink="">
      <xdr:nvSpPr>
        <xdr:cNvPr id="715" name="円/楕円 714"/>
        <xdr:cNvSpPr/>
      </xdr:nvSpPr>
      <xdr:spPr>
        <a:xfrm>
          <a:off x="12763500" y="162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39464</xdr:rowOff>
    </xdr:from>
    <xdr:ext cx="534377" cy="259045"/>
    <xdr:sp macro="" textlink="">
      <xdr:nvSpPr>
        <xdr:cNvPr id="716" name="テキスト ボックス 715"/>
        <xdr:cNvSpPr txBox="1"/>
      </xdr:nvSpPr>
      <xdr:spPr>
        <a:xfrm>
          <a:off x="12547111" y="159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74712</xdr:rowOff>
    </xdr:from>
    <xdr:to>
      <xdr:col>32</xdr:col>
      <xdr:colOff>186689</xdr:colOff>
      <xdr:row>39</xdr:row>
      <xdr:rowOff>98878</xdr:rowOff>
    </xdr:to>
    <xdr:cxnSp macro="">
      <xdr:nvCxnSpPr>
        <xdr:cNvPr id="742" name="直線コネクタ 741"/>
        <xdr:cNvCxnSpPr/>
      </xdr:nvCxnSpPr>
      <xdr:spPr>
        <a:xfrm flipV="1">
          <a:off x="22159595" y="6589812"/>
          <a:ext cx="1269" cy="195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120848</xdr:rowOff>
    </xdr:from>
    <xdr:ext cx="249299" cy="259045"/>
    <xdr:sp macro="" textlink="">
      <xdr:nvSpPr>
        <xdr:cNvPr id="743" name="諸支出金最小値テキスト"/>
        <xdr:cNvSpPr txBox="1"/>
      </xdr:nvSpPr>
      <xdr:spPr>
        <a:xfrm>
          <a:off x="22212300" y="6807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21389</xdr:rowOff>
    </xdr:from>
    <xdr:ext cx="378565" cy="259045"/>
    <xdr:sp macro="" textlink="">
      <xdr:nvSpPr>
        <xdr:cNvPr id="745" name="諸支出金最大値テキスト"/>
        <xdr:cNvSpPr txBox="1"/>
      </xdr:nvSpPr>
      <xdr:spPr>
        <a:xfrm>
          <a:off x="22212300" y="6365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38</xdr:row>
      <xdr:rowOff>74712</xdr:rowOff>
    </xdr:from>
    <xdr:to>
      <xdr:col>32</xdr:col>
      <xdr:colOff>276225</xdr:colOff>
      <xdr:row>38</xdr:row>
      <xdr:rowOff>74712</xdr:rowOff>
    </xdr:to>
    <xdr:cxnSp macro="">
      <xdr:nvCxnSpPr>
        <xdr:cNvPr id="746" name="直線コネクタ 745"/>
        <xdr:cNvCxnSpPr/>
      </xdr:nvCxnSpPr>
      <xdr:spPr>
        <a:xfrm>
          <a:off x="22072600" y="6589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74712</xdr:rowOff>
    </xdr:from>
    <xdr:to>
      <xdr:col>32</xdr:col>
      <xdr:colOff>187325</xdr:colOff>
      <xdr:row>39</xdr:row>
      <xdr:rowOff>98878</xdr:rowOff>
    </xdr:to>
    <xdr:cxnSp macro="">
      <xdr:nvCxnSpPr>
        <xdr:cNvPr id="747" name="直線コネクタ 746"/>
        <xdr:cNvCxnSpPr/>
      </xdr:nvCxnSpPr>
      <xdr:spPr>
        <a:xfrm flipV="1">
          <a:off x="21323300" y="6589812"/>
          <a:ext cx="838200" cy="19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165299</xdr:rowOff>
    </xdr:from>
    <xdr:ext cx="378565" cy="259045"/>
    <xdr:sp macro="" textlink="">
      <xdr:nvSpPr>
        <xdr:cNvPr id="748" name="諸支出金平均値テキスト"/>
        <xdr:cNvSpPr txBox="1"/>
      </xdr:nvSpPr>
      <xdr:spPr>
        <a:xfrm>
          <a:off x="22212300" y="66803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15422</xdr:rowOff>
    </xdr:from>
    <xdr:to>
      <xdr:col>32</xdr:col>
      <xdr:colOff>238125</xdr:colOff>
      <xdr:row>39</xdr:row>
      <xdr:rowOff>117022</xdr:rowOff>
    </xdr:to>
    <xdr:sp macro="" textlink="">
      <xdr:nvSpPr>
        <xdr:cNvPr id="749" name="フローチャート : 判断 748"/>
        <xdr:cNvSpPr/>
      </xdr:nvSpPr>
      <xdr:spPr>
        <a:xfrm>
          <a:off x="22110700" y="6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153743</xdr:rowOff>
    </xdr:from>
    <xdr:to>
      <xdr:col>31</xdr:col>
      <xdr:colOff>34925</xdr:colOff>
      <xdr:row>39</xdr:row>
      <xdr:rowOff>98878</xdr:rowOff>
    </xdr:to>
    <xdr:cxnSp macro="">
      <xdr:nvCxnSpPr>
        <xdr:cNvPr id="750" name="直線コネクタ 749"/>
        <xdr:cNvCxnSpPr/>
      </xdr:nvCxnSpPr>
      <xdr:spPr>
        <a:xfrm>
          <a:off x="20434300" y="5297243"/>
          <a:ext cx="889000" cy="148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40241</xdr:rowOff>
    </xdr:from>
    <xdr:to>
      <xdr:col>31</xdr:col>
      <xdr:colOff>85725</xdr:colOff>
      <xdr:row>39</xdr:row>
      <xdr:rowOff>141841</xdr:rowOff>
    </xdr:to>
    <xdr:sp macro="" textlink="">
      <xdr:nvSpPr>
        <xdr:cNvPr id="751" name="フローチャート : 判断 750"/>
        <xdr:cNvSpPr/>
      </xdr:nvSpPr>
      <xdr:spPr>
        <a:xfrm>
          <a:off x="21272500" y="67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158368</xdr:rowOff>
    </xdr:from>
    <xdr:ext cx="313932" cy="259045"/>
    <xdr:sp macro="" textlink="">
      <xdr:nvSpPr>
        <xdr:cNvPr id="752" name="テキスト ボックス 751"/>
        <xdr:cNvSpPr txBox="1"/>
      </xdr:nvSpPr>
      <xdr:spPr>
        <a:xfrm>
          <a:off x="21166333" y="65020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153743</xdr:rowOff>
    </xdr:from>
    <xdr:to>
      <xdr:col>29</xdr:col>
      <xdr:colOff>517525</xdr:colOff>
      <xdr:row>37</xdr:row>
      <xdr:rowOff>152763</xdr:rowOff>
    </xdr:to>
    <xdr:cxnSp macro="">
      <xdr:nvCxnSpPr>
        <xdr:cNvPr id="753" name="直線コネクタ 752"/>
        <xdr:cNvCxnSpPr/>
      </xdr:nvCxnSpPr>
      <xdr:spPr>
        <a:xfrm flipV="1">
          <a:off x="19545300" y="5297243"/>
          <a:ext cx="889000" cy="119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3012</xdr:rowOff>
    </xdr:from>
    <xdr:to>
      <xdr:col>29</xdr:col>
      <xdr:colOff>568325</xdr:colOff>
      <xdr:row>37</xdr:row>
      <xdr:rowOff>104612</xdr:rowOff>
    </xdr:to>
    <xdr:sp macro="" textlink="">
      <xdr:nvSpPr>
        <xdr:cNvPr id="754" name="フローチャート : 判断 753"/>
        <xdr:cNvSpPr/>
      </xdr:nvSpPr>
      <xdr:spPr>
        <a:xfrm>
          <a:off x="20383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95739</xdr:rowOff>
    </xdr:from>
    <xdr:ext cx="469744" cy="259045"/>
    <xdr:sp macro="" textlink="">
      <xdr:nvSpPr>
        <xdr:cNvPr id="755" name="テキスト ボックス 754"/>
        <xdr:cNvSpPr txBox="1"/>
      </xdr:nvSpPr>
      <xdr:spPr>
        <a:xfrm>
          <a:off x="20199427"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1,188</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121412</xdr:rowOff>
    </xdr:from>
    <xdr:to>
      <xdr:col>28</xdr:col>
      <xdr:colOff>314325</xdr:colOff>
      <xdr:row>37</xdr:row>
      <xdr:rowOff>152763</xdr:rowOff>
    </xdr:to>
    <xdr:cxnSp macro="">
      <xdr:nvCxnSpPr>
        <xdr:cNvPr id="756" name="直線コネクタ 755"/>
        <xdr:cNvCxnSpPr/>
      </xdr:nvCxnSpPr>
      <xdr:spPr>
        <a:xfrm>
          <a:off x="18656300" y="5607812"/>
          <a:ext cx="889000" cy="88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142784</xdr:rowOff>
    </xdr:from>
    <xdr:to>
      <xdr:col>28</xdr:col>
      <xdr:colOff>365125</xdr:colOff>
      <xdr:row>39</xdr:row>
      <xdr:rowOff>72934</xdr:rowOff>
    </xdr:to>
    <xdr:sp macro="" textlink="">
      <xdr:nvSpPr>
        <xdr:cNvPr id="757" name="フローチャート : 判断 756"/>
        <xdr:cNvSpPr/>
      </xdr:nvSpPr>
      <xdr:spPr>
        <a:xfrm>
          <a:off x="19494500" y="66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64061</xdr:rowOff>
    </xdr:from>
    <xdr:ext cx="378565" cy="259045"/>
    <xdr:sp macro="" textlink="">
      <xdr:nvSpPr>
        <xdr:cNvPr id="758" name="テキスト ボックス 757"/>
        <xdr:cNvSpPr txBox="1"/>
      </xdr:nvSpPr>
      <xdr:spPr>
        <a:xfrm>
          <a:off x="19356017" y="675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59" name="フローチャート : 判断 758"/>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146684</xdr:rowOff>
    </xdr:from>
    <xdr:ext cx="469744" cy="259045"/>
    <xdr:sp macro="" textlink="">
      <xdr:nvSpPr>
        <xdr:cNvPr id="760" name="テキスト ボックス 759"/>
        <xdr:cNvSpPr txBox="1"/>
      </xdr:nvSpPr>
      <xdr:spPr>
        <a:xfrm>
          <a:off x="18421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23912</xdr:rowOff>
    </xdr:from>
    <xdr:to>
      <xdr:col>32</xdr:col>
      <xdr:colOff>238125</xdr:colOff>
      <xdr:row>38</xdr:row>
      <xdr:rowOff>125512</xdr:rowOff>
    </xdr:to>
    <xdr:sp macro="" textlink="">
      <xdr:nvSpPr>
        <xdr:cNvPr id="766" name="円/楕円 765"/>
        <xdr:cNvSpPr/>
      </xdr:nvSpPr>
      <xdr:spPr>
        <a:xfrm>
          <a:off x="22110700" y="65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148389</xdr:rowOff>
    </xdr:from>
    <xdr:ext cx="378565" cy="259045"/>
    <xdr:sp macro="" textlink="">
      <xdr:nvSpPr>
        <xdr:cNvPr id="767" name="諸支出金該当値テキスト"/>
        <xdr:cNvSpPr txBox="1"/>
      </xdr:nvSpPr>
      <xdr:spPr>
        <a:xfrm>
          <a:off x="22212300" y="649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8" name="円/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9" name="テキスト ボックス 76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102943</xdr:rowOff>
    </xdr:from>
    <xdr:to>
      <xdr:col>29</xdr:col>
      <xdr:colOff>568325</xdr:colOff>
      <xdr:row>31</xdr:row>
      <xdr:rowOff>33093</xdr:rowOff>
    </xdr:to>
    <xdr:sp macro="" textlink="">
      <xdr:nvSpPr>
        <xdr:cNvPr id="770" name="円/楕円 769"/>
        <xdr:cNvSpPr/>
      </xdr:nvSpPr>
      <xdr:spPr>
        <a:xfrm>
          <a:off x="20383500" y="52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49620</xdr:rowOff>
    </xdr:from>
    <xdr:ext cx="469744" cy="259045"/>
    <xdr:sp macro="" textlink="">
      <xdr:nvSpPr>
        <xdr:cNvPr id="771" name="テキスト ボックス 770"/>
        <xdr:cNvSpPr txBox="1"/>
      </xdr:nvSpPr>
      <xdr:spPr>
        <a:xfrm>
          <a:off x="20199427" y="50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101963</xdr:rowOff>
    </xdr:from>
    <xdr:to>
      <xdr:col>28</xdr:col>
      <xdr:colOff>365125</xdr:colOff>
      <xdr:row>38</xdr:row>
      <xdr:rowOff>32113</xdr:rowOff>
    </xdr:to>
    <xdr:sp macro="" textlink="">
      <xdr:nvSpPr>
        <xdr:cNvPr id="772" name="円/楕円 771"/>
        <xdr:cNvSpPr/>
      </xdr:nvSpPr>
      <xdr:spPr>
        <a:xfrm>
          <a:off x="194945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48640</xdr:rowOff>
    </xdr:from>
    <xdr:ext cx="378565" cy="259045"/>
    <xdr:sp macro="" textlink="">
      <xdr:nvSpPr>
        <xdr:cNvPr id="773" name="テキスト ボックス 772"/>
        <xdr:cNvSpPr txBox="1"/>
      </xdr:nvSpPr>
      <xdr:spPr>
        <a:xfrm>
          <a:off x="19356017" y="6220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70612</xdr:rowOff>
    </xdr:from>
    <xdr:to>
      <xdr:col>27</xdr:col>
      <xdr:colOff>161925</xdr:colOff>
      <xdr:row>33</xdr:row>
      <xdr:rowOff>762</xdr:rowOff>
    </xdr:to>
    <xdr:sp macro="" textlink="">
      <xdr:nvSpPr>
        <xdr:cNvPr id="774" name="円/楕円 773"/>
        <xdr:cNvSpPr/>
      </xdr:nvSpPr>
      <xdr:spPr>
        <a:xfrm>
          <a:off x="18605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17289</xdr:rowOff>
    </xdr:from>
    <xdr:ext cx="469744" cy="259045"/>
    <xdr:sp macro="" textlink="">
      <xdr:nvSpPr>
        <xdr:cNvPr id="775" name="テキスト ボックス 774"/>
        <xdr:cNvSpPr txBox="1"/>
      </xdr:nvSpPr>
      <xdr:spPr>
        <a:xfrm>
          <a:off x="18421427"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130,347</a:t>
          </a:r>
          <a:r>
            <a:rPr kumimoji="1" lang="ja-JP" altLang="en-US" sz="1300">
              <a:latin typeface="ＭＳ Ｐゴシック"/>
            </a:rPr>
            <a:t>円。決算額全体でみると、民生費のうち社会福祉費が年金生活者等支援臨時福祉給付金給付事業よる増加、老人福祉費が地域の実情に応じた介護サービス提供体制の整備を促進するための介護施設等整備事業費補助による増加などが要因となっている。</a:t>
          </a:r>
          <a:endParaRPr kumimoji="1" lang="en-US" altLang="ja-JP" sz="1300">
            <a:latin typeface="ＭＳ Ｐゴシック"/>
          </a:endParaRPr>
        </a:p>
        <a:p>
          <a:r>
            <a:rPr kumimoji="1" lang="ja-JP" altLang="en-US" sz="1300">
              <a:latin typeface="ＭＳ Ｐゴシック"/>
            </a:rPr>
            <a:t>・衛生費は、住民一人当たり</a:t>
          </a:r>
          <a:r>
            <a:rPr kumimoji="1" lang="en-US" altLang="ja-JP" sz="1300">
              <a:latin typeface="ＭＳ Ｐゴシック"/>
            </a:rPr>
            <a:t>47,321</a:t>
          </a:r>
          <a:r>
            <a:rPr kumimoji="1" lang="ja-JP" altLang="en-US" sz="1300">
              <a:latin typeface="ＭＳ Ｐゴシック"/>
            </a:rPr>
            <a:t>円。資源化施設整備事業や清掃工場Ｂ棟基幹的設備事業の増により、類似団体、全国平均、愛知県平均と比較してすべて上回り、平成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10,621</a:t>
          </a:r>
          <a:r>
            <a:rPr kumimoji="1" lang="ja-JP" altLang="en-US" sz="1300">
              <a:latin typeface="ＭＳ Ｐゴシック"/>
            </a:rPr>
            <a:t>円の増加となった。</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26,573</a:t>
          </a:r>
          <a:r>
            <a:rPr kumimoji="1" lang="ja-JP" altLang="en-US" sz="1300">
              <a:latin typeface="ＭＳ Ｐゴシック"/>
            </a:rPr>
            <a:t>円。平成</a:t>
          </a:r>
          <a:r>
            <a:rPr kumimoji="1" lang="en-US" altLang="ja-JP" sz="1300">
              <a:latin typeface="ＭＳ Ｐゴシック"/>
            </a:rPr>
            <a:t>27</a:t>
          </a:r>
          <a:r>
            <a:rPr kumimoji="1" lang="ja-JP" altLang="en-US" sz="1300">
              <a:latin typeface="ＭＳ Ｐゴシック"/>
            </a:rPr>
            <a:t>年度に事業完了した東部小学校校舎改築事業及び八南小学校校舎増築等事業の皆減や、教育振興基金積立金の減などが要因となっている。</a:t>
          </a:r>
          <a:endParaRPr kumimoji="1" lang="en-US" altLang="ja-JP" sz="1300">
            <a:latin typeface="ＭＳ Ｐゴシック"/>
          </a:endParaRPr>
        </a:p>
        <a:p>
          <a:r>
            <a:rPr kumimoji="1" lang="ja-JP" altLang="en-US" sz="1300">
              <a:latin typeface="ＭＳ Ｐゴシック"/>
            </a:rPr>
            <a:t>・公債費は、住民一人当たり</a:t>
          </a:r>
          <a:r>
            <a:rPr kumimoji="1" lang="en-US" altLang="ja-JP" sz="1300">
              <a:latin typeface="ＭＳ Ｐゴシック"/>
            </a:rPr>
            <a:t>28,734</a:t>
          </a:r>
          <a:r>
            <a:rPr kumimoji="1" lang="ja-JP" altLang="en-US" sz="1300">
              <a:latin typeface="ＭＳ Ｐゴシック"/>
            </a:rPr>
            <a:t>円。継続的に借入抑制や繰上償還を実施してきたことにより地方債残高が減少しているため、公債費は減少傾向にあり、平成</a:t>
          </a:r>
          <a:r>
            <a:rPr kumimoji="1" lang="en-US" altLang="ja-JP" sz="1300">
              <a:latin typeface="ＭＳ Ｐゴシック"/>
            </a:rPr>
            <a:t>24</a:t>
          </a:r>
          <a:r>
            <a:rPr kumimoji="1" lang="ja-JP" altLang="en-US" sz="1300">
              <a:latin typeface="ＭＳ Ｐゴシック"/>
            </a:rPr>
            <a:t>年度から比較すると</a:t>
          </a:r>
          <a:r>
            <a:rPr kumimoji="1" lang="en-US" altLang="ja-JP" sz="1300">
              <a:latin typeface="ＭＳ Ｐゴシック"/>
            </a:rPr>
            <a:t>11,062</a:t>
          </a:r>
          <a:r>
            <a:rPr kumimoji="1" lang="ja-JP" altLang="en-US" sz="1300">
              <a:latin typeface="ＭＳ Ｐゴシック"/>
            </a:rPr>
            <a:t>円の減少となった。</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財政調整基金については、中期的な見通しのもとに、決算余剰金を中心に積み立てるとともに、最低水準の取り崩しに努めている。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継続的に黒字を確保しているが、歳入が、前年度に繰越事業の既収入特定財源が増加したことによる繰越金や、介護施設等整備事業費補助が増加したことによる県支出金などが増加したものの、歳出が、資源化施設整備事業や平和公園（仮称）整備事業などの大型建設事業が重なったことによる普通建設費の増加により、歳計余剰金及び翌年度に繰り越すべき財源が減少したため、実質単年度収支が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一般会計等の実質赤字及び公営企業会計の資金不足は生じておらず、連結実質赤字額は発生していない。</a:t>
          </a:r>
          <a:endParaRPr lang="ja-JP" altLang="ja-JP" sz="1400">
            <a:effectLst/>
          </a:endParaRPr>
        </a:p>
        <a:p>
          <a:pPr eaLnBrk="1" fontAlgn="auto" latinLnBrk="0" hangingPunct="1"/>
          <a:r>
            <a:rPr kumimoji="1" lang="ja-JP" altLang="en-US" sz="1400" b="0" i="0" baseline="0">
              <a:solidFill>
                <a:schemeClr val="dk1"/>
              </a:solidFill>
              <a:effectLst/>
              <a:latin typeface="+mn-lt"/>
              <a:ea typeface="+mn-ea"/>
              <a:cs typeface="+mn-cs"/>
            </a:rPr>
            <a:t>　</a:t>
          </a:r>
          <a:r>
            <a:rPr kumimoji="1" lang="ja-JP" altLang="ja-JP" sz="1400" b="0" i="0" baseline="0">
              <a:solidFill>
                <a:schemeClr val="dk1"/>
              </a:solidFill>
              <a:effectLst/>
              <a:latin typeface="+mn-lt"/>
              <a:ea typeface="+mn-ea"/>
              <a:cs typeface="+mn-cs"/>
            </a:rPr>
            <a:t>実質収支</a:t>
          </a:r>
          <a:r>
            <a:rPr kumimoji="1" lang="ja-JP" altLang="en-US" sz="1400" b="0" i="0" baseline="0">
              <a:solidFill>
                <a:schemeClr val="dk1"/>
              </a:solidFill>
              <a:effectLst/>
              <a:latin typeface="+mn-lt"/>
              <a:ea typeface="+mn-ea"/>
              <a:cs typeface="+mn-cs"/>
            </a:rPr>
            <a:t>について</a:t>
          </a:r>
          <a:r>
            <a:rPr kumimoji="1" lang="ja-JP" altLang="ja-JP" sz="1400" b="0" i="0" baseline="0">
              <a:solidFill>
                <a:schemeClr val="dk1"/>
              </a:solidFill>
              <a:effectLst/>
              <a:latin typeface="+mn-lt"/>
              <a:ea typeface="+mn-ea"/>
              <a:cs typeface="+mn-cs"/>
            </a:rPr>
            <a:t>は、連結会計全体において</a:t>
          </a:r>
          <a:r>
            <a:rPr kumimoji="1" lang="en-US" altLang="ja-JP" sz="1400" b="0" i="0" baseline="0">
              <a:solidFill>
                <a:schemeClr val="dk1"/>
              </a:solidFill>
              <a:effectLst/>
              <a:latin typeface="+mj-ea"/>
              <a:ea typeface="+mj-ea"/>
              <a:cs typeface="+mn-cs"/>
            </a:rPr>
            <a:t>367</a:t>
          </a:r>
          <a:r>
            <a:rPr kumimoji="1" lang="ja-JP" altLang="ja-JP" sz="1400" b="0" i="0" baseline="0">
              <a:solidFill>
                <a:schemeClr val="dk1"/>
              </a:solidFill>
              <a:effectLst/>
              <a:latin typeface="+mn-ea"/>
              <a:ea typeface="+mn-ea"/>
              <a:cs typeface="+mn-cs"/>
            </a:rPr>
            <a:t>百万円</a:t>
          </a:r>
          <a:r>
            <a:rPr kumimoji="1" lang="ja-JP" altLang="ja-JP" sz="1400" b="0" i="0" baseline="0">
              <a:solidFill>
                <a:schemeClr val="dk1"/>
              </a:solidFill>
              <a:effectLst/>
              <a:latin typeface="+mn-lt"/>
              <a:ea typeface="+mn-ea"/>
              <a:cs typeface="+mn-cs"/>
            </a:rPr>
            <a:t>減少した。</a:t>
          </a:r>
          <a:endParaRPr lang="ja-JP" altLang="ja-JP" sz="1400">
            <a:effectLst/>
          </a:endParaRPr>
        </a:p>
        <a:p>
          <a:pPr eaLnBrk="1" fontAlgn="auto" latinLnBrk="0" hangingPunct="1"/>
          <a:r>
            <a:rPr kumimoji="1" lang="ja-JP" altLang="en-US" sz="1400" b="0" i="0" baseline="0">
              <a:solidFill>
                <a:sysClr val="windowText" lastClr="000000"/>
              </a:solidFill>
              <a:effectLst/>
              <a:latin typeface="+mn-lt"/>
              <a:ea typeface="+mn-ea"/>
              <a:cs typeface="+mn-cs"/>
            </a:rPr>
            <a:t>　</a:t>
          </a:r>
          <a:r>
            <a:rPr kumimoji="1" lang="ja-JP" altLang="ja-JP" sz="1400" b="0" i="0" baseline="0">
              <a:solidFill>
                <a:sysClr val="windowText" lastClr="000000"/>
              </a:solidFill>
              <a:effectLst/>
              <a:latin typeface="+mn-lt"/>
              <a:ea typeface="+mn-ea"/>
              <a:cs typeface="+mn-cs"/>
            </a:rPr>
            <a:t>主な要因としては、</a:t>
          </a:r>
          <a:r>
            <a:rPr kumimoji="1" lang="ja-JP" altLang="en-US" sz="1400" b="0" i="0" baseline="0">
              <a:solidFill>
                <a:sysClr val="windowText" lastClr="000000"/>
              </a:solidFill>
              <a:effectLst/>
              <a:latin typeface="+mn-lt"/>
              <a:ea typeface="+mn-ea"/>
              <a:cs typeface="+mn-cs"/>
            </a:rPr>
            <a:t>介護保険特別会計で、保険給付費負担金の増などにより</a:t>
          </a:r>
          <a:r>
            <a:rPr kumimoji="1" lang="en-US" altLang="ja-JP" sz="1400" b="0" i="0" baseline="0">
              <a:solidFill>
                <a:sysClr val="windowText" lastClr="000000"/>
              </a:solidFill>
              <a:effectLst/>
              <a:latin typeface="+mn-ea"/>
              <a:ea typeface="+mn-ea"/>
              <a:cs typeface="+mn-cs"/>
            </a:rPr>
            <a:t>440</a:t>
          </a:r>
          <a:r>
            <a:rPr kumimoji="1" lang="ja-JP" altLang="en-US" sz="1400" b="0" i="0" baseline="0">
              <a:solidFill>
                <a:sysClr val="windowText" lastClr="000000"/>
              </a:solidFill>
              <a:effectLst/>
              <a:latin typeface="+mn-ea"/>
              <a:ea typeface="+mn-ea"/>
              <a:cs typeface="+mn-cs"/>
            </a:rPr>
            <a:t>百万円</a:t>
          </a:r>
          <a:r>
            <a:rPr kumimoji="1" lang="ja-JP" altLang="en-US" sz="1400" b="0" i="0" baseline="0">
              <a:solidFill>
                <a:sysClr val="windowText" lastClr="000000"/>
              </a:solidFill>
              <a:effectLst/>
              <a:latin typeface="+mn-lt"/>
              <a:ea typeface="+mn-ea"/>
              <a:cs typeface="+mn-cs"/>
            </a:rPr>
            <a:t>、</a:t>
          </a:r>
          <a:r>
            <a:rPr kumimoji="1" lang="ja-JP" altLang="ja-JP" sz="1400" b="0" i="0" baseline="0">
              <a:solidFill>
                <a:schemeClr val="dk1"/>
              </a:solidFill>
              <a:effectLst/>
              <a:latin typeface="+mn-lt"/>
              <a:ea typeface="+mn-ea"/>
              <a:cs typeface="+mn-cs"/>
            </a:rPr>
            <a:t>国民健康保険特別会計</a:t>
          </a:r>
          <a:r>
            <a:rPr kumimoji="1" lang="ja-JP" altLang="en-US" sz="1400" b="0" i="0" baseline="0">
              <a:solidFill>
                <a:schemeClr val="dk1"/>
              </a:solidFill>
              <a:effectLst/>
              <a:latin typeface="+mn-lt"/>
              <a:ea typeface="+mn-ea"/>
              <a:cs typeface="+mn-cs"/>
            </a:rPr>
            <a:t>で、高額な</a:t>
          </a:r>
          <a:r>
            <a:rPr lang="ja-JP" altLang="ja-JP" sz="1400">
              <a:solidFill>
                <a:schemeClr val="dk1"/>
              </a:solidFill>
              <a:effectLst/>
              <a:latin typeface="+mn-lt"/>
              <a:ea typeface="+mn-ea"/>
              <a:cs typeface="+mn-cs"/>
            </a:rPr>
            <a:t>新薬の</a:t>
          </a:r>
          <a:r>
            <a:rPr lang="ja-JP" altLang="en-US" sz="1400">
              <a:solidFill>
                <a:schemeClr val="dk1"/>
              </a:solidFill>
              <a:effectLst/>
              <a:latin typeface="+mn-lt"/>
              <a:ea typeface="+mn-ea"/>
              <a:cs typeface="+mn-cs"/>
            </a:rPr>
            <a:t>利用減少により保険</a:t>
          </a:r>
          <a:r>
            <a:rPr lang="ja-JP" altLang="ja-JP" sz="1400">
              <a:solidFill>
                <a:schemeClr val="dk1"/>
              </a:solidFill>
              <a:effectLst/>
              <a:latin typeface="+mn-lt"/>
              <a:ea typeface="+mn-ea"/>
              <a:cs typeface="+mn-cs"/>
            </a:rPr>
            <a:t>給付費</a:t>
          </a:r>
          <a:r>
            <a:rPr lang="ja-JP" altLang="en-US" sz="1400">
              <a:solidFill>
                <a:schemeClr val="dk1"/>
              </a:solidFill>
              <a:effectLst/>
              <a:latin typeface="+mn-lt"/>
              <a:ea typeface="+mn-ea"/>
              <a:cs typeface="+mn-cs"/>
            </a:rPr>
            <a:t>が減</a:t>
          </a:r>
          <a:r>
            <a:rPr lang="ja-JP" altLang="ja-JP" sz="1400">
              <a:solidFill>
                <a:schemeClr val="dk1"/>
              </a:solidFill>
              <a:effectLst/>
              <a:latin typeface="+mn-lt"/>
              <a:ea typeface="+mn-ea"/>
              <a:cs typeface="+mn-cs"/>
            </a:rPr>
            <a:t>したことなどにより</a:t>
          </a:r>
          <a:r>
            <a:rPr lang="en-US" altLang="ja-JP" sz="1400">
              <a:solidFill>
                <a:schemeClr val="dk1"/>
              </a:solidFill>
              <a:effectLst/>
              <a:latin typeface="+mn-ea"/>
              <a:ea typeface="+mn-ea"/>
              <a:cs typeface="+mn-cs"/>
            </a:rPr>
            <a:t>393</a:t>
          </a:r>
          <a:r>
            <a:rPr lang="ja-JP" altLang="en-US" sz="1400">
              <a:solidFill>
                <a:schemeClr val="dk1"/>
              </a:solidFill>
              <a:effectLst/>
              <a:latin typeface="+mn-ea"/>
              <a:ea typeface="+mn-ea"/>
              <a:cs typeface="+mn-cs"/>
            </a:rPr>
            <a:t>百万円</a:t>
          </a:r>
          <a:r>
            <a:rPr lang="ja-JP" altLang="en-US" sz="1400">
              <a:solidFill>
                <a:schemeClr val="dk1"/>
              </a:solidFill>
              <a:effectLst/>
              <a:latin typeface="+mn-lt"/>
              <a:ea typeface="+mn-ea"/>
              <a:cs typeface="+mn-cs"/>
            </a:rPr>
            <a:t>増加したものの、病院事業会計で、投資有価証券の購入により手持ち現金が減少したことなどにより</a:t>
          </a:r>
          <a:r>
            <a:rPr lang="en-US" altLang="ja-JP" sz="1400">
              <a:solidFill>
                <a:schemeClr val="dk1"/>
              </a:solidFill>
              <a:effectLst/>
              <a:latin typeface="+mn-ea"/>
              <a:ea typeface="+mn-ea"/>
              <a:cs typeface="+mn-cs"/>
            </a:rPr>
            <a:t>624</a:t>
          </a:r>
          <a:r>
            <a:rPr lang="ja-JP" altLang="en-US" sz="1400">
              <a:solidFill>
                <a:schemeClr val="dk1"/>
              </a:solidFill>
              <a:effectLst/>
              <a:latin typeface="+mn-ea"/>
              <a:ea typeface="+mn-ea"/>
              <a:cs typeface="+mn-cs"/>
            </a:rPr>
            <a:t>百万円</a:t>
          </a:r>
          <a:r>
            <a:rPr lang="ja-JP" altLang="en-US" sz="1400">
              <a:solidFill>
                <a:schemeClr val="dk1"/>
              </a:solidFill>
              <a:effectLst/>
              <a:latin typeface="+mn-lt"/>
              <a:ea typeface="+mn-ea"/>
              <a:cs typeface="+mn-cs"/>
            </a:rPr>
            <a:t>、一般会計で、資源化施設整備事業、清掃工場長寿命化事業の増などにより</a:t>
          </a:r>
          <a:r>
            <a:rPr lang="en-US" altLang="ja-JP" sz="1400">
              <a:solidFill>
                <a:schemeClr val="dk1"/>
              </a:solidFill>
              <a:effectLst/>
              <a:latin typeface="+mn-ea"/>
              <a:ea typeface="+mn-ea"/>
              <a:cs typeface="+mn-cs"/>
            </a:rPr>
            <a:t>519</a:t>
          </a:r>
          <a:r>
            <a:rPr lang="ja-JP" altLang="en-US" sz="1400">
              <a:solidFill>
                <a:schemeClr val="dk1"/>
              </a:solidFill>
              <a:effectLst/>
              <a:latin typeface="+mn-ea"/>
              <a:ea typeface="+mn-ea"/>
              <a:cs typeface="+mn-cs"/>
            </a:rPr>
            <a:t>百万円</a:t>
          </a:r>
          <a:r>
            <a:rPr lang="ja-JP" altLang="en-US" sz="1400">
              <a:solidFill>
                <a:schemeClr val="dk1"/>
              </a:solidFill>
              <a:effectLst/>
              <a:latin typeface="+mn-lt"/>
              <a:ea typeface="+mn-ea"/>
              <a:cs typeface="+mn-cs"/>
            </a:rPr>
            <a:t>減少したことなどが</a:t>
          </a:r>
          <a:r>
            <a:rPr kumimoji="1" lang="ja-JP" altLang="ja-JP" sz="1400" b="0" i="0" baseline="0">
              <a:solidFill>
                <a:sysClr val="windowText" lastClr="000000"/>
              </a:solidFill>
              <a:effectLst/>
              <a:latin typeface="+mn-lt"/>
              <a:ea typeface="+mn-ea"/>
              <a:cs typeface="+mn-cs"/>
            </a:rPr>
            <a:t>あげられる。</a:t>
          </a:r>
          <a:endParaRPr lang="ja-JP" altLang="ja-JP" sz="1400">
            <a:solidFill>
              <a:sysClr val="windowText" lastClr="000000"/>
            </a:solidFill>
            <a:effectLst/>
          </a:endParaRPr>
        </a:p>
        <a:p>
          <a:pPr eaLnBrk="1" fontAlgn="auto" latinLnBrk="0" hangingPunct="1"/>
          <a:r>
            <a:rPr kumimoji="1" lang="ja-JP" altLang="en-US" sz="1400" b="0" i="0" baseline="0">
              <a:solidFill>
                <a:sysClr val="windowText" lastClr="000000"/>
              </a:solidFill>
              <a:effectLst/>
              <a:latin typeface="+mn-lt"/>
              <a:ea typeface="+mn-ea"/>
              <a:cs typeface="+mn-cs"/>
            </a:rPr>
            <a:t>　</a:t>
          </a:r>
          <a:r>
            <a:rPr kumimoji="1" lang="ja-JP" altLang="ja-JP" sz="1400" b="0" i="0" baseline="0">
              <a:solidFill>
                <a:sysClr val="windowText" lastClr="000000"/>
              </a:solidFill>
              <a:effectLst/>
              <a:latin typeface="+mn-lt"/>
              <a:ea typeface="+mn-ea"/>
              <a:cs typeface="+mn-cs"/>
            </a:rPr>
            <a:t>また、標準財政規模比で、平成</a:t>
          </a:r>
          <a:r>
            <a:rPr kumimoji="1" lang="en-US" altLang="ja-JP" sz="1400" b="0" i="0" baseline="0">
              <a:solidFill>
                <a:sysClr val="windowText" lastClr="000000"/>
              </a:solidFill>
              <a:effectLst/>
              <a:latin typeface="+mn-ea"/>
              <a:ea typeface="+mn-ea"/>
              <a:cs typeface="+mn-cs"/>
            </a:rPr>
            <a:t>27</a:t>
          </a:r>
          <a:r>
            <a:rPr kumimoji="1" lang="ja-JP" altLang="ja-JP" sz="1400" b="0" i="0" baseline="0">
              <a:solidFill>
                <a:sysClr val="windowText" lastClr="000000"/>
              </a:solidFill>
              <a:effectLst/>
              <a:latin typeface="+mn-ea"/>
              <a:ea typeface="+mn-ea"/>
              <a:cs typeface="+mn-cs"/>
            </a:rPr>
            <a:t>年度</a:t>
          </a:r>
          <a:r>
            <a:rPr kumimoji="1" lang="ja-JP" altLang="ja-JP" sz="1400" b="0" i="0" baseline="0">
              <a:solidFill>
                <a:sysClr val="windowText" lastClr="000000"/>
              </a:solidFill>
              <a:effectLst/>
              <a:latin typeface="+mn-lt"/>
              <a:ea typeface="+mn-ea"/>
              <a:cs typeface="+mn-cs"/>
            </a:rPr>
            <a:t>決算と比較すると、介護保険特別会計</a:t>
          </a:r>
          <a:r>
            <a:rPr kumimoji="1" lang="ja-JP" altLang="en-US" sz="1400" b="0" i="0" baseline="0">
              <a:solidFill>
                <a:sysClr val="windowText" lastClr="000000"/>
              </a:solidFill>
              <a:effectLst/>
              <a:latin typeface="+mn-lt"/>
              <a:ea typeface="+mn-ea"/>
              <a:cs typeface="+mn-cs"/>
            </a:rPr>
            <a:t>で</a:t>
          </a:r>
          <a:r>
            <a:rPr kumimoji="1" lang="en-US" altLang="ja-JP" sz="1400" b="0" i="0" baseline="0">
              <a:solidFill>
                <a:sysClr val="windowText" lastClr="000000"/>
              </a:solidFill>
              <a:effectLst/>
              <a:latin typeface="+mn-ea"/>
              <a:ea typeface="+mn-ea"/>
              <a:cs typeface="+mn-cs"/>
            </a:rPr>
            <a:t>1.14</a:t>
          </a:r>
          <a:r>
            <a:rPr kumimoji="1" lang="ja-JP" altLang="ja-JP" sz="1400" b="0" i="0" baseline="0">
              <a:solidFill>
                <a:sysClr val="windowText" lastClr="000000"/>
              </a:solidFill>
              <a:effectLst/>
              <a:latin typeface="+mn-ea"/>
              <a:ea typeface="+mn-ea"/>
              <a:cs typeface="+mn-cs"/>
            </a:rPr>
            <a:t>％</a:t>
          </a:r>
          <a:r>
            <a:rPr kumimoji="1" lang="ja-JP" altLang="en-US" sz="1400" b="0" i="0" baseline="0">
              <a:solidFill>
                <a:sysClr val="windowText" lastClr="000000"/>
              </a:solidFill>
              <a:effectLst/>
              <a:latin typeface="+mn-lt"/>
              <a:ea typeface="+mn-ea"/>
              <a:cs typeface="+mn-cs"/>
            </a:rPr>
            <a:t>、</a:t>
          </a:r>
          <a:r>
            <a:rPr kumimoji="1" lang="ja-JP" altLang="ja-JP" sz="1400" b="0" i="0" baseline="0">
              <a:solidFill>
                <a:sysClr val="windowText" lastClr="000000"/>
              </a:solidFill>
              <a:effectLst/>
              <a:latin typeface="+mn-lt"/>
              <a:ea typeface="+mn-ea"/>
              <a:cs typeface="+mn-cs"/>
            </a:rPr>
            <a:t>国民健康保険特別会計</a:t>
          </a:r>
          <a:r>
            <a:rPr kumimoji="1" lang="ja-JP" altLang="en-US" sz="1400" b="0" i="0" baseline="0">
              <a:solidFill>
                <a:sysClr val="windowText" lastClr="000000"/>
              </a:solidFill>
              <a:effectLst/>
              <a:latin typeface="+mn-lt"/>
              <a:ea typeface="+mn-ea"/>
              <a:cs typeface="+mn-cs"/>
            </a:rPr>
            <a:t>で</a:t>
          </a:r>
          <a:r>
            <a:rPr kumimoji="1" lang="en-US" altLang="ja-JP" sz="1400" b="0" i="0" baseline="0">
              <a:solidFill>
                <a:sysClr val="windowText" lastClr="000000"/>
              </a:solidFill>
              <a:effectLst/>
              <a:latin typeface="+mn-ea"/>
              <a:ea typeface="+mn-ea"/>
              <a:cs typeface="+mn-cs"/>
            </a:rPr>
            <a:t>1.02</a:t>
          </a:r>
          <a:r>
            <a:rPr kumimoji="1" lang="ja-JP" altLang="ja-JP" sz="1400" b="0" i="0" baseline="0">
              <a:solidFill>
                <a:sysClr val="windowText" lastClr="000000"/>
              </a:solidFill>
              <a:effectLst/>
              <a:latin typeface="+mn-ea"/>
              <a:ea typeface="+mn-ea"/>
              <a:cs typeface="+mn-cs"/>
            </a:rPr>
            <a:t>％</a:t>
          </a:r>
          <a:r>
            <a:rPr kumimoji="1" lang="ja-JP" altLang="en-US" sz="1400" b="0" i="0" baseline="0">
              <a:solidFill>
                <a:sysClr val="windowText" lastClr="000000"/>
              </a:solidFill>
              <a:effectLst/>
              <a:latin typeface="+mn-lt"/>
              <a:ea typeface="+mn-ea"/>
              <a:cs typeface="+mn-cs"/>
            </a:rPr>
            <a:t>それぞれ黒字額が増加した</a:t>
          </a:r>
          <a:r>
            <a:rPr kumimoji="1" lang="ja-JP" altLang="ja-JP" sz="1400" b="0" i="0" baseline="0">
              <a:solidFill>
                <a:sysClr val="windowText" lastClr="000000"/>
              </a:solidFill>
              <a:effectLst/>
              <a:latin typeface="+mn-lt"/>
              <a:ea typeface="+mn-ea"/>
              <a:cs typeface="+mn-cs"/>
            </a:rPr>
            <a:t>一方、</a:t>
          </a:r>
          <a:r>
            <a:rPr lang="ja-JP" altLang="ja-JP" sz="1400">
              <a:solidFill>
                <a:sysClr val="windowText" lastClr="000000"/>
              </a:solidFill>
              <a:effectLst/>
              <a:latin typeface="+mn-lt"/>
              <a:ea typeface="+mn-ea"/>
              <a:cs typeface="+mn-cs"/>
            </a:rPr>
            <a:t>病院事業会計</a:t>
          </a:r>
          <a:r>
            <a:rPr lang="ja-JP" altLang="en-US" sz="1400">
              <a:solidFill>
                <a:sysClr val="windowText" lastClr="000000"/>
              </a:solidFill>
              <a:effectLst/>
              <a:latin typeface="+mn-lt"/>
              <a:ea typeface="+mn-ea"/>
              <a:cs typeface="+mn-cs"/>
            </a:rPr>
            <a:t>で</a:t>
          </a:r>
          <a:r>
            <a:rPr kumimoji="1" lang="en-US" altLang="ja-JP" sz="1400" b="0" i="0" baseline="0">
              <a:solidFill>
                <a:sysClr val="windowText" lastClr="000000"/>
              </a:solidFill>
              <a:effectLst/>
              <a:latin typeface="+mn-ea"/>
              <a:ea typeface="+mn-ea"/>
              <a:cs typeface="+mn-cs"/>
            </a:rPr>
            <a:t>1.69</a:t>
          </a:r>
          <a:r>
            <a:rPr kumimoji="1" lang="ja-JP" altLang="ja-JP" sz="1400" b="0" i="0" baseline="0">
              <a:solidFill>
                <a:sysClr val="windowText" lastClr="000000"/>
              </a:solidFill>
              <a:effectLst/>
              <a:latin typeface="+mn-ea"/>
              <a:ea typeface="+mn-ea"/>
              <a:cs typeface="+mn-cs"/>
            </a:rPr>
            <a:t>％</a:t>
          </a:r>
          <a:r>
            <a:rPr kumimoji="1" lang="ja-JP" altLang="ja-JP" sz="1400" b="0" i="0" baseline="0">
              <a:solidFill>
                <a:sysClr val="windowText" lastClr="000000"/>
              </a:solidFill>
              <a:effectLst/>
              <a:latin typeface="+mn-lt"/>
              <a:ea typeface="+mn-ea"/>
              <a:cs typeface="+mn-cs"/>
            </a:rPr>
            <a:t>、</a:t>
          </a:r>
          <a:r>
            <a:rPr kumimoji="1" lang="ja-JP" altLang="en-US" sz="1400" b="0" i="0" baseline="0">
              <a:solidFill>
                <a:sysClr val="windowText" lastClr="000000"/>
              </a:solidFill>
              <a:effectLst/>
              <a:latin typeface="+mn-lt"/>
              <a:ea typeface="+mn-ea"/>
              <a:cs typeface="+mn-cs"/>
            </a:rPr>
            <a:t>一般</a:t>
          </a:r>
          <a:r>
            <a:rPr kumimoji="1" lang="ja-JP" altLang="ja-JP" sz="1400" b="0" i="0" baseline="0">
              <a:solidFill>
                <a:sysClr val="windowText" lastClr="000000"/>
              </a:solidFill>
              <a:effectLst/>
              <a:latin typeface="+mn-lt"/>
              <a:ea typeface="+mn-ea"/>
              <a:cs typeface="+mn-cs"/>
            </a:rPr>
            <a:t>会計</a:t>
          </a:r>
          <a:r>
            <a:rPr kumimoji="1" lang="ja-JP" altLang="en-US" sz="1400" b="0" i="0" baseline="0">
              <a:solidFill>
                <a:sysClr val="windowText" lastClr="000000"/>
              </a:solidFill>
              <a:effectLst/>
              <a:latin typeface="+mn-lt"/>
              <a:ea typeface="+mn-ea"/>
              <a:cs typeface="+mn-cs"/>
            </a:rPr>
            <a:t>で</a:t>
          </a:r>
          <a:r>
            <a:rPr kumimoji="1" lang="en-US" altLang="ja-JP" sz="1400" b="0" i="0" baseline="0">
              <a:solidFill>
                <a:sysClr val="windowText" lastClr="000000"/>
              </a:solidFill>
              <a:effectLst/>
              <a:latin typeface="+mn-ea"/>
              <a:ea typeface="+mn-ea"/>
              <a:cs typeface="+mn-cs"/>
            </a:rPr>
            <a:t>1.38</a:t>
          </a:r>
          <a:r>
            <a:rPr kumimoji="1" lang="ja-JP" altLang="en-US" sz="1400" b="0" i="0" baseline="0">
              <a:solidFill>
                <a:sysClr val="windowText" lastClr="000000"/>
              </a:solidFill>
              <a:effectLst/>
              <a:latin typeface="+mn-ea"/>
              <a:ea typeface="+mn-ea"/>
              <a:cs typeface="+mn-cs"/>
            </a:rPr>
            <a:t>％</a:t>
          </a:r>
          <a:r>
            <a:rPr kumimoji="1" lang="ja-JP" altLang="ja-JP" sz="1400" b="0" i="0" baseline="0">
              <a:solidFill>
                <a:sysClr val="windowText" lastClr="000000"/>
              </a:solidFill>
              <a:effectLst/>
              <a:latin typeface="+mn-lt"/>
              <a:ea typeface="+mn-ea"/>
              <a:cs typeface="+mn-cs"/>
            </a:rPr>
            <a:t>それぞれ</a:t>
          </a:r>
          <a:r>
            <a:rPr kumimoji="1" lang="ja-JP" altLang="en-US" sz="1400" b="0" i="0" baseline="0">
              <a:solidFill>
                <a:sysClr val="windowText" lastClr="000000"/>
              </a:solidFill>
              <a:effectLst/>
              <a:latin typeface="+mn-lt"/>
              <a:ea typeface="+mn-ea"/>
              <a:cs typeface="+mn-cs"/>
            </a:rPr>
            <a:t>黒字額が</a:t>
          </a:r>
          <a:r>
            <a:rPr kumimoji="1" lang="ja-JP" altLang="ja-JP" sz="1400" b="0" i="0" baseline="0">
              <a:solidFill>
                <a:sysClr val="windowText" lastClr="000000"/>
              </a:solidFill>
              <a:effectLst/>
              <a:latin typeface="+mn-lt"/>
              <a:ea typeface="+mn-ea"/>
              <a:cs typeface="+mn-cs"/>
            </a:rPr>
            <a:t>減少したことなどにより、全体では</a:t>
          </a:r>
          <a:r>
            <a:rPr kumimoji="1" lang="en-US" altLang="ja-JP" sz="1400" b="0" i="0" baseline="0">
              <a:solidFill>
                <a:sysClr val="windowText" lastClr="000000"/>
              </a:solidFill>
              <a:effectLst/>
              <a:latin typeface="+mn-ea"/>
              <a:ea typeface="+mn-ea"/>
              <a:cs typeface="+mn-cs"/>
            </a:rPr>
            <a:t>1.1</a:t>
          </a:r>
          <a:r>
            <a:rPr kumimoji="1" lang="ja-JP" altLang="ja-JP" sz="1400" b="0" i="0" baseline="0">
              <a:solidFill>
                <a:sysClr val="windowText" lastClr="000000"/>
              </a:solidFill>
              <a:effectLst/>
              <a:latin typeface="+mn-ea"/>
              <a:ea typeface="+mn-ea"/>
              <a:cs typeface="+mn-cs"/>
            </a:rPr>
            <a:t>％（</a:t>
          </a:r>
          <a:r>
            <a:rPr kumimoji="1" lang="en-US" altLang="ja-JP" sz="1400" b="0" i="0" baseline="0">
              <a:solidFill>
                <a:sysClr val="windowText" lastClr="000000"/>
              </a:solidFill>
              <a:effectLst/>
              <a:latin typeface="+mn-ea"/>
              <a:ea typeface="+mn-ea"/>
              <a:cs typeface="+mn-cs"/>
            </a:rPr>
            <a:t>38.45</a:t>
          </a:r>
          <a:r>
            <a:rPr kumimoji="1" lang="ja-JP" altLang="ja-JP" sz="1400" b="0" i="0" baseline="0">
              <a:solidFill>
                <a:sysClr val="windowText" lastClr="000000"/>
              </a:solidFill>
              <a:effectLst/>
              <a:latin typeface="+mn-ea"/>
              <a:ea typeface="+mn-ea"/>
              <a:cs typeface="+mn-cs"/>
            </a:rPr>
            <a:t>％→</a:t>
          </a:r>
          <a:r>
            <a:rPr kumimoji="1" lang="en-US" altLang="ja-JP" sz="1400" b="0" i="0" baseline="0">
              <a:solidFill>
                <a:sysClr val="windowText" lastClr="000000"/>
              </a:solidFill>
              <a:effectLst/>
              <a:latin typeface="+mn-ea"/>
              <a:ea typeface="+mn-ea"/>
              <a:cs typeface="+mn-cs"/>
            </a:rPr>
            <a:t>37.35</a:t>
          </a:r>
          <a:r>
            <a:rPr kumimoji="1" lang="ja-JP" altLang="ja-JP" sz="1400" b="0" i="0" baseline="0">
              <a:solidFill>
                <a:sysClr val="windowText" lastClr="000000"/>
              </a:solidFill>
              <a:effectLst/>
              <a:latin typeface="+mn-ea"/>
              <a:ea typeface="+mn-ea"/>
              <a:cs typeface="+mn-cs"/>
            </a:rPr>
            <a:t>％</a:t>
          </a:r>
          <a:r>
            <a:rPr kumimoji="1" lang="ja-JP" altLang="ja-JP" sz="1400" b="0" i="0" baseline="0">
              <a:solidFill>
                <a:sysClr val="windowText" lastClr="000000"/>
              </a:solidFill>
              <a:effectLst/>
              <a:latin typeface="+mn-lt"/>
              <a:ea typeface="+mn-ea"/>
              <a:cs typeface="+mn-cs"/>
            </a:rPr>
            <a:t>）減少した。</a:t>
          </a:r>
          <a:endParaRPr kumimoji="1" lang="en-US" altLang="ja-JP" sz="1400" b="0" i="0" baseline="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65377487</v>
      </c>
      <c r="BO4" s="411"/>
      <c r="BP4" s="411"/>
      <c r="BQ4" s="411"/>
      <c r="BR4" s="411"/>
      <c r="BS4" s="411"/>
      <c r="BT4" s="411"/>
      <c r="BU4" s="412"/>
      <c r="BV4" s="410">
        <v>64485166</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7.4</v>
      </c>
      <c r="CU4" s="588"/>
      <c r="CV4" s="588"/>
      <c r="CW4" s="588"/>
      <c r="CX4" s="588"/>
      <c r="CY4" s="588"/>
      <c r="CZ4" s="588"/>
      <c r="DA4" s="589"/>
      <c r="DB4" s="587">
        <v>8.8000000000000007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62317006</v>
      </c>
      <c r="BO5" s="416"/>
      <c r="BP5" s="416"/>
      <c r="BQ5" s="416"/>
      <c r="BR5" s="416"/>
      <c r="BS5" s="416"/>
      <c r="BT5" s="416"/>
      <c r="BU5" s="417"/>
      <c r="BV5" s="415">
        <v>60510556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90.8</v>
      </c>
      <c r="CU5" s="386"/>
      <c r="CV5" s="386"/>
      <c r="CW5" s="386"/>
      <c r="CX5" s="386"/>
      <c r="CY5" s="386"/>
      <c r="CZ5" s="386"/>
      <c r="DA5" s="387"/>
      <c r="DB5" s="385">
        <v>87.5</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3060481</v>
      </c>
      <c r="BO6" s="416"/>
      <c r="BP6" s="416"/>
      <c r="BQ6" s="416"/>
      <c r="BR6" s="416"/>
      <c r="BS6" s="416"/>
      <c r="BT6" s="416"/>
      <c r="BU6" s="417"/>
      <c r="BV6" s="415">
        <v>3974610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90.8</v>
      </c>
      <c r="CU6" s="562"/>
      <c r="CV6" s="562"/>
      <c r="CW6" s="562"/>
      <c r="CX6" s="562"/>
      <c r="CY6" s="562"/>
      <c r="CZ6" s="562"/>
      <c r="DA6" s="563"/>
      <c r="DB6" s="561">
        <v>89.3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227967</v>
      </c>
      <c r="BO7" s="416"/>
      <c r="BP7" s="416"/>
      <c r="BQ7" s="416"/>
      <c r="BR7" s="416"/>
      <c r="BS7" s="416"/>
      <c r="BT7" s="416"/>
      <c r="BU7" s="417"/>
      <c r="BV7" s="415">
        <v>617180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38238030</v>
      </c>
      <c r="CU7" s="416"/>
      <c r="CV7" s="416"/>
      <c r="CW7" s="416"/>
      <c r="CX7" s="416"/>
      <c r="CY7" s="416"/>
      <c r="CZ7" s="416"/>
      <c r="DA7" s="417"/>
      <c r="DB7" s="415">
        <v>38115976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2832514</v>
      </c>
      <c r="BO8" s="416"/>
      <c r="BP8" s="416"/>
      <c r="BQ8" s="416"/>
      <c r="BR8" s="416"/>
      <c r="BS8" s="416"/>
      <c r="BT8" s="416"/>
      <c r="BU8" s="417"/>
      <c r="BV8" s="415">
        <v>3357430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0.88</v>
      </c>
      <c r="CU8" s="525"/>
      <c r="CV8" s="525"/>
      <c r="CW8" s="525"/>
      <c r="CX8" s="525"/>
      <c r="CY8" s="525"/>
      <c r="CZ8" s="525"/>
      <c r="DA8" s="526"/>
      <c r="DB8" s="524">
        <v>0.89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182436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-524916</v>
      </c>
      <c r="BO9" s="416"/>
      <c r="BP9" s="416"/>
      <c r="BQ9" s="416"/>
      <c r="BR9" s="416"/>
      <c r="BS9" s="416"/>
      <c r="BT9" s="416"/>
      <c r="BU9" s="417"/>
      <c r="BV9" s="415">
        <v>488052</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11.8</v>
      </c>
      <c r="CU9" s="386"/>
      <c r="CV9" s="386"/>
      <c r="CW9" s="386"/>
      <c r="CX9" s="386"/>
      <c r="CY9" s="386"/>
      <c r="CZ9" s="386"/>
      <c r="DA9" s="387"/>
      <c r="DB9" s="385">
        <v>11.9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181928</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1695455</v>
      </c>
      <c r="BO10" s="416"/>
      <c r="BP10" s="416"/>
      <c r="BQ10" s="416"/>
      <c r="BR10" s="416"/>
      <c r="BS10" s="416"/>
      <c r="BT10" s="416"/>
      <c r="BU10" s="417"/>
      <c r="BV10" s="415">
        <v>1461186</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v>254</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185833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1300000</v>
      </c>
      <c r="BO12" s="416"/>
      <c r="BP12" s="416"/>
      <c r="BQ12" s="416"/>
      <c r="BR12" s="416"/>
      <c r="BS12" s="416"/>
      <c r="BT12" s="416"/>
      <c r="BU12" s="417"/>
      <c r="BV12" s="415">
        <v>1800000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180564</v>
      </c>
      <c r="S13" s="517"/>
      <c r="T13" s="517"/>
      <c r="U13" s="517"/>
      <c r="V13" s="518"/>
      <c r="W13" s="504" t="s">
        <v>125</v>
      </c>
      <c r="X13" s="428"/>
      <c r="Y13" s="428"/>
      <c r="Z13" s="428"/>
      <c r="AA13" s="428"/>
      <c r="AB13" s="429"/>
      <c r="AC13" s="391">
        <v>4994</v>
      </c>
      <c r="AD13" s="392"/>
      <c r="AE13" s="392"/>
      <c r="AF13" s="392"/>
      <c r="AG13" s="393"/>
      <c r="AH13" s="391">
        <v>5531</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-129461</v>
      </c>
      <c r="BO13" s="416"/>
      <c r="BP13" s="416"/>
      <c r="BQ13" s="416"/>
      <c r="BR13" s="416"/>
      <c r="BS13" s="416"/>
      <c r="BT13" s="416"/>
      <c r="BU13" s="417"/>
      <c r="BV13" s="415">
        <v>149492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0.9</v>
      </c>
      <c r="CU13" s="386"/>
      <c r="CV13" s="386"/>
      <c r="CW13" s="386"/>
      <c r="CX13" s="386"/>
      <c r="CY13" s="386"/>
      <c r="CZ13" s="386"/>
      <c r="DA13" s="387"/>
      <c r="DB13" s="385">
        <v>2.1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185273</v>
      </c>
      <c r="S14" s="517"/>
      <c r="T14" s="517"/>
      <c r="U14" s="517"/>
      <c r="V14" s="518"/>
      <c r="W14" s="519"/>
      <c r="X14" s="431"/>
      <c r="Y14" s="431"/>
      <c r="Z14" s="431"/>
      <c r="AA14" s="431"/>
      <c r="AB14" s="432"/>
      <c r="AC14" s="509">
        <v>5.4</v>
      </c>
      <c r="AD14" s="510"/>
      <c r="AE14" s="510"/>
      <c r="AF14" s="510"/>
      <c r="AG14" s="511"/>
      <c r="AH14" s="509">
        <v>6.1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180320</v>
      </c>
      <c r="S15" s="517"/>
      <c r="T15" s="517"/>
      <c r="U15" s="517"/>
      <c r="V15" s="518"/>
      <c r="W15" s="504" t="s">
        <v>132</v>
      </c>
      <c r="X15" s="428"/>
      <c r="Y15" s="428"/>
      <c r="Z15" s="428"/>
      <c r="AA15" s="428"/>
      <c r="AB15" s="429"/>
      <c r="AC15" s="391">
        <v>35100</v>
      </c>
      <c r="AD15" s="392"/>
      <c r="AE15" s="392"/>
      <c r="AF15" s="392"/>
      <c r="AG15" s="393"/>
      <c r="AH15" s="391">
        <v>34593</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24307992</v>
      </c>
      <c r="BO15" s="411"/>
      <c r="BP15" s="411"/>
      <c r="BQ15" s="411"/>
      <c r="BR15" s="411"/>
      <c r="BS15" s="411"/>
      <c r="BT15" s="411"/>
      <c r="BU15" s="412"/>
      <c r="BV15" s="410">
        <v>23782713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38.200000000000003</v>
      </c>
      <c r="AD16" s="510"/>
      <c r="AE16" s="510"/>
      <c r="AF16" s="510"/>
      <c r="AG16" s="511"/>
      <c r="AH16" s="509">
        <v>38.299999999999997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27692193</v>
      </c>
      <c r="BO16" s="416"/>
      <c r="BP16" s="416"/>
      <c r="BQ16" s="416"/>
      <c r="BR16" s="416"/>
      <c r="BS16" s="416"/>
      <c r="BT16" s="416"/>
      <c r="BU16" s="417"/>
      <c r="BV16" s="415">
        <v>26880603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51740</v>
      </c>
      <c r="AD17" s="392"/>
      <c r="AE17" s="392"/>
      <c r="AF17" s="392"/>
      <c r="AG17" s="393"/>
      <c r="AH17" s="391">
        <v>50262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31059111</v>
      </c>
      <c r="BO17" s="416"/>
      <c r="BP17" s="416"/>
      <c r="BQ17" s="416"/>
      <c r="BR17" s="416"/>
      <c r="BS17" s="416"/>
      <c r="BT17" s="416"/>
      <c r="BU17" s="417"/>
      <c r="BV17" s="415">
        <v>30372915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161.13999999999999</v>
      </c>
      <c r="M18" s="480"/>
      <c r="N18" s="480"/>
      <c r="O18" s="480"/>
      <c r="P18" s="480"/>
      <c r="Q18" s="480"/>
      <c r="R18" s="481"/>
      <c r="S18" s="481"/>
      <c r="T18" s="481"/>
      <c r="U18" s="481"/>
      <c r="V18" s="482"/>
      <c r="W18" s="496"/>
      <c r="X18" s="497"/>
      <c r="Y18" s="497"/>
      <c r="Z18" s="497"/>
      <c r="AA18" s="497"/>
      <c r="AB18" s="505"/>
      <c r="AC18" s="379">
        <v>56.3</v>
      </c>
      <c r="AD18" s="380"/>
      <c r="AE18" s="380"/>
      <c r="AF18" s="380"/>
      <c r="AG18" s="483"/>
      <c r="AH18" s="379">
        <v>55.6</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32780377</v>
      </c>
      <c r="BO18" s="416"/>
      <c r="BP18" s="416"/>
      <c r="BQ18" s="416"/>
      <c r="BR18" s="416"/>
      <c r="BS18" s="416"/>
      <c r="BT18" s="416"/>
      <c r="BU18" s="417"/>
      <c r="BV18" s="415">
        <v>32588322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1132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44221219</v>
      </c>
      <c r="BO19" s="416"/>
      <c r="BP19" s="416"/>
      <c r="BQ19" s="416"/>
      <c r="BR19" s="416"/>
      <c r="BS19" s="416"/>
      <c r="BT19" s="416"/>
      <c r="BU19" s="417"/>
      <c r="BV19" s="415">
        <v>46045371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67976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47582800</v>
      </c>
      <c r="BO23" s="416"/>
      <c r="BP23" s="416"/>
      <c r="BQ23" s="416"/>
      <c r="BR23" s="416"/>
      <c r="BS23" s="416"/>
      <c r="BT23" s="416"/>
      <c r="BU23" s="417"/>
      <c r="BV23" s="415">
        <v>49114188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10690</v>
      </c>
      <c r="R24" s="392"/>
      <c r="S24" s="392"/>
      <c r="T24" s="392"/>
      <c r="U24" s="392"/>
      <c r="V24" s="393"/>
      <c r="W24" s="457"/>
      <c r="X24" s="448"/>
      <c r="Y24" s="449"/>
      <c r="Z24" s="388" t="s">
        <v>156</v>
      </c>
      <c r="AA24" s="389"/>
      <c r="AB24" s="389"/>
      <c r="AC24" s="389"/>
      <c r="AD24" s="389"/>
      <c r="AE24" s="389"/>
      <c r="AF24" s="389"/>
      <c r="AG24" s="390"/>
      <c r="AH24" s="391">
        <v>1025</v>
      </c>
      <c r="AI24" s="392"/>
      <c r="AJ24" s="392"/>
      <c r="AK24" s="392"/>
      <c r="AL24" s="393"/>
      <c r="AM24" s="391">
        <v>3284100</v>
      </c>
      <c r="AN24" s="392"/>
      <c r="AO24" s="392"/>
      <c r="AP24" s="392"/>
      <c r="AQ24" s="392"/>
      <c r="AR24" s="393"/>
      <c r="AS24" s="391">
        <v>3204</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32302323</v>
      </c>
      <c r="BO24" s="416"/>
      <c r="BP24" s="416"/>
      <c r="BQ24" s="416"/>
      <c r="BR24" s="416"/>
      <c r="BS24" s="416"/>
      <c r="BT24" s="416"/>
      <c r="BU24" s="417"/>
      <c r="BV24" s="415">
        <v>34357683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2</v>
      </c>
      <c r="M25" s="392"/>
      <c r="N25" s="392"/>
      <c r="O25" s="392"/>
      <c r="P25" s="393"/>
      <c r="Q25" s="391">
        <v>8740</v>
      </c>
      <c r="R25" s="392"/>
      <c r="S25" s="392"/>
      <c r="T25" s="392"/>
      <c r="U25" s="392"/>
      <c r="V25" s="393"/>
      <c r="W25" s="457"/>
      <c r="X25" s="448"/>
      <c r="Y25" s="449"/>
      <c r="Z25" s="388" t="s">
        <v>159</v>
      </c>
      <c r="AA25" s="389"/>
      <c r="AB25" s="389"/>
      <c r="AC25" s="389"/>
      <c r="AD25" s="389"/>
      <c r="AE25" s="389"/>
      <c r="AF25" s="389"/>
      <c r="AG25" s="390"/>
      <c r="AH25" s="391">
        <v>183</v>
      </c>
      <c r="AI25" s="392"/>
      <c r="AJ25" s="392"/>
      <c r="AK25" s="392"/>
      <c r="AL25" s="393"/>
      <c r="AM25" s="391">
        <v>586881</v>
      </c>
      <c r="AN25" s="392"/>
      <c r="AO25" s="392"/>
      <c r="AP25" s="392"/>
      <c r="AQ25" s="392"/>
      <c r="AR25" s="393"/>
      <c r="AS25" s="391">
        <v>3207</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4343923</v>
      </c>
      <c r="BO25" s="411"/>
      <c r="BP25" s="411"/>
      <c r="BQ25" s="411"/>
      <c r="BR25" s="411"/>
      <c r="BS25" s="411"/>
      <c r="BT25" s="411"/>
      <c r="BU25" s="412"/>
      <c r="BV25" s="410">
        <v>3866542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7680</v>
      </c>
      <c r="R26" s="392"/>
      <c r="S26" s="392"/>
      <c r="T26" s="392"/>
      <c r="U26" s="392"/>
      <c r="V26" s="393"/>
      <c r="W26" s="457"/>
      <c r="X26" s="448"/>
      <c r="Y26" s="449"/>
      <c r="Z26" s="388" t="s">
        <v>162</v>
      </c>
      <c r="AA26" s="470"/>
      <c r="AB26" s="470"/>
      <c r="AC26" s="470"/>
      <c r="AD26" s="470"/>
      <c r="AE26" s="470"/>
      <c r="AF26" s="470"/>
      <c r="AG26" s="471"/>
      <c r="AH26" s="391">
        <v>61</v>
      </c>
      <c r="AI26" s="392"/>
      <c r="AJ26" s="392"/>
      <c r="AK26" s="392"/>
      <c r="AL26" s="393"/>
      <c r="AM26" s="391">
        <v>190320</v>
      </c>
      <c r="AN26" s="392"/>
      <c r="AO26" s="392"/>
      <c r="AP26" s="392"/>
      <c r="AQ26" s="392"/>
      <c r="AR26" s="393"/>
      <c r="AS26" s="391">
        <v>3120</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5620</v>
      </c>
      <c r="R27" s="392"/>
      <c r="S27" s="392"/>
      <c r="T27" s="392"/>
      <c r="U27" s="392"/>
      <c r="V27" s="393"/>
      <c r="W27" s="457"/>
      <c r="X27" s="448"/>
      <c r="Y27" s="449"/>
      <c r="Z27" s="388" t="s">
        <v>165</v>
      </c>
      <c r="AA27" s="389"/>
      <c r="AB27" s="389"/>
      <c r="AC27" s="389"/>
      <c r="AD27" s="389"/>
      <c r="AE27" s="389"/>
      <c r="AF27" s="389"/>
      <c r="AG27" s="390"/>
      <c r="AH27" s="391">
        <v>7</v>
      </c>
      <c r="AI27" s="392"/>
      <c r="AJ27" s="392"/>
      <c r="AK27" s="392"/>
      <c r="AL27" s="393"/>
      <c r="AM27" s="391">
        <v>30415</v>
      </c>
      <c r="AN27" s="392"/>
      <c r="AO27" s="392"/>
      <c r="AP27" s="392"/>
      <c r="AQ27" s="392"/>
      <c r="AR27" s="393"/>
      <c r="AS27" s="391">
        <v>4345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830000</v>
      </c>
      <c r="BO27" s="419"/>
      <c r="BP27" s="419"/>
      <c r="BQ27" s="419"/>
      <c r="BR27" s="419"/>
      <c r="BS27" s="419"/>
      <c r="BT27" s="419"/>
      <c r="BU27" s="420"/>
      <c r="BV27" s="418">
        <v>824000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5120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9030637</v>
      </c>
      <c r="BO28" s="411"/>
      <c r="BP28" s="411"/>
      <c r="BQ28" s="411"/>
      <c r="BR28" s="411"/>
      <c r="BS28" s="411"/>
      <c r="BT28" s="411"/>
      <c r="BU28" s="412"/>
      <c r="BV28" s="410">
        <v>8635182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28</v>
      </c>
      <c r="M29" s="392"/>
      <c r="N29" s="392"/>
      <c r="O29" s="392"/>
      <c r="P29" s="393"/>
      <c r="Q29" s="391">
        <v>4790</v>
      </c>
      <c r="R29" s="392"/>
      <c r="S29" s="392"/>
      <c r="T29" s="392"/>
      <c r="U29" s="392"/>
      <c r="V29" s="393"/>
      <c r="W29" s="458"/>
      <c r="X29" s="459"/>
      <c r="Y29" s="460"/>
      <c r="Z29" s="388" t="s">
        <v>172</v>
      </c>
      <c r="AA29" s="389"/>
      <c r="AB29" s="389"/>
      <c r="AC29" s="389"/>
      <c r="AD29" s="389"/>
      <c r="AE29" s="389"/>
      <c r="AF29" s="389"/>
      <c r="AG29" s="390"/>
      <c r="AH29" s="391">
        <v>1032</v>
      </c>
      <c r="AI29" s="392"/>
      <c r="AJ29" s="392"/>
      <c r="AK29" s="392"/>
      <c r="AL29" s="393"/>
      <c r="AM29" s="391">
        <v>3314515</v>
      </c>
      <c r="AN29" s="392"/>
      <c r="AO29" s="392"/>
      <c r="AP29" s="392"/>
      <c r="AQ29" s="392"/>
      <c r="AR29" s="393"/>
      <c r="AS29" s="391">
        <v>3212</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95867</v>
      </c>
      <c r="BO29" s="416"/>
      <c r="BP29" s="416"/>
      <c r="BQ29" s="416"/>
      <c r="BR29" s="416"/>
      <c r="BS29" s="416"/>
      <c r="BT29" s="416"/>
      <c r="BU29" s="417"/>
      <c r="BV29" s="415">
        <v>95562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7063835</v>
      </c>
      <c r="BO30" s="419"/>
      <c r="BP30" s="419"/>
      <c r="BQ30" s="419"/>
      <c r="BR30" s="419"/>
      <c r="BS30" s="419"/>
      <c r="BT30" s="419"/>
      <c r="BU30" s="420"/>
      <c r="BV30" s="418">
        <v>6338677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愛知県後期高齢者医療広域連合（一般会計）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豊川市開発ビル</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愛知県後期高齢者医療広域連合（後期高齢者医療特別会計）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豊川市国際交流協会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IF('各会計、関係団体の財政状況及び健全化判断比率'!B36="","",'各会計、関係団体の財政状況及び健全化判断比率'!B36)</f>
        <v>東三河都市計画事業豊川西部土地区画整理事業特別会計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東三河広域連合（一般会計）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豊川文化協会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公共駐車場事業特別会計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IF('各会計、関係団体の財政状況及び健全化判断比率'!B37="","",'各会計、関係団体の財政状況及び健全化判断比率'!B37)</f>
        <v>東三河都市計画事業豊川駅東土地区画整理事業特別会計</v>
      </c>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豊川市土地開発公社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20</v>
      </c>
      <c r="CP38" s="375"/>
      <c r="CQ38" s="374" t="str">
        <f>IF('各会計、関係団体の財政状況及び健全化判断比率'!BS11="","",'各会計、関係団体の財政状況及び健全化判断比率'!BS11)</f>
        <v>本宮</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531</v>
      </c>
      <c r="D34" s="1184"/>
      <c r="E34" s="1185"/>
      <c r="F34" s="32">
        <v>17.89</v>
      </c>
      <c r="G34" s="33">
        <v>16.649999999999999</v>
      </c>
      <c r="H34" s="33">
        <v>17.89</v>
      </c>
      <c r="I34" s="33">
        <v>16.53</v>
      </c>
      <c r="J34" s="34">
        <v>14.84</v>
      </c>
      <c r="K34" s="22"/>
      <c r="L34" s="22"/>
      <c r="M34" s="22"/>
      <c r="N34" s="22"/>
      <c r="O34" s="22"/>
      <c r="P34" s="22"/>
    </row>
    <row r="35" spans="1:16" ht="39" customHeight="1" x14ac:dyDescent="0.15">
      <c r="A35" s="22"/>
      <c r="B35" s="35"/>
      <c r="C35" s="1178" t="s">
        <v>532</v>
      </c>
      <c r="D35" s="1179"/>
      <c r="E35" s="1180"/>
      <c r="F35" s="36">
        <v>5.24</v>
      </c>
      <c r="G35" s="37">
        <v>5.87</v>
      </c>
      <c r="H35" s="37">
        <v>7.62</v>
      </c>
      <c r="I35" s="37">
        <v>8.7799999999999994</v>
      </c>
      <c r="J35" s="38">
        <v>7.4</v>
      </c>
      <c r="K35" s="22"/>
      <c r="L35" s="22"/>
      <c r="M35" s="22"/>
      <c r="N35" s="22"/>
      <c r="O35" s="22"/>
      <c r="P35" s="22"/>
    </row>
    <row r="36" spans="1:16" ht="39" customHeight="1" x14ac:dyDescent="0.15">
      <c r="A36" s="22"/>
      <c r="B36" s="35"/>
      <c r="C36" s="1178" t="s">
        <v>533</v>
      </c>
      <c r="D36" s="1179"/>
      <c r="E36" s="1180"/>
      <c r="F36" s="36">
        <v>10.79</v>
      </c>
      <c r="G36" s="37">
        <v>9.7799999999999994</v>
      </c>
      <c r="H36" s="37">
        <v>8.66</v>
      </c>
      <c r="I36" s="37">
        <v>7.48</v>
      </c>
      <c r="J36" s="38">
        <v>7.39</v>
      </c>
      <c r="K36" s="22"/>
      <c r="L36" s="22"/>
      <c r="M36" s="22"/>
      <c r="N36" s="22"/>
      <c r="O36" s="22"/>
      <c r="P36" s="22"/>
    </row>
    <row r="37" spans="1:16" ht="39" customHeight="1" x14ac:dyDescent="0.15">
      <c r="A37" s="22"/>
      <c r="B37" s="35"/>
      <c r="C37" s="1178" t="s">
        <v>534</v>
      </c>
      <c r="D37" s="1179"/>
      <c r="E37" s="1180"/>
      <c r="F37" s="36">
        <v>3.37</v>
      </c>
      <c r="G37" s="37">
        <v>2.9</v>
      </c>
      <c r="H37" s="37">
        <v>2.73</v>
      </c>
      <c r="I37" s="37">
        <v>1.46</v>
      </c>
      <c r="J37" s="38">
        <v>2.48</v>
      </c>
      <c r="K37" s="22"/>
      <c r="L37" s="22"/>
      <c r="M37" s="22"/>
      <c r="N37" s="22"/>
      <c r="O37" s="22"/>
      <c r="P37" s="22"/>
    </row>
    <row r="38" spans="1:16" ht="39" customHeight="1" x14ac:dyDescent="0.15">
      <c r="A38" s="22"/>
      <c r="B38" s="35"/>
      <c r="C38" s="1178" t="s">
        <v>535</v>
      </c>
      <c r="D38" s="1179"/>
      <c r="E38" s="1180"/>
      <c r="F38" s="36">
        <v>0</v>
      </c>
      <c r="G38" s="37">
        <v>0.37</v>
      </c>
      <c r="H38" s="37">
        <v>0.25</v>
      </c>
      <c r="I38" s="37">
        <v>0.88</v>
      </c>
      <c r="J38" s="38">
        <v>2.02</v>
      </c>
      <c r="K38" s="22"/>
      <c r="L38" s="22"/>
      <c r="M38" s="22"/>
      <c r="N38" s="22"/>
      <c r="O38" s="22"/>
      <c r="P38" s="22"/>
    </row>
    <row r="39" spans="1:16" ht="39" customHeight="1" x14ac:dyDescent="0.15">
      <c r="A39" s="22"/>
      <c r="B39" s="35"/>
      <c r="C39" s="1178" t="s">
        <v>536</v>
      </c>
      <c r="D39" s="1179"/>
      <c r="E39" s="1180"/>
      <c r="F39" s="36">
        <v>1.4</v>
      </c>
      <c r="G39" s="37">
        <v>1.48</v>
      </c>
      <c r="H39" s="37">
        <v>2.0699999999999998</v>
      </c>
      <c r="I39" s="37">
        <v>2.02</v>
      </c>
      <c r="J39" s="38">
        <v>1.69</v>
      </c>
      <c r="K39" s="22"/>
      <c r="L39" s="22"/>
      <c r="M39" s="22"/>
      <c r="N39" s="22"/>
      <c r="O39" s="22"/>
      <c r="P39" s="22"/>
    </row>
    <row r="40" spans="1:16" ht="39" customHeight="1" x14ac:dyDescent="0.15">
      <c r="A40" s="22"/>
      <c r="B40" s="35"/>
      <c r="C40" s="1178" t="s">
        <v>537</v>
      </c>
      <c r="D40" s="1179"/>
      <c r="E40" s="1180"/>
      <c r="F40" s="36">
        <v>0.42</v>
      </c>
      <c r="G40" s="37">
        <v>0.62</v>
      </c>
      <c r="H40" s="37">
        <v>0.76</v>
      </c>
      <c r="I40" s="37">
        <v>0.65</v>
      </c>
      <c r="J40" s="38">
        <v>0.84</v>
      </c>
      <c r="K40" s="22"/>
      <c r="L40" s="22"/>
      <c r="M40" s="22"/>
      <c r="N40" s="22"/>
      <c r="O40" s="22"/>
      <c r="P40" s="22"/>
    </row>
    <row r="41" spans="1:16" ht="39" customHeight="1" x14ac:dyDescent="0.15">
      <c r="A41" s="22"/>
      <c r="B41" s="35"/>
      <c r="C41" s="1178" t="s">
        <v>538</v>
      </c>
      <c r="D41" s="1179"/>
      <c r="E41" s="1180"/>
      <c r="F41" s="36">
        <v>0.55000000000000004</v>
      </c>
      <c r="G41" s="37">
        <v>0.62</v>
      </c>
      <c r="H41" s="37">
        <v>0.55000000000000004</v>
      </c>
      <c r="I41" s="37">
        <v>0.51</v>
      </c>
      <c r="J41" s="38">
        <v>0.57999999999999996</v>
      </c>
      <c r="K41" s="22"/>
      <c r="L41" s="22"/>
      <c r="M41" s="22"/>
      <c r="N41" s="22"/>
      <c r="O41" s="22"/>
      <c r="P41" s="22"/>
    </row>
    <row r="42" spans="1:16" ht="39" customHeight="1" x14ac:dyDescent="0.15">
      <c r="A42" s="22"/>
      <c r="B42" s="39"/>
      <c r="C42" s="1178" t="s">
        <v>539</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540</v>
      </c>
      <c r="D43" s="1182"/>
      <c r="E43" s="1183"/>
      <c r="F43" s="41">
        <v>0.22</v>
      </c>
      <c r="G43" s="42">
        <v>0.23</v>
      </c>
      <c r="H43" s="42">
        <v>0.08</v>
      </c>
      <c r="I43" s="42">
        <v>0.14000000000000001</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6941</v>
      </c>
      <c r="L45" s="60">
        <v>6494</v>
      </c>
      <c r="M45" s="60">
        <v>6046</v>
      </c>
      <c r="N45" s="60">
        <v>5610</v>
      </c>
      <c r="O45" s="61">
        <v>5340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1337</v>
      </c>
      <c r="L48" s="64">
        <v>1270</v>
      </c>
      <c r="M48" s="64">
        <v>1460</v>
      </c>
      <c r="N48" s="64">
        <v>1456</v>
      </c>
      <c r="O48" s="65">
        <v>1523</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485</v>
      </c>
      <c r="L49" s="64" t="s">
        <v>485</v>
      </c>
      <c r="M49" s="64" t="s">
        <v>485</v>
      </c>
      <c r="N49" s="64" t="s">
        <v>485</v>
      </c>
      <c r="O49" s="65" t="s">
        <v>485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150</v>
      </c>
      <c r="L50" s="64">
        <v>151</v>
      </c>
      <c r="M50" s="64">
        <v>129</v>
      </c>
      <c r="N50" s="64">
        <v>146</v>
      </c>
      <c r="O50" s="65">
        <v>132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6639</v>
      </c>
      <c r="L52" s="64">
        <v>6711</v>
      </c>
      <c r="M52" s="64">
        <v>7105</v>
      </c>
      <c r="N52" s="64">
        <v>6865</v>
      </c>
      <c r="O52" s="65">
        <v>6950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1789</v>
      </c>
      <c r="L53" s="69">
        <v>1204</v>
      </c>
      <c r="M53" s="69">
        <v>530</v>
      </c>
      <c r="N53" s="69">
        <v>347</v>
      </c>
      <c r="O53" s="70">
        <v>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4" t="s">
        <v>24</v>
      </c>
      <c r="C41" s="1215"/>
      <c r="D41" s="81"/>
      <c r="E41" s="1216" t="s">
        <v>25</v>
      </c>
      <c r="F41" s="1216"/>
      <c r="G41" s="1216"/>
      <c r="H41" s="1217"/>
      <c r="I41" s="82">
        <v>56158</v>
      </c>
      <c r="J41" s="83">
        <v>53482</v>
      </c>
      <c r="K41" s="83">
        <v>51352</v>
      </c>
      <c r="L41" s="83">
        <v>49114</v>
      </c>
      <c r="M41" s="84">
        <v>47583</v>
      </c>
    </row>
    <row r="42" spans="2:13" ht="27.75" customHeight="1" x14ac:dyDescent="0.15">
      <c r="B42" s="1204"/>
      <c r="C42" s="1205"/>
      <c r="D42" s="85"/>
      <c r="E42" s="1208" t="s">
        <v>26</v>
      </c>
      <c r="F42" s="1208"/>
      <c r="G42" s="1208"/>
      <c r="H42" s="1209"/>
      <c r="I42" s="86">
        <v>1626</v>
      </c>
      <c r="J42" s="87">
        <v>1704</v>
      </c>
      <c r="K42" s="87">
        <v>1574</v>
      </c>
      <c r="L42" s="87">
        <v>1333</v>
      </c>
      <c r="M42" s="88">
        <v>1694</v>
      </c>
    </row>
    <row r="43" spans="2:13" ht="27.75" customHeight="1" x14ac:dyDescent="0.15">
      <c r="B43" s="1204"/>
      <c r="C43" s="1205"/>
      <c r="D43" s="85"/>
      <c r="E43" s="1208" t="s">
        <v>27</v>
      </c>
      <c r="F43" s="1208"/>
      <c r="G43" s="1208"/>
      <c r="H43" s="1209"/>
      <c r="I43" s="86">
        <v>24972</v>
      </c>
      <c r="J43" s="87">
        <v>23738</v>
      </c>
      <c r="K43" s="87">
        <v>22595</v>
      </c>
      <c r="L43" s="87">
        <v>21827</v>
      </c>
      <c r="M43" s="88">
        <v>20254</v>
      </c>
    </row>
    <row r="44" spans="2:13" ht="27.75" customHeight="1" x14ac:dyDescent="0.15">
      <c r="B44" s="1204"/>
      <c r="C44" s="1205"/>
      <c r="D44" s="85"/>
      <c r="E44" s="1208" t="s">
        <v>28</v>
      </c>
      <c r="F44" s="1208"/>
      <c r="G44" s="1208"/>
      <c r="H44" s="1209"/>
      <c r="I44" s="86" t="s">
        <v>485</v>
      </c>
      <c r="J44" s="87" t="s">
        <v>485</v>
      </c>
      <c r="K44" s="87" t="s">
        <v>485</v>
      </c>
      <c r="L44" s="87" t="s">
        <v>485</v>
      </c>
      <c r="M44" s="88" t="s">
        <v>485</v>
      </c>
    </row>
    <row r="45" spans="2:13" ht="27.75" customHeight="1" x14ac:dyDescent="0.15">
      <c r="B45" s="1204"/>
      <c r="C45" s="1205"/>
      <c r="D45" s="85"/>
      <c r="E45" s="1208" t="s">
        <v>29</v>
      </c>
      <c r="F45" s="1208"/>
      <c r="G45" s="1208"/>
      <c r="H45" s="1209"/>
      <c r="I45" s="86">
        <v>10535</v>
      </c>
      <c r="J45" s="87">
        <v>10093</v>
      </c>
      <c r="K45" s="87">
        <v>9381</v>
      </c>
      <c r="L45" s="87">
        <v>8792</v>
      </c>
      <c r="M45" s="88">
        <v>8567</v>
      </c>
    </row>
    <row r="46" spans="2:13" ht="27.75" customHeight="1" x14ac:dyDescent="0.15">
      <c r="B46" s="1204"/>
      <c r="C46" s="1205"/>
      <c r="D46" s="89"/>
      <c r="E46" s="1208" t="s">
        <v>30</v>
      </c>
      <c r="F46" s="1208"/>
      <c r="G46" s="1208"/>
      <c r="H46" s="1209"/>
      <c r="I46" s="86">
        <v>440</v>
      </c>
      <c r="J46" s="87">
        <v>92</v>
      </c>
      <c r="K46" s="87" t="s">
        <v>485</v>
      </c>
      <c r="L46" s="87" t="s">
        <v>485</v>
      </c>
      <c r="M46" s="88" t="s">
        <v>485</v>
      </c>
    </row>
    <row r="47" spans="2:13" ht="27.75" customHeight="1" x14ac:dyDescent="0.15">
      <c r="B47" s="1204"/>
      <c r="C47" s="1205"/>
      <c r="D47" s="90"/>
      <c r="E47" s="1218" t="s">
        <v>31</v>
      </c>
      <c r="F47" s="1219"/>
      <c r="G47" s="1219"/>
      <c r="H47" s="1220"/>
      <c r="I47" s="86" t="s">
        <v>485</v>
      </c>
      <c r="J47" s="87" t="s">
        <v>485</v>
      </c>
      <c r="K47" s="87" t="s">
        <v>485</v>
      </c>
      <c r="L47" s="87" t="s">
        <v>485</v>
      </c>
      <c r="M47" s="88" t="s">
        <v>485</v>
      </c>
    </row>
    <row r="48" spans="2:13" ht="27.75" customHeight="1" x14ac:dyDescent="0.15">
      <c r="B48" s="1204"/>
      <c r="C48" s="1205"/>
      <c r="D48" s="85"/>
      <c r="E48" s="1208" t="s">
        <v>32</v>
      </c>
      <c r="F48" s="1208"/>
      <c r="G48" s="1208"/>
      <c r="H48" s="1209"/>
      <c r="I48" s="86" t="s">
        <v>485</v>
      </c>
      <c r="J48" s="87" t="s">
        <v>485</v>
      </c>
      <c r="K48" s="87" t="s">
        <v>485</v>
      </c>
      <c r="L48" s="87" t="s">
        <v>485</v>
      </c>
      <c r="M48" s="88" t="s">
        <v>485</v>
      </c>
    </row>
    <row r="49" spans="2:13" ht="27.75" customHeight="1" x14ac:dyDescent="0.15">
      <c r="B49" s="1206"/>
      <c r="C49" s="1207"/>
      <c r="D49" s="85"/>
      <c r="E49" s="1208" t="s">
        <v>33</v>
      </c>
      <c r="F49" s="1208"/>
      <c r="G49" s="1208"/>
      <c r="H49" s="1209"/>
      <c r="I49" s="86" t="s">
        <v>485</v>
      </c>
      <c r="J49" s="87" t="s">
        <v>485</v>
      </c>
      <c r="K49" s="87" t="s">
        <v>485</v>
      </c>
      <c r="L49" s="87" t="s">
        <v>485</v>
      </c>
      <c r="M49" s="88" t="s">
        <v>485</v>
      </c>
    </row>
    <row r="50" spans="2:13" ht="27.75" customHeight="1" x14ac:dyDescent="0.15">
      <c r="B50" s="1202" t="s">
        <v>34</v>
      </c>
      <c r="C50" s="1203"/>
      <c r="D50" s="91"/>
      <c r="E50" s="1208" t="s">
        <v>35</v>
      </c>
      <c r="F50" s="1208"/>
      <c r="G50" s="1208"/>
      <c r="H50" s="1209"/>
      <c r="I50" s="86">
        <v>12189</v>
      </c>
      <c r="J50" s="87">
        <v>13351</v>
      </c>
      <c r="K50" s="87">
        <v>13804</v>
      </c>
      <c r="L50" s="87">
        <v>15861</v>
      </c>
      <c r="M50" s="88">
        <v>17161</v>
      </c>
    </row>
    <row r="51" spans="2:13" ht="27.75" customHeight="1" x14ac:dyDescent="0.15">
      <c r="B51" s="1204"/>
      <c r="C51" s="1205"/>
      <c r="D51" s="85"/>
      <c r="E51" s="1208" t="s">
        <v>36</v>
      </c>
      <c r="F51" s="1208"/>
      <c r="G51" s="1208"/>
      <c r="H51" s="1209"/>
      <c r="I51" s="86">
        <v>23536</v>
      </c>
      <c r="J51" s="87">
        <v>22689</v>
      </c>
      <c r="K51" s="87">
        <v>21572</v>
      </c>
      <c r="L51" s="87">
        <v>21922</v>
      </c>
      <c r="M51" s="88">
        <v>19722</v>
      </c>
    </row>
    <row r="52" spans="2:13" ht="27.75" customHeight="1" x14ac:dyDescent="0.15">
      <c r="B52" s="1206"/>
      <c r="C52" s="1207"/>
      <c r="D52" s="85"/>
      <c r="E52" s="1208" t="s">
        <v>37</v>
      </c>
      <c r="F52" s="1208"/>
      <c r="G52" s="1208"/>
      <c r="H52" s="1209"/>
      <c r="I52" s="86">
        <v>59554</v>
      </c>
      <c r="J52" s="87">
        <v>59672</v>
      </c>
      <c r="K52" s="87">
        <v>60199</v>
      </c>
      <c r="L52" s="87">
        <v>60255</v>
      </c>
      <c r="M52" s="88">
        <v>61243</v>
      </c>
    </row>
    <row r="53" spans="2:13" ht="27.75" customHeight="1" thickBot="1" x14ac:dyDescent="0.2">
      <c r="B53" s="1210" t="s">
        <v>38</v>
      </c>
      <c r="C53" s="1211"/>
      <c r="D53" s="92"/>
      <c r="E53" s="1212" t="s">
        <v>39</v>
      </c>
      <c r="F53" s="1212"/>
      <c r="G53" s="1212"/>
      <c r="H53" s="1213"/>
      <c r="I53" s="93">
        <v>-1548</v>
      </c>
      <c r="J53" s="94">
        <v>-6603</v>
      </c>
      <c r="K53" s="94">
        <v>-10672</v>
      </c>
      <c r="L53" s="94">
        <v>-16973</v>
      </c>
      <c r="M53" s="95">
        <v>-20028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30"/>
      <c r="H50" s="1231"/>
      <c r="I50" s="1231"/>
      <c r="J50" s="1232"/>
      <c r="K50" s="356" t="s">
        <v>524</v>
      </c>
      <c r="L50" s="356" t="s">
        <v>525</v>
      </c>
      <c r="M50" s="356" t="s">
        <v>526</v>
      </c>
      <c r="N50" s="356" t="s">
        <v>527</v>
      </c>
      <c r="O50" s="356" t="s">
        <v>528</v>
      </c>
    </row>
    <row r="51" spans="1:17" x14ac:dyDescent="0.15">
      <c r="B51" s="250"/>
      <c r="C51" s="246"/>
      <c r="D51" s="246"/>
      <c r="E51" s="246"/>
      <c r="F51" s="246"/>
      <c r="G51" s="1233" t="s">
        <v>555</v>
      </c>
      <c r="H51" s="1234"/>
      <c r="I51" s="1239" t="s">
        <v>556</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557</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558</v>
      </c>
      <c r="H55" s="1245"/>
      <c r="I55" s="1243" t="s">
        <v>556</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557</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21" t="s">
        <v>560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30"/>
      <c r="H72" s="1231"/>
      <c r="I72" s="1231"/>
      <c r="J72" s="1232"/>
      <c r="K72" s="356" t="s">
        <v>524</v>
      </c>
      <c r="L72" s="356" t="s">
        <v>525</v>
      </c>
      <c r="M72" s="356" t="s">
        <v>526</v>
      </c>
      <c r="N72" s="356" t="s">
        <v>527</v>
      </c>
      <c r="O72" s="356" t="s">
        <v>528</v>
      </c>
    </row>
    <row r="73" spans="2:30" x14ac:dyDescent="0.15">
      <c r="B73" s="250"/>
      <c r="C73" s="246"/>
      <c r="D73" s="246"/>
      <c r="E73" s="246"/>
      <c r="F73" s="246"/>
      <c r="G73" s="1233" t="s">
        <v>555</v>
      </c>
      <c r="H73" s="1234"/>
      <c r="I73" s="1239" t="s">
        <v>556</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562</v>
      </c>
      <c r="J75" s="1243"/>
      <c r="K75" s="1254">
        <v>6.2</v>
      </c>
      <c r="L75" s="1254">
        <v>4.9000000000000004</v>
      </c>
      <c r="M75" s="1254">
        <v>3.5</v>
      </c>
      <c r="N75" s="1254">
        <v>2.1</v>
      </c>
      <c r="O75" s="1254">
        <v>0.9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558</v>
      </c>
      <c r="H77" s="1245"/>
      <c r="I77" s="1243" t="s">
        <v>556</v>
      </c>
      <c r="J77" s="1243"/>
      <c r="K77" s="1253">
        <v>9</v>
      </c>
      <c r="L77" s="1253">
        <v>0</v>
      </c>
      <c r="M77" s="1242">
        <v>0</v>
      </c>
      <c r="N77" s="1242">
        <v>13.7</v>
      </c>
      <c r="O77" s="1242">
        <v>24.1</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562</v>
      </c>
      <c r="J79" s="1252"/>
      <c r="K79" s="1256">
        <v>7.3</v>
      </c>
      <c r="L79" s="1256">
        <v>6.5</v>
      </c>
      <c r="M79" s="1256">
        <v>5</v>
      </c>
      <c r="N79" s="1256">
        <v>5.8</v>
      </c>
      <c r="O79" s="1256">
        <v>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45113</v>
      </c>
      <c r="E3" s="118"/>
      <c r="F3" s="119">
        <v>40826</v>
      </c>
      <c r="G3" s="120"/>
      <c r="H3" s="121"/>
    </row>
    <row r="4" spans="1:8" x14ac:dyDescent="0.15">
      <c r="A4" s="122"/>
      <c r="B4" s="123"/>
      <c r="C4" s="124"/>
      <c r="D4" s="125">
        <v>28324</v>
      </c>
      <c r="E4" s="126"/>
      <c r="F4" s="127">
        <v>25381</v>
      </c>
      <c r="G4" s="128"/>
      <c r="H4" s="129"/>
    </row>
    <row r="5" spans="1:8" x14ac:dyDescent="0.15">
      <c r="A5" s="110" t="s">
        <v>518</v>
      </c>
      <c r="B5" s="115"/>
      <c r="C5" s="116"/>
      <c r="D5" s="117">
        <v>34626</v>
      </c>
      <c r="E5" s="118"/>
      <c r="F5" s="119">
        <v>38033</v>
      </c>
      <c r="G5" s="120"/>
      <c r="H5" s="121"/>
    </row>
    <row r="6" spans="1:8" x14ac:dyDescent="0.15">
      <c r="A6" s="122"/>
      <c r="B6" s="123"/>
      <c r="C6" s="124"/>
      <c r="D6" s="125">
        <v>21902</v>
      </c>
      <c r="E6" s="126"/>
      <c r="F6" s="127">
        <v>21537</v>
      </c>
      <c r="G6" s="128"/>
      <c r="H6" s="129"/>
    </row>
    <row r="7" spans="1:8" x14ac:dyDescent="0.15">
      <c r="A7" s="110" t="s">
        <v>519</v>
      </c>
      <c r="B7" s="115"/>
      <c r="C7" s="116"/>
      <c r="D7" s="117">
        <v>39652</v>
      </c>
      <c r="E7" s="118"/>
      <c r="F7" s="119">
        <v>44972</v>
      </c>
      <c r="G7" s="120"/>
      <c r="H7" s="121"/>
    </row>
    <row r="8" spans="1:8" x14ac:dyDescent="0.15">
      <c r="A8" s="122"/>
      <c r="B8" s="123"/>
      <c r="C8" s="124"/>
      <c r="D8" s="125">
        <v>22107</v>
      </c>
      <c r="E8" s="126"/>
      <c r="F8" s="127">
        <v>26410</v>
      </c>
      <c r="G8" s="128"/>
      <c r="H8" s="129"/>
    </row>
    <row r="9" spans="1:8" x14ac:dyDescent="0.15">
      <c r="A9" s="110" t="s">
        <v>520</v>
      </c>
      <c r="B9" s="115"/>
      <c r="C9" s="116"/>
      <c r="D9" s="117">
        <v>36409</v>
      </c>
      <c r="E9" s="118"/>
      <c r="F9" s="119">
        <v>52496</v>
      </c>
      <c r="G9" s="120"/>
      <c r="H9" s="121"/>
    </row>
    <row r="10" spans="1:8" x14ac:dyDescent="0.15">
      <c r="A10" s="122"/>
      <c r="B10" s="123"/>
      <c r="C10" s="124"/>
      <c r="D10" s="125">
        <v>16985</v>
      </c>
      <c r="E10" s="126"/>
      <c r="F10" s="127">
        <v>29467</v>
      </c>
      <c r="G10" s="128"/>
      <c r="H10" s="129"/>
    </row>
    <row r="11" spans="1:8" x14ac:dyDescent="0.15">
      <c r="A11" s="110" t="s">
        <v>521</v>
      </c>
      <c r="B11" s="115"/>
      <c r="C11" s="116"/>
      <c r="D11" s="117">
        <v>47230</v>
      </c>
      <c r="E11" s="118"/>
      <c r="F11" s="119">
        <v>52619</v>
      </c>
      <c r="G11" s="120"/>
      <c r="H11" s="121"/>
    </row>
    <row r="12" spans="1:8" x14ac:dyDescent="0.15">
      <c r="A12" s="122"/>
      <c r="B12" s="123"/>
      <c r="C12" s="130"/>
      <c r="D12" s="125">
        <v>22832</v>
      </c>
      <c r="E12" s="126"/>
      <c r="F12" s="127">
        <v>31149</v>
      </c>
      <c r="G12" s="128"/>
      <c r="H12" s="129"/>
    </row>
    <row r="13" spans="1:8" x14ac:dyDescent="0.15">
      <c r="A13" s="110"/>
      <c r="B13" s="115"/>
      <c r="C13" s="131"/>
      <c r="D13" s="132">
        <v>40606</v>
      </c>
      <c r="E13" s="133"/>
      <c r="F13" s="134">
        <v>45789</v>
      </c>
      <c r="G13" s="135"/>
      <c r="H13" s="121"/>
    </row>
    <row r="14" spans="1:8" x14ac:dyDescent="0.15">
      <c r="A14" s="122"/>
      <c r="B14" s="123"/>
      <c r="C14" s="124"/>
      <c r="D14" s="125">
        <v>22430</v>
      </c>
      <c r="E14" s="126"/>
      <c r="F14" s="127">
        <v>26789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5.25</v>
      </c>
      <c r="C19" s="136">
        <f>ROUND(VALUE(SUBSTITUTE(実質収支比率等に係る経年分析!G$48,"▲","-")),2)</f>
        <v>5.89</v>
      </c>
      <c r="D19" s="136">
        <f>ROUND(VALUE(SUBSTITUTE(実質収支比率等に係る経年分析!H$48,"▲","-")),2)</f>
        <v>7.64</v>
      </c>
      <c r="E19" s="136">
        <f>ROUND(VALUE(SUBSTITUTE(実質収支比率等に係る経年分析!I$48,"▲","-")),2)</f>
        <v>8.81</v>
      </c>
      <c r="F19" s="136">
        <f>ROUND(VALUE(SUBSTITUTE(実質収支比率等に係る経年分析!J$48,"▲","-")),2)</f>
        <v>7.41</v>
      </c>
    </row>
    <row r="20" spans="1:11" x14ac:dyDescent="0.15">
      <c r="A20" s="136" t="s">
        <v>44</v>
      </c>
      <c r="B20" s="136">
        <f>ROUND(VALUE(SUBSTITUTE(実質収支比率等に係る経年分析!F$47,"▲","-")),2)</f>
        <v>21.66</v>
      </c>
      <c r="C20" s="136">
        <f>ROUND(VALUE(SUBSTITUTE(実質収支比率等に係る経年分析!G$47,"▲","-")),2)</f>
        <v>23.38</v>
      </c>
      <c r="D20" s="136">
        <f>ROUND(VALUE(SUBSTITUTE(実質収支比率等に係る経年分析!H$47,"▲","-")),2)</f>
        <v>23.89</v>
      </c>
      <c r="E20" s="136">
        <f>ROUND(VALUE(SUBSTITUTE(実質収支比率等に係る経年分析!I$47,"▲","-")),2)</f>
        <v>22.66</v>
      </c>
      <c r="F20" s="136">
        <f>ROUND(VALUE(SUBSTITUTE(実質収支比率等に係る経年分析!J$47,"▲","-")),2)</f>
        <v>23.62</v>
      </c>
    </row>
    <row r="21" spans="1:11" x14ac:dyDescent="0.15">
      <c r="A21" s="136" t="s">
        <v>45</v>
      </c>
      <c r="B21" s="136">
        <f>IF(ISNUMBER(VALUE(SUBSTITUTE(実質収支比率等に係る経年分析!F$49,"▲","-"))),ROUND(VALUE(SUBSTITUTE(実質収支比率等に係る経年分析!F$49,"▲","-")),2),NA())</f>
        <v>-1.06</v>
      </c>
      <c r="C21" s="136">
        <f>IF(ISNUMBER(VALUE(SUBSTITUTE(実質収支比率等に係る経年分析!G$49,"▲","-"))),ROUND(VALUE(SUBSTITUTE(実質収支比率等に係る経年分析!G$49,"▲","-")),2),NA())</f>
        <v>3.12</v>
      </c>
      <c r="D21" s="136">
        <f>IF(ISNUMBER(VALUE(SUBSTITUTE(実質収支比率等に係る経年分析!H$49,"▲","-"))),ROUND(VALUE(SUBSTITUTE(実質収支比率等に係る経年分析!H$49,"▲","-")),2),NA())</f>
        <v>2.34</v>
      </c>
      <c r="E21" s="136">
        <f>IF(ISNUMBER(VALUE(SUBSTITUTE(実質収支比率等に係る経年分析!I$49,"▲","-"))),ROUND(VALUE(SUBSTITUTE(実質収支比率等に係る経年分析!I$49,"▲","-")),2),NA())</f>
        <v>0.39</v>
      </c>
      <c r="F21" s="136">
        <f>IF(ISNUMBER(VALUE(SUBSTITUTE(実質収支比率等に係る経年分析!J$49,"▲","-"))),ROUND(VALUE(SUBSTITUTE(実質収支比率等に係る経年分析!J$49,"▲","-")),2),NA())</f>
        <v>-0.34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0.14000000000000001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東三河都市計画事業豊川駅東土地区画整理事業特別会計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0.55000000000000004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0.62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0.55000000000000004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0.51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0.57999999999999996</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0.62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0.76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0.65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0.84</v>
      </c>
    </row>
    <row r="31" spans="1:11" x14ac:dyDescent="0.15">
      <c r="A31" s="137" t="str">
        <f>IF(連結実質赤字比率に係る赤字・黒字の構成分析!C$39="",NA(),連結実質赤字比率に係る赤字・黒字の構成分析!C$39)</f>
        <v>東三河都市計画事業豊川西部土地区画整理事業特別会計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1.48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2.0699999999999998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1.69</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0.88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2.02</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3.37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2.73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2.48</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9.7799999999999994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8.66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7.39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8.7799999999999994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7.4</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17.89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16.649999999999999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14.84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6639</v>
      </c>
      <c r="E42" s="138"/>
      <c r="F42" s="138"/>
      <c r="G42" s="138">
        <f>'実質公債費比率（分子）の構造'!L$52</f>
        <v>6711</v>
      </c>
      <c r="H42" s="138"/>
      <c r="I42" s="138"/>
      <c r="J42" s="138">
        <f>'実質公債費比率（分子）の構造'!M$52</f>
        <v>7105</v>
      </c>
      <c r="K42" s="138"/>
      <c r="L42" s="138"/>
      <c r="M42" s="138">
        <f>'実質公債費比率（分子）の構造'!N$52</f>
        <v>6865</v>
      </c>
      <c r="N42" s="138"/>
      <c r="O42" s="138"/>
      <c r="P42" s="138">
        <f>'実質公債費比率（分子）の構造'!O$52</f>
        <v>6950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150</v>
      </c>
      <c r="C44" s="138"/>
      <c r="D44" s="138"/>
      <c r="E44" s="138">
        <f>'実質公債費比率（分子）の構造'!L$50</f>
        <v>151</v>
      </c>
      <c r="F44" s="138"/>
      <c r="G44" s="138"/>
      <c r="H44" s="138">
        <f>'実質公債費比率（分子）の構造'!M$50</f>
        <v>129</v>
      </c>
      <c r="I44" s="138"/>
      <c r="J44" s="138"/>
      <c r="K44" s="138">
        <f>'実質公債費比率（分子）の構造'!N$50</f>
        <v>146</v>
      </c>
      <c r="L44" s="138"/>
      <c r="M44" s="138"/>
      <c r="N44" s="138">
        <f>'実質公債費比率（分子）の構造'!O$50</f>
        <v>132</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1337</v>
      </c>
      <c r="C46" s="138"/>
      <c r="D46" s="138"/>
      <c r="E46" s="138">
        <f>'実質公債費比率（分子）の構造'!L$48</f>
        <v>1270</v>
      </c>
      <c r="F46" s="138"/>
      <c r="G46" s="138"/>
      <c r="H46" s="138">
        <f>'実質公債費比率（分子）の構造'!M$48</f>
        <v>1460</v>
      </c>
      <c r="I46" s="138"/>
      <c r="J46" s="138"/>
      <c r="K46" s="138">
        <f>'実質公債費比率（分子）の構造'!N$48</f>
        <v>1456</v>
      </c>
      <c r="L46" s="138"/>
      <c r="M46" s="138"/>
      <c r="N46" s="138">
        <f>'実質公債費比率（分子）の構造'!O$48</f>
        <v>1523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6941</v>
      </c>
      <c r="C49" s="138"/>
      <c r="D49" s="138"/>
      <c r="E49" s="138">
        <f>'実質公債費比率（分子）の構造'!L$45</f>
        <v>6494</v>
      </c>
      <c r="F49" s="138"/>
      <c r="G49" s="138"/>
      <c r="H49" s="138">
        <f>'実質公債費比率（分子）の構造'!M$45</f>
        <v>6046</v>
      </c>
      <c r="I49" s="138"/>
      <c r="J49" s="138"/>
      <c r="K49" s="138">
        <f>'実質公債費比率（分子）の構造'!N$45</f>
        <v>5610</v>
      </c>
      <c r="L49" s="138"/>
      <c r="M49" s="138"/>
      <c r="N49" s="138">
        <f>'実質公債費比率（分子）の構造'!O$45</f>
        <v>5340</v>
      </c>
      <c r="O49" s="138"/>
      <c r="P49" s="138"/>
    </row>
    <row r="50" spans="1:16" x14ac:dyDescent="0.15">
      <c r="A50" s="138" t="s">
        <v>60</v>
      </c>
      <c r="B50" s="138" t="e">
        <f>NA()</f>
        <v>#N/A</v>
      </c>
      <c r="C50" s="138">
        <f>IF(ISNUMBER('実質公債費比率（分子）の構造'!K$53),'実質公債費比率（分子）の構造'!K$53,NA())</f>
        <v>1789</v>
      </c>
      <c r="D50" s="138" t="e">
        <f>NA()</f>
        <v>#N/A</v>
      </c>
      <c r="E50" s="138" t="e">
        <f>NA()</f>
        <v>#N/A</v>
      </c>
      <c r="F50" s="138">
        <f>IF(ISNUMBER('実質公債費比率（分子）の構造'!L$53),'実質公債費比率（分子）の構造'!L$53,NA())</f>
        <v>1204</v>
      </c>
      <c r="G50" s="138" t="e">
        <f>NA()</f>
        <v>#N/A</v>
      </c>
      <c r="H50" s="138" t="e">
        <f>NA()</f>
        <v>#N/A</v>
      </c>
      <c r="I50" s="138">
        <f>IF(ISNUMBER('実質公債費比率（分子）の構造'!M$53),'実質公債費比率（分子）の構造'!M$53,NA())</f>
        <v>530</v>
      </c>
      <c r="J50" s="138" t="e">
        <f>NA()</f>
        <v>#N/A</v>
      </c>
      <c r="K50" s="138" t="e">
        <f>NA()</f>
        <v>#N/A</v>
      </c>
      <c r="L50" s="138">
        <f>IF(ISNUMBER('実質公債費比率（分子）の構造'!N$53),'実質公債費比率（分子）の構造'!N$53,NA())</f>
        <v>347</v>
      </c>
      <c r="M50" s="138" t="e">
        <f>NA()</f>
        <v>#N/A</v>
      </c>
      <c r="N50" s="138" t="e">
        <f>NA()</f>
        <v>#N/A</v>
      </c>
      <c r="O50" s="138">
        <f>IF(ISNUMBER('実質公債費比率（分子）の構造'!O$53),'実質公債費比率（分子）の構造'!O$53,NA())</f>
        <v>45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59554</v>
      </c>
      <c r="E56" s="137"/>
      <c r="F56" s="137"/>
      <c r="G56" s="137">
        <f>'将来負担比率（分子）の構造'!J$52</f>
        <v>59672</v>
      </c>
      <c r="H56" s="137"/>
      <c r="I56" s="137"/>
      <c r="J56" s="137">
        <f>'将来負担比率（分子）の構造'!K$52</f>
        <v>60199</v>
      </c>
      <c r="K56" s="137"/>
      <c r="L56" s="137"/>
      <c r="M56" s="137">
        <f>'将来負担比率（分子）の構造'!L$52</f>
        <v>60255</v>
      </c>
      <c r="N56" s="137"/>
      <c r="O56" s="137"/>
      <c r="P56" s="137">
        <f>'将来負担比率（分子）の構造'!M$52</f>
        <v>61243</v>
      </c>
    </row>
    <row r="57" spans="1:16" x14ac:dyDescent="0.15">
      <c r="A57" s="137" t="s">
        <v>36</v>
      </c>
      <c r="B57" s="137"/>
      <c r="C57" s="137"/>
      <c r="D57" s="137">
        <f>'将来負担比率（分子）の構造'!I$51</f>
        <v>23536</v>
      </c>
      <c r="E57" s="137"/>
      <c r="F57" s="137"/>
      <c r="G57" s="137">
        <f>'将来負担比率（分子）の構造'!J$51</f>
        <v>22689</v>
      </c>
      <c r="H57" s="137"/>
      <c r="I57" s="137"/>
      <c r="J57" s="137">
        <f>'将来負担比率（分子）の構造'!K$51</f>
        <v>21572</v>
      </c>
      <c r="K57" s="137"/>
      <c r="L57" s="137"/>
      <c r="M57" s="137">
        <f>'将来負担比率（分子）の構造'!L$51</f>
        <v>21922</v>
      </c>
      <c r="N57" s="137"/>
      <c r="O57" s="137"/>
      <c r="P57" s="137">
        <f>'将来負担比率（分子）の構造'!M$51</f>
        <v>19722</v>
      </c>
    </row>
    <row r="58" spans="1:16" x14ac:dyDescent="0.15">
      <c r="A58" s="137" t="s">
        <v>35</v>
      </c>
      <c r="B58" s="137"/>
      <c r="C58" s="137"/>
      <c r="D58" s="137">
        <f>'将来負担比率（分子）の構造'!I$50</f>
        <v>12189</v>
      </c>
      <c r="E58" s="137"/>
      <c r="F58" s="137"/>
      <c r="G58" s="137">
        <f>'将来負担比率（分子）の構造'!J$50</f>
        <v>13351</v>
      </c>
      <c r="H58" s="137"/>
      <c r="I58" s="137"/>
      <c r="J58" s="137">
        <f>'将来負担比率（分子）の構造'!K$50</f>
        <v>13804</v>
      </c>
      <c r="K58" s="137"/>
      <c r="L58" s="137"/>
      <c r="M58" s="137">
        <f>'将来負担比率（分子）の構造'!L$50</f>
        <v>15861</v>
      </c>
      <c r="N58" s="137"/>
      <c r="O58" s="137"/>
      <c r="P58" s="137">
        <f>'将来負担比率（分子）の構造'!M$50</f>
        <v>17161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440</v>
      </c>
      <c r="C61" s="137"/>
      <c r="D61" s="137"/>
      <c r="E61" s="137">
        <f>'将来負担比率（分子）の構造'!J$46</f>
        <v>92</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10535</v>
      </c>
      <c r="C62" s="137"/>
      <c r="D62" s="137"/>
      <c r="E62" s="137">
        <f>'将来負担比率（分子）の構造'!J$45</f>
        <v>10093</v>
      </c>
      <c r="F62" s="137"/>
      <c r="G62" s="137"/>
      <c r="H62" s="137">
        <f>'将来負担比率（分子）の構造'!K$45</f>
        <v>9381</v>
      </c>
      <c r="I62" s="137"/>
      <c r="J62" s="137"/>
      <c r="K62" s="137">
        <f>'将来負担比率（分子）の構造'!L$45</f>
        <v>8792</v>
      </c>
      <c r="L62" s="137"/>
      <c r="M62" s="137"/>
      <c r="N62" s="137">
        <f>'将来負担比率（分子）の構造'!M$45</f>
        <v>8567</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24972</v>
      </c>
      <c r="C64" s="137"/>
      <c r="D64" s="137"/>
      <c r="E64" s="137">
        <f>'将来負担比率（分子）の構造'!J$43</f>
        <v>23738</v>
      </c>
      <c r="F64" s="137"/>
      <c r="G64" s="137"/>
      <c r="H64" s="137">
        <f>'将来負担比率（分子）の構造'!K$43</f>
        <v>22595</v>
      </c>
      <c r="I64" s="137"/>
      <c r="J64" s="137"/>
      <c r="K64" s="137">
        <f>'将来負担比率（分子）の構造'!L$43</f>
        <v>21827</v>
      </c>
      <c r="L64" s="137"/>
      <c r="M64" s="137"/>
      <c r="N64" s="137">
        <f>'将来負担比率（分子）の構造'!M$43</f>
        <v>20254</v>
      </c>
      <c r="O64" s="137"/>
      <c r="P64" s="137"/>
    </row>
    <row r="65" spans="1:16" x14ac:dyDescent="0.15">
      <c r="A65" s="137" t="s">
        <v>26</v>
      </c>
      <c r="B65" s="137">
        <f>'将来負担比率（分子）の構造'!I$42</f>
        <v>1626</v>
      </c>
      <c r="C65" s="137"/>
      <c r="D65" s="137"/>
      <c r="E65" s="137">
        <f>'将来負担比率（分子）の構造'!J$42</f>
        <v>1704</v>
      </c>
      <c r="F65" s="137"/>
      <c r="G65" s="137"/>
      <c r="H65" s="137">
        <f>'将来負担比率（分子）の構造'!K$42</f>
        <v>1574</v>
      </c>
      <c r="I65" s="137"/>
      <c r="J65" s="137"/>
      <c r="K65" s="137">
        <f>'将来負担比率（分子）の構造'!L$42</f>
        <v>1333</v>
      </c>
      <c r="L65" s="137"/>
      <c r="M65" s="137"/>
      <c r="N65" s="137">
        <f>'将来負担比率（分子）の構造'!M$42</f>
        <v>1694</v>
      </c>
      <c r="O65" s="137"/>
      <c r="P65" s="137"/>
    </row>
    <row r="66" spans="1:16" x14ac:dyDescent="0.15">
      <c r="A66" s="137" t="s">
        <v>25</v>
      </c>
      <c r="B66" s="137">
        <f>'将来負担比率（分子）の構造'!I$41</f>
        <v>56158</v>
      </c>
      <c r="C66" s="137"/>
      <c r="D66" s="137"/>
      <c r="E66" s="137">
        <f>'将来負担比率（分子）の構造'!J$41</f>
        <v>53482</v>
      </c>
      <c r="F66" s="137"/>
      <c r="G66" s="137"/>
      <c r="H66" s="137">
        <f>'将来負担比率（分子）の構造'!K$41</f>
        <v>51352</v>
      </c>
      <c r="I66" s="137"/>
      <c r="J66" s="137"/>
      <c r="K66" s="137">
        <f>'将来負担比率（分子）の構造'!L$41</f>
        <v>49114</v>
      </c>
      <c r="L66" s="137"/>
      <c r="M66" s="137"/>
      <c r="N66" s="137">
        <f>'将来負担比率（分子）の構造'!M$41</f>
        <v>47583</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28632426</v>
      </c>
      <c r="S5" s="671"/>
      <c r="T5" s="671"/>
      <c r="U5" s="671"/>
      <c r="V5" s="671"/>
      <c r="W5" s="671"/>
      <c r="X5" s="671"/>
      <c r="Y5" s="718"/>
      <c r="Z5" s="731">
        <v>43.8</v>
      </c>
      <c r="AA5" s="731"/>
      <c r="AB5" s="731"/>
      <c r="AC5" s="731"/>
      <c r="AD5" s="732">
        <v>26403017</v>
      </c>
      <c r="AE5" s="732"/>
      <c r="AF5" s="732"/>
      <c r="AG5" s="732"/>
      <c r="AH5" s="732"/>
      <c r="AI5" s="732"/>
      <c r="AJ5" s="732"/>
      <c r="AK5" s="732"/>
      <c r="AL5" s="719">
        <v>73.2</v>
      </c>
      <c r="AM5" s="688"/>
      <c r="AN5" s="688"/>
      <c r="AO5" s="720"/>
      <c r="AP5" s="707" t="s">
        <v>211</v>
      </c>
      <c r="AQ5" s="708"/>
      <c r="AR5" s="708"/>
      <c r="AS5" s="708"/>
      <c r="AT5" s="708"/>
      <c r="AU5" s="708"/>
      <c r="AV5" s="708"/>
      <c r="AW5" s="708"/>
      <c r="AX5" s="708"/>
      <c r="AY5" s="708"/>
      <c r="AZ5" s="708"/>
      <c r="BA5" s="708"/>
      <c r="BB5" s="708"/>
      <c r="BC5" s="708"/>
      <c r="BD5" s="708"/>
      <c r="BE5" s="708"/>
      <c r="BF5" s="709"/>
      <c r="BG5" s="620">
        <v>26357297</v>
      </c>
      <c r="BH5" s="621"/>
      <c r="BI5" s="621"/>
      <c r="BJ5" s="621"/>
      <c r="BK5" s="621"/>
      <c r="BL5" s="621"/>
      <c r="BM5" s="621"/>
      <c r="BN5" s="622"/>
      <c r="BO5" s="673">
        <v>92.1</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594036</v>
      </c>
      <c r="S6" s="621"/>
      <c r="T6" s="621"/>
      <c r="U6" s="621"/>
      <c r="V6" s="621"/>
      <c r="W6" s="621"/>
      <c r="X6" s="621"/>
      <c r="Y6" s="622"/>
      <c r="Z6" s="673">
        <v>0.9</v>
      </c>
      <c r="AA6" s="673"/>
      <c r="AB6" s="673"/>
      <c r="AC6" s="673"/>
      <c r="AD6" s="674">
        <v>594036</v>
      </c>
      <c r="AE6" s="674"/>
      <c r="AF6" s="674"/>
      <c r="AG6" s="674"/>
      <c r="AH6" s="674"/>
      <c r="AI6" s="674"/>
      <c r="AJ6" s="674"/>
      <c r="AK6" s="674"/>
      <c r="AL6" s="643">
        <v>1.6</v>
      </c>
      <c r="AM6" s="675"/>
      <c r="AN6" s="675"/>
      <c r="AO6" s="676"/>
      <c r="AP6" s="617" t="s">
        <v>217</v>
      </c>
      <c r="AQ6" s="618"/>
      <c r="AR6" s="618"/>
      <c r="AS6" s="618"/>
      <c r="AT6" s="618"/>
      <c r="AU6" s="618"/>
      <c r="AV6" s="618"/>
      <c r="AW6" s="618"/>
      <c r="AX6" s="618"/>
      <c r="AY6" s="618"/>
      <c r="AZ6" s="618"/>
      <c r="BA6" s="618"/>
      <c r="BB6" s="618"/>
      <c r="BC6" s="618"/>
      <c r="BD6" s="618"/>
      <c r="BE6" s="618"/>
      <c r="BF6" s="619"/>
      <c r="BG6" s="620">
        <v>26357297</v>
      </c>
      <c r="BH6" s="621"/>
      <c r="BI6" s="621"/>
      <c r="BJ6" s="621"/>
      <c r="BK6" s="621"/>
      <c r="BL6" s="621"/>
      <c r="BM6" s="621"/>
      <c r="BN6" s="622"/>
      <c r="BO6" s="673">
        <v>92.1</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429230</v>
      </c>
      <c r="CS6" s="621"/>
      <c r="CT6" s="621"/>
      <c r="CU6" s="621"/>
      <c r="CV6" s="621"/>
      <c r="CW6" s="621"/>
      <c r="CX6" s="621"/>
      <c r="CY6" s="622"/>
      <c r="CZ6" s="673">
        <v>0.7</v>
      </c>
      <c r="DA6" s="673"/>
      <c r="DB6" s="673"/>
      <c r="DC6" s="673"/>
      <c r="DD6" s="626" t="s">
        <v>212</v>
      </c>
      <c r="DE6" s="621"/>
      <c r="DF6" s="621"/>
      <c r="DG6" s="621"/>
      <c r="DH6" s="621"/>
      <c r="DI6" s="621"/>
      <c r="DJ6" s="621"/>
      <c r="DK6" s="621"/>
      <c r="DL6" s="621"/>
      <c r="DM6" s="621"/>
      <c r="DN6" s="621"/>
      <c r="DO6" s="621"/>
      <c r="DP6" s="622"/>
      <c r="DQ6" s="626">
        <v>429070</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28479</v>
      </c>
      <c r="S7" s="621"/>
      <c r="T7" s="621"/>
      <c r="U7" s="621"/>
      <c r="V7" s="621"/>
      <c r="W7" s="621"/>
      <c r="X7" s="621"/>
      <c r="Y7" s="622"/>
      <c r="Z7" s="673">
        <v>0</v>
      </c>
      <c r="AA7" s="673"/>
      <c r="AB7" s="673"/>
      <c r="AC7" s="673"/>
      <c r="AD7" s="674">
        <v>28479</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11940693</v>
      </c>
      <c r="BH7" s="621"/>
      <c r="BI7" s="621"/>
      <c r="BJ7" s="621"/>
      <c r="BK7" s="621"/>
      <c r="BL7" s="621"/>
      <c r="BM7" s="621"/>
      <c r="BN7" s="622"/>
      <c r="BO7" s="673">
        <v>41.7</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7639469</v>
      </c>
      <c r="CS7" s="621"/>
      <c r="CT7" s="621"/>
      <c r="CU7" s="621"/>
      <c r="CV7" s="621"/>
      <c r="CW7" s="621"/>
      <c r="CX7" s="621"/>
      <c r="CY7" s="622"/>
      <c r="CZ7" s="673">
        <v>12.3</v>
      </c>
      <c r="DA7" s="673"/>
      <c r="DB7" s="673"/>
      <c r="DC7" s="673"/>
      <c r="DD7" s="626">
        <v>141472</v>
      </c>
      <c r="DE7" s="621"/>
      <c r="DF7" s="621"/>
      <c r="DG7" s="621"/>
      <c r="DH7" s="621"/>
      <c r="DI7" s="621"/>
      <c r="DJ7" s="621"/>
      <c r="DK7" s="621"/>
      <c r="DL7" s="621"/>
      <c r="DM7" s="621"/>
      <c r="DN7" s="621"/>
      <c r="DO7" s="621"/>
      <c r="DP7" s="622"/>
      <c r="DQ7" s="626">
        <v>6728622</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134365</v>
      </c>
      <c r="S8" s="621"/>
      <c r="T8" s="621"/>
      <c r="U8" s="621"/>
      <c r="V8" s="621"/>
      <c r="W8" s="621"/>
      <c r="X8" s="621"/>
      <c r="Y8" s="622"/>
      <c r="Z8" s="673">
        <v>0.2</v>
      </c>
      <c r="AA8" s="673"/>
      <c r="AB8" s="673"/>
      <c r="AC8" s="673"/>
      <c r="AD8" s="674">
        <v>134365</v>
      </c>
      <c r="AE8" s="674"/>
      <c r="AF8" s="674"/>
      <c r="AG8" s="674"/>
      <c r="AH8" s="674"/>
      <c r="AI8" s="674"/>
      <c r="AJ8" s="674"/>
      <c r="AK8" s="674"/>
      <c r="AL8" s="643">
        <v>0.4</v>
      </c>
      <c r="AM8" s="675"/>
      <c r="AN8" s="675"/>
      <c r="AO8" s="676"/>
      <c r="AP8" s="617" t="s">
        <v>223</v>
      </c>
      <c r="AQ8" s="618"/>
      <c r="AR8" s="618"/>
      <c r="AS8" s="618"/>
      <c r="AT8" s="618"/>
      <c r="AU8" s="618"/>
      <c r="AV8" s="618"/>
      <c r="AW8" s="618"/>
      <c r="AX8" s="618"/>
      <c r="AY8" s="618"/>
      <c r="AZ8" s="618"/>
      <c r="BA8" s="618"/>
      <c r="BB8" s="618"/>
      <c r="BC8" s="618"/>
      <c r="BD8" s="618"/>
      <c r="BE8" s="618"/>
      <c r="BF8" s="619"/>
      <c r="BG8" s="620">
        <v>323647</v>
      </c>
      <c r="BH8" s="621"/>
      <c r="BI8" s="621"/>
      <c r="BJ8" s="621"/>
      <c r="BK8" s="621"/>
      <c r="BL8" s="621"/>
      <c r="BM8" s="621"/>
      <c r="BN8" s="622"/>
      <c r="BO8" s="673">
        <v>1.1000000000000001</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24222792</v>
      </c>
      <c r="CS8" s="621"/>
      <c r="CT8" s="621"/>
      <c r="CU8" s="621"/>
      <c r="CV8" s="621"/>
      <c r="CW8" s="621"/>
      <c r="CX8" s="621"/>
      <c r="CY8" s="622"/>
      <c r="CZ8" s="673">
        <v>38.9</v>
      </c>
      <c r="DA8" s="673"/>
      <c r="DB8" s="673"/>
      <c r="DC8" s="673"/>
      <c r="DD8" s="626">
        <v>552116</v>
      </c>
      <c r="DE8" s="621"/>
      <c r="DF8" s="621"/>
      <c r="DG8" s="621"/>
      <c r="DH8" s="621"/>
      <c r="DI8" s="621"/>
      <c r="DJ8" s="621"/>
      <c r="DK8" s="621"/>
      <c r="DL8" s="621"/>
      <c r="DM8" s="621"/>
      <c r="DN8" s="621"/>
      <c r="DO8" s="621"/>
      <c r="DP8" s="622"/>
      <c r="DQ8" s="626">
        <v>12444845</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69587</v>
      </c>
      <c r="S9" s="621"/>
      <c r="T9" s="621"/>
      <c r="U9" s="621"/>
      <c r="V9" s="621"/>
      <c r="W9" s="621"/>
      <c r="X9" s="621"/>
      <c r="Y9" s="622"/>
      <c r="Z9" s="673">
        <v>0.1</v>
      </c>
      <c r="AA9" s="673"/>
      <c r="AB9" s="673"/>
      <c r="AC9" s="673"/>
      <c r="AD9" s="674">
        <v>69587</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10123320</v>
      </c>
      <c r="BH9" s="621"/>
      <c r="BI9" s="621"/>
      <c r="BJ9" s="621"/>
      <c r="BK9" s="621"/>
      <c r="BL9" s="621"/>
      <c r="BM9" s="621"/>
      <c r="BN9" s="622"/>
      <c r="BO9" s="673">
        <v>35.4</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8793759</v>
      </c>
      <c r="CS9" s="621"/>
      <c r="CT9" s="621"/>
      <c r="CU9" s="621"/>
      <c r="CV9" s="621"/>
      <c r="CW9" s="621"/>
      <c r="CX9" s="621"/>
      <c r="CY9" s="622"/>
      <c r="CZ9" s="673">
        <v>14.1</v>
      </c>
      <c r="DA9" s="673"/>
      <c r="DB9" s="673"/>
      <c r="DC9" s="673"/>
      <c r="DD9" s="626">
        <v>3281152</v>
      </c>
      <c r="DE9" s="621"/>
      <c r="DF9" s="621"/>
      <c r="DG9" s="621"/>
      <c r="DH9" s="621"/>
      <c r="DI9" s="621"/>
      <c r="DJ9" s="621"/>
      <c r="DK9" s="621"/>
      <c r="DL9" s="621"/>
      <c r="DM9" s="621"/>
      <c r="DN9" s="621"/>
      <c r="DO9" s="621"/>
      <c r="DP9" s="622"/>
      <c r="DQ9" s="626">
        <v>5855592</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3260199</v>
      </c>
      <c r="S10" s="621"/>
      <c r="T10" s="621"/>
      <c r="U10" s="621"/>
      <c r="V10" s="621"/>
      <c r="W10" s="621"/>
      <c r="X10" s="621"/>
      <c r="Y10" s="622"/>
      <c r="Z10" s="673">
        <v>5</v>
      </c>
      <c r="AA10" s="673"/>
      <c r="AB10" s="673"/>
      <c r="AC10" s="673"/>
      <c r="AD10" s="674">
        <v>3260199</v>
      </c>
      <c r="AE10" s="674"/>
      <c r="AF10" s="674"/>
      <c r="AG10" s="674"/>
      <c r="AH10" s="674"/>
      <c r="AI10" s="674"/>
      <c r="AJ10" s="674"/>
      <c r="AK10" s="674"/>
      <c r="AL10" s="643">
        <v>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443935</v>
      </c>
      <c r="BH10" s="621"/>
      <c r="BI10" s="621"/>
      <c r="BJ10" s="621"/>
      <c r="BK10" s="621"/>
      <c r="BL10" s="621"/>
      <c r="BM10" s="621"/>
      <c r="BN10" s="622"/>
      <c r="BO10" s="673">
        <v>1.6</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109614</v>
      </c>
      <c r="CS10" s="621"/>
      <c r="CT10" s="621"/>
      <c r="CU10" s="621"/>
      <c r="CV10" s="621"/>
      <c r="CW10" s="621"/>
      <c r="CX10" s="621"/>
      <c r="CY10" s="622"/>
      <c r="CZ10" s="673">
        <v>0.2</v>
      </c>
      <c r="DA10" s="673"/>
      <c r="DB10" s="673"/>
      <c r="DC10" s="673"/>
      <c r="DD10" s="626" t="s">
        <v>113</v>
      </c>
      <c r="DE10" s="621"/>
      <c r="DF10" s="621"/>
      <c r="DG10" s="621"/>
      <c r="DH10" s="621"/>
      <c r="DI10" s="621"/>
      <c r="DJ10" s="621"/>
      <c r="DK10" s="621"/>
      <c r="DL10" s="621"/>
      <c r="DM10" s="621"/>
      <c r="DN10" s="621"/>
      <c r="DO10" s="621"/>
      <c r="DP10" s="622"/>
      <c r="DQ10" s="626">
        <v>36591</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84022</v>
      </c>
      <c r="S11" s="621"/>
      <c r="T11" s="621"/>
      <c r="U11" s="621"/>
      <c r="V11" s="621"/>
      <c r="W11" s="621"/>
      <c r="X11" s="621"/>
      <c r="Y11" s="622"/>
      <c r="Z11" s="673">
        <v>0.1</v>
      </c>
      <c r="AA11" s="673"/>
      <c r="AB11" s="673"/>
      <c r="AC11" s="673"/>
      <c r="AD11" s="674">
        <v>84022</v>
      </c>
      <c r="AE11" s="674"/>
      <c r="AF11" s="674"/>
      <c r="AG11" s="674"/>
      <c r="AH11" s="674"/>
      <c r="AI11" s="674"/>
      <c r="AJ11" s="674"/>
      <c r="AK11" s="674"/>
      <c r="AL11" s="643">
        <v>0.2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1049791</v>
      </c>
      <c r="BH11" s="621"/>
      <c r="BI11" s="621"/>
      <c r="BJ11" s="621"/>
      <c r="BK11" s="621"/>
      <c r="BL11" s="621"/>
      <c r="BM11" s="621"/>
      <c r="BN11" s="622"/>
      <c r="BO11" s="673">
        <v>3.7</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570805</v>
      </c>
      <c r="CS11" s="621"/>
      <c r="CT11" s="621"/>
      <c r="CU11" s="621"/>
      <c r="CV11" s="621"/>
      <c r="CW11" s="621"/>
      <c r="CX11" s="621"/>
      <c r="CY11" s="622"/>
      <c r="CZ11" s="673">
        <v>0.9</v>
      </c>
      <c r="DA11" s="673"/>
      <c r="DB11" s="673"/>
      <c r="DC11" s="673"/>
      <c r="DD11" s="626">
        <v>146674</v>
      </c>
      <c r="DE11" s="621"/>
      <c r="DF11" s="621"/>
      <c r="DG11" s="621"/>
      <c r="DH11" s="621"/>
      <c r="DI11" s="621"/>
      <c r="DJ11" s="621"/>
      <c r="DK11" s="621"/>
      <c r="DL11" s="621"/>
      <c r="DM11" s="621"/>
      <c r="DN11" s="621"/>
      <c r="DO11" s="621"/>
      <c r="DP11" s="622"/>
      <c r="DQ11" s="626">
        <v>410553</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12757949</v>
      </c>
      <c r="BH12" s="621"/>
      <c r="BI12" s="621"/>
      <c r="BJ12" s="621"/>
      <c r="BK12" s="621"/>
      <c r="BL12" s="621"/>
      <c r="BM12" s="621"/>
      <c r="BN12" s="622"/>
      <c r="BO12" s="673">
        <v>44.6</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1641402</v>
      </c>
      <c r="CS12" s="621"/>
      <c r="CT12" s="621"/>
      <c r="CU12" s="621"/>
      <c r="CV12" s="621"/>
      <c r="CW12" s="621"/>
      <c r="CX12" s="621"/>
      <c r="CY12" s="622"/>
      <c r="CZ12" s="673">
        <v>2.6</v>
      </c>
      <c r="DA12" s="673"/>
      <c r="DB12" s="673"/>
      <c r="DC12" s="673"/>
      <c r="DD12" s="626">
        <v>10852</v>
      </c>
      <c r="DE12" s="621"/>
      <c r="DF12" s="621"/>
      <c r="DG12" s="621"/>
      <c r="DH12" s="621"/>
      <c r="DI12" s="621"/>
      <c r="DJ12" s="621"/>
      <c r="DK12" s="621"/>
      <c r="DL12" s="621"/>
      <c r="DM12" s="621"/>
      <c r="DN12" s="621"/>
      <c r="DO12" s="621"/>
      <c r="DP12" s="622"/>
      <c r="DQ12" s="626">
        <v>497096</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254687</v>
      </c>
      <c r="S13" s="621"/>
      <c r="T13" s="621"/>
      <c r="U13" s="621"/>
      <c r="V13" s="621"/>
      <c r="W13" s="621"/>
      <c r="X13" s="621"/>
      <c r="Y13" s="622"/>
      <c r="Z13" s="673">
        <v>0.4</v>
      </c>
      <c r="AA13" s="673"/>
      <c r="AB13" s="673"/>
      <c r="AC13" s="673"/>
      <c r="AD13" s="674">
        <v>254687</v>
      </c>
      <c r="AE13" s="674"/>
      <c r="AF13" s="674"/>
      <c r="AG13" s="674"/>
      <c r="AH13" s="674"/>
      <c r="AI13" s="674"/>
      <c r="AJ13" s="674"/>
      <c r="AK13" s="674"/>
      <c r="AL13" s="643">
        <v>0.7</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12693804</v>
      </c>
      <c r="BH13" s="621"/>
      <c r="BI13" s="621"/>
      <c r="BJ13" s="621"/>
      <c r="BK13" s="621"/>
      <c r="BL13" s="621"/>
      <c r="BM13" s="621"/>
      <c r="BN13" s="622"/>
      <c r="BO13" s="673">
        <v>44.3</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6329460</v>
      </c>
      <c r="CS13" s="621"/>
      <c r="CT13" s="621"/>
      <c r="CU13" s="621"/>
      <c r="CV13" s="621"/>
      <c r="CW13" s="621"/>
      <c r="CX13" s="621"/>
      <c r="CY13" s="622"/>
      <c r="CZ13" s="673">
        <v>10.199999999999999</v>
      </c>
      <c r="DA13" s="673"/>
      <c r="DB13" s="673"/>
      <c r="DC13" s="673"/>
      <c r="DD13" s="626">
        <v>3325925</v>
      </c>
      <c r="DE13" s="621"/>
      <c r="DF13" s="621"/>
      <c r="DG13" s="621"/>
      <c r="DH13" s="621"/>
      <c r="DI13" s="621"/>
      <c r="DJ13" s="621"/>
      <c r="DK13" s="621"/>
      <c r="DL13" s="621"/>
      <c r="DM13" s="621"/>
      <c r="DN13" s="621"/>
      <c r="DO13" s="621"/>
      <c r="DP13" s="622"/>
      <c r="DQ13" s="626">
        <v>3832452</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430123</v>
      </c>
      <c r="BH14" s="621"/>
      <c r="BI14" s="621"/>
      <c r="BJ14" s="621"/>
      <c r="BK14" s="621"/>
      <c r="BL14" s="621"/>
      <c r="BM14" s="621"/>
      <c r="BN14" s="622"/>
      <c r="BO14" s="673">
        <v>1.5</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2191267</v>
      </c>
      <c r="CS14" s="621"/>
      <c r="CT14" s="621"/>
      <c r="CU14" s="621"/>
      <c r="CV14" s="621"/>
      <c r="CW14" s="621"/>
      <c r="CX14" s="621"/>
      <c r="CY14" s="622"/>
      <c r="CZ14" s="673">
        <v>3.5</v>
      </c>
      <c r="DA14" s="673"/>
      <c r="DB14" s="673"/>
      <c r="DC14" s="673"/>
      <c r="DD14" s="626">
        <v>182954</v>
      </c>
      <c r="DE14" s="621"/>
      <c r="DF14" s="621"/>
      <c r="DG14" s="621"/>
      <c r="DH14" s="621"/>
      <c r="DI14" s="621"/>
      <c r="DJ14" s="621"/>
      <c r="DK14" s="621"/>
      <c r="DL14" s="621"/>
      <c r="DM14" s="621"/>
      <c r="DN14" s="621"/>
      <c r="DO14" s="621"/>
      <c r="DP14" s="622"/>
      <c r="DQ14" s="626">
        <v>2028287</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148091</v>
      </c>
      <c r="S15" s="621"/>
      <c r="T15" s="621"/>
      <c r="U15" s="621"/>
      <c r="V15" s="621"/>
      <c r="W15" s="621"/>
      <c r="X15" s="621"/>
      <c r="Y15" s="622"/>
      <c r="Z15" s="673">
        <v>0.2</v>
      </c>
      <c r="AA15" s="673"/>
      <c r="AB15" s="673"/>
      <c r="AC15" s="673"/>
      <c r="AD15" s="674">
        <v>148091</v>
      </c>
      <c r="AE15" s="674"/>
      <c r="AF15" s="674"/>
      <c r="AG15" s="674"/>
      <c r="AH15" s="674"/>
      <c r="AI15" s="674"/>
      <c r="AJ15" s="674"/>
      <c r="AK15" s="674"/>
      <c r="AL15" s="643">
        <v>0.4</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1212632</v>
      </c>
      <c r="BH15" s="621"/>
      <c r="BI15" s="621"/>
      <c r="BJ15" s="621"/>
      <c r="BK15" s="621"/>
      <c r="BL15" s="621"/>
      <c r="BM15" s="621"/>
      <c r="BN15" s="622"/>
      <c r="BO15" s="673">
        <v>4.2</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4938199</v>
      </c>
      <c r="CS15" s="621"/>
      <c r="CT15" s="621"/>
      <c r="CU15" s="621"/>
      <c r="CV15" s="621"/>
      <c r="CW15" s="621"/>
      <c r="CX15" s="621"/>
      <c r="CY15" s="622"/>
      <c r="CZ15" s="673">
        <v>7.9</v>
      </c>
      <c r="DA15" s="673"/>
      <c r="DB15" s="673"/>
      <c r="DC15" s="673"/>
      <c r="DD15" s="626">
        <v>1024399</v>
      </c>
      <c r="DE15" s="621"/>
      <c r="DF15" s="621"/>
      <c r="DG15" s="621"/>
      <c r="DH15" s="621"/>
      <c r="DI15" s="621"/>
      <c r="DJ15" s="621"/>
      <c r="DK15" s="621"/>
      <c r="DL15" s="621"/>
      <c r="DM15" s="621"/>
      <c r="DN15" s="621"/>
      <c r="DO15" s="621"/>
      <c r="DP15" s="622"/>
      <c r="DQ15" s="626">
        <v>3571515</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5604281</v>
      </c>
      <c r="S16" s="621"/>
      <c r="T16" s="621"/>
      <c r="U16" s="621"/>
      <c r="V16" s="621"/>
      <c r="W16" s="621"/>
      <c r="X16" s="621"/>
      <c r="Y16" s="622"/>
      <c r="Z16" s="673">
        <v>8.6</v>
      </c>
      <c r="AA16" s="673"/>
      <c r="AB16" s="673"/>
      <c r="AC16" s="673"/>
      <c r="AD16" s="674">
        <v>4861779</v>
      </c>
      <c r="AE16" s="674"/>
      <c r="AF16" s="674"/>
      <c r="AG16" s="674"/>
      <c r="AH16" s="674"/>
      <c r="AI16" s="674"/>
      <c r="AJ16" s="674"/>
      <c r="AK16" s="674"/>
      <c r="AL16" s="643">
        <v>13.5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4861779</v>
      </c>
      <c r="S17" s="621"/>
      <c r="T17" s="621"/>
      <c r="U17" s="621"/>
      <c r="V17" s="621"/>
      <c r="W17" s="621"/>
      <c r="X17" s="621"/>
      <c r="Y17" s="622"/>
      <c r="Z17" s="673">
        <v>7.4</v>
      </c>
      <c r="AA17" s="673"/>
      <c r="AB17" s="673"/>
      <c r="AC17" s="673"/>
      <c r="AD17" s="674">
        <v>4861779</v>
      </c>
      <c r="AE17" s="674"/>
      <c r="AF17" s="674"/>
      <c r="AG17" s="674"/>
      <c r="AH17" s="674"/>
      <c r="AI17" s="674"/>
      <c r="AJ17" s="674"/>
      <c r="AK17" s="674"/>
      <c r="AL17" s="643">
        <v>13.5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v>15900</v>
      </c>
      <c r="BH17" s="621"/>
      <c r="BI17" s="621"/>
      <c r="BJ17" s="621"/>
      <c r="BK17" s="621"/>
      <c r="BL17" s="621"/>
      <c r="BM17" s="621"/>
      <c r="BN17" s="622"/>
      <c r="BO17" s="673">
        <v>0.1</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5339684</v>
      </c>
      <c r="CS17" s="621"/>
      <c r="CT17" s="621"/>
      <c r="CU17" s="621"/>
      <c r="CV17" s="621"/>
      <c r="CW17" s="621"/>
      <c r="CX17" s="621"/>
      <c r="CY17" s="622"/>
      <c r="CZ17" s="673">
        <v>8.6</v>
      </c>
      <c r="DA17" s="673"/>
      <c r="DB17" s="673"/>
      <c r="DC17" s="673"/>
      <c r="DD17" s="626" t="s">
        <v>113</v>
      </c>
      <c r="DE17" s="621"/>
      <c r="DF17" s="621"/>
      <c r="DG17" s="621"/>
      <c r="DH17" s="621"/>
      <c r="DI17" s="621"/>
      <c r="DJ17" s="621"/>
      <c r="DK17" s="621"/>
      <c r="DL17" s="621"/>
      <c r="DM17" s="621"/>
      <c r="DN17" s="621"/>
      <c r="DO17" s="621"/>
      <c r="DP17" s="622"/>
      <c r="DQ17" s="626">
        <v>5214790</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742502</v>
      </c>
      <c r="S18" s="621"/>
      <c r="T18" s="621"/>
      <c r="U18" s="621"/>
      <c r="V18" s="621"/>
      <c r="W18" s="621"/>
      <c r="X18" s="621"/>
      <c r="Y18" s="622"/>
      <c r="Z18" s="673">
        <v>1.1000000000000001</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111325</v>
      </c>
      <c r="CS18" s="621"/>
      <c r="CT18" s="621"/>
      <c r="CU18" s="621"/>
      <c r="CV18" s="621"/>
      <c r="CW18" s="621"/>
      <c r="CX18" s="621"/>
      <c r="CY18" s="622"/>
      <c r="CZ18" s="673">
        <v>0.2</v>
      </c>
      <c r="DA18" s="673"/>
      <c r="DB18" s="673"/>
      <c r="DC18" s="673"/>
      <c r="DD18" s="626">
        <v>111325</v>
      </c>
      <c r="DE18" s="621"/>
      <c r="DF18" s="621"/>
      <c r="DG18" s="621"/>
      <c r="DH18" s="621"/>
      <c r="DI18" s="621"/>
      <c r="DJ18" s="621"/>
      <c r="DK18" s="621"/>
      <c r="DL18" s="621"/>
      <c r="DM18" s="621"/>
      <c r="DN18" s="621"/>
      <c r="DO18" s="621"/>
      <c r="DP18" s="622"/>
      <c r="DQ18" s="626">
        <v>111325</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2275129</v>
      </c>
      <c r="BH19" s="621"/>
      <c r="BI19" s="621"/>
      <c r="BJ19" s="621"/>
      <c r="BK19" s="621"/>
      <c r="BL19" s="621"/>
      <c r="BM19" s="621"/>
      <c r="BN19" s="622"/>
      <c r="BO19" s="673">
        <v>7.9</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38810173</v>
      </c>
      <c r="S20" s="621"/>
      <c r="T20" s="621"/>
      <c r="U20" s="621"/>
      <c r="V20" s="621"/>
      <c r="W20" s="621"/>
      <c r="X20" s="621"/>
      <c r="Y20" s="622"/>
      <c r="Z20" s="673">
        <v>59.4</v>
      </c>
      <c r="AA20" s="673"/>
      <c r="AB20" s="673"/>
      <c r="AC20" s="673"/>
      <c r="AD20" s="674">
        <v>35838262</v>
      </c>
      <c r="AE20" s="674"/>
      <c r="AF20" s="674"/>
      <c r="AG20" s="674"/>
      <c r="AH20" s="674"/>
      <c r="AI20" s="674"/>
      <c r="AJ20" s="674"/>
      <c r="AK20" s="674"/>
      <c r="AL20" s="643">
        <v>99.3</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2275129</v>
      </c>
      <c r="BH20" s="621"/>
      <c r="BI20" s="621"/>
      <c r="BJ20" s="621"/>
      <c r="BK20" s="621"/>
      <c r="BL20" s="621"/>
      <c r="BM20" s="621"/>
      <c r="BN20" s="622"/>
      <c r="BO20" s="673">
        <v>7.9</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62317006</v>
      </c>
      <c r="CS20" s="621"/>
      <c r="CT20" s="621"/>
      <c r="CU20" s="621"/>
      <c r="CV20" s="621"/>
      <c r="CW20" s="621"/>
      <c r="CX20" s="621"/>
      <c r="CY20" s="622"/>
      <c r="CZ20" s="673">
        <v>100</v>
      </c>
      <c r="DA20" s="673"/>
      <c r="DB20" s="673"/>
      <c r="DC20" s="673"/>
      <c r="DD20" s="626">
        <v>8776869</v>
      </c>
      <c r="DE20" s="621"/>
      <c r="DF20" s="621"/>
      <c r="DG20" s="621"/>
      <c r="DH20" s="621"/>
      <c r="DI20" s="621"/>
      <c r="DJ20" s="621"/>
      <c r="DK20" s="621"/>
      <c r="DL20" s="621"/>
      <c r="DM20" s="621"/>
      <c r="DN20" s="621"/>
      <c r="DO20" s="621"/>
      <c r="DP20" s="622"/>
      <c r="DQ20" s="626">
        <v>41160738</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41401</v>
      </c>
      <c r="S21" s="621"/>
      <c r="T21" s="621"/>
      <c r="U21" s="621"/>
      <c r="V21" s="621"/>
      <c r="W21" s="621"/>
      <c r="X21" s="621"/>
      <c r="Y21" s="622"/>
      <c r="Z21" s="673">
        <v>0.1</v>
      </c>
      <c r="AA21" s="673"/>
      <c r="AB21" s="673"/>
      <c r="AC21" s="673"/>
      <c r="AD21" s="674">
        <v>41401</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45720</v>
      </c>
      <c r="BH21" s="621"/>
      <c r="BI21" s="621"/>
      <c r="BJ21" s="621"/>
      <c r="BK21" s="621"/>
      <c r="BL21" s="621"/>
      <c r="BM21" s="621"/>
      <c r="BN21" s="622"/>
      <c r="BO21" s="673">
        <v>0.2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506521</v>
      </c>
      <c r="S22" s="621"/>
      <c r="T22" s="621"/>
      <c r="U22" s="621"/>
      <c r="V22" s="621"/>
      <c r="W22" s="621"/>
      <c r="X22" s="621"/>
      <c r="Y22" s="622"/>
      <c r="Z22" s="673">
        <v>0.8</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1067342</v>
      </c>
      <c r="S23" s="621"/>
      <c r="T23" s="621"/>
      <c r="U23" s="621"/>
      <c r="V23" s="621"/>
      <c r="W23" s="621"/>
      <c r="X23" s="621"/>
      <c r="Y23" s="622"/>
      <c r="Z23" s="673">
        <v>1.6</v>
      </c>
      <c r="AA23" s="673"/>
      <c r="AB23" s="673"/>
      <c r="AC23" s="673"/>
      <c r="AD23" s="674">
        <v>111472</v>
      </c>
      <c r="AE23" s="674"/>
      <c r="AF23" s="674"/>
      <c r="AG23" s="674"/>
      <c r="AH23" s="674"/>
      <c r="AI23" s="674"/>
      <c r="AJ23" s="674"/>
      <c r="AK23" s="674"/>
      <c r="AL23" s="643">
        <v>0.3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2229409</v>
      </c>
      <c r="BH23" s="621"/>
      <c r="BI23" s="621"/>
      <c r="BJ23" s="621"/>
      <c r="BK23" s="621"/>
      <c r="BL23" s="621"/>
      <c r="BM23" s="621"/>
      <c r="BN23" s="622"/>
      <c r="BO23" s="673">
        <v>7.8</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369583</v>
      </c>
      <c r="S24" s="621"/>
      <c r="T24" s="621"/>
      <c r="U24" s="621"/>
      <c r="V24" s="621"/>
      <c r="W24" s="621"/>
      <c r="X24" s="621"/>
      <c r="Y24" s="622"/>
      <c r="Z24" s="673">
        <v>0.6</v>
      </c>
      <c r="AA24" s="673"/>
      <c r="AB24" s="673"/>
      <c r="AC24" s="673"/>
      <c r="AD24" s="674">
        <v>5613</v>
      </c>
      <c r="AE24" s="674"/>
      <c r="AF24" s="674"/>
      <c r="AG24" s="674"/>
      <c r="AH24" s="674"/>
      <c r="AI24" s="674"/>
      <c r="AJ24" s="674"/>
      <c r="AK24" s="674"/>
      <c r="AL24" s="643">
        <v>0</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29564694</v>
      </c>
      <c r="CS24" s="671"/>
      <c r="CT24" s="671"/>
      <c r="CU24" s="671"/>
      <c r="CV24" s="671"/>
      <c r="CW24" s="671"/>
      <c r="CX24" s="671"/>
      <c r="CY24" s="718"/>
      <c r="CZ24" s="722">
        <v>47.4</v>
      </c>
      <c r="DA24" s="723"/>
      <c r="DB24" s="723"/>
      <c r="DC24" s="724"/>
      <c r="DD24" s="717">
        <v>19181797</v>
      </c>
      <c r="DE24" s="671"/>
      <c r="DF24" s="671"/>
      <c r="DG24" s="671"/>
      <c r="DH24" s="671"/>
      <c r="DI24" s="671"/>
      <c r="DJ24" s="671"/>
      <c r="DK24" s="718"/>
      <c r="DL24" s="717">
        <v>18408703</v>
      </c>
      <c r="DM24" s="671"/>
      <c r="DN24" s="671"/>
      <c r="DO24" s="671"/>
      <c r="DP24" s="671"/>
      <c r="DQ24" s="671"/>
      <c r="DR24" s="671"/>
      <c r="DS24" s="671"/>
      <c r="DT24" s="671"/>
      <c r="DU24" s="671"/>
      <c r="DV24" s="718"/>
      <c r="DW24" s="719">
        <v>51</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8355889</v>
      </c>
      <c r="S25" s="621"/>
      <c r="T25" s="621"/>
      <c r="U25" s="621"/>
      <c r="V25" s="621"/>
      <c r="W25" s="621"/>
      <c r="X25" s="621"/>
      <c r="Y25" s="622"/>
      <c r="Z25" s="673">
        <v>12.8</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9744579</v>
      </c>
      <c r="CS25" s="639"/>
      <c r="CT25" s="639"/>
      <c r="CU25" s="639"/>
      <c r="CV25" s="639"/>
      <c r="CW25" s="639"/>
      <c r="CX25" s="639"/>
      <c r="CY25" s="640"/>
      <c r="CZ25" s="623">
        <v>15.6</v>
      </c>
      <c r="DA25" s="641"/>
      <c r="DB25" s="641"/>
      <c r="DC25" s="642"/>
      <c r="DD25" s="626">
        <v>8870197</v>
      </c>
      <c r="DE25" s="639"/>
      <c r="DF25" s="639"/>
      <c r="DG25" s="639"/>
      <c r="DH25" s="639"/>
      <c r="DI25" s="639"/>
      <c r="DJ25" s="639"/>
      <c r="DK25" s="640"/>
      <c r="DL25" s="626">
        <v>8750096</v>
      </c>
      <c r="DM25" s="639"/>
      <c r="DN25" s="639"/>
      <c r="DO25" s="639"/>
      <c r="DP25" s="639"/>
      <c r="DQ25" s="639"/>
      <c r="DR25" s="639"/>
      <c r="DS25" s="639"/>
      <c r="DT25" s="639"/>
      <c r="DU25" s="639"/>
      <c r="DV25" s="640"/>
      <c r="DW25" s="643">
        <v>24.2</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v>16137</v>
      </c>
      <c r="S26" s="621"/>
      <c r="T26" s="621"/>
      <c r="U26" s="621"/>
      <c r="V26" s="621"/>
      <c r="W26" s="621"/>
      <c r="X26" s="621"/>
      <c r="Y26" s="622"/>
      <c r="Z26" s="673">
        <v>0</v>
      </c>
      <c r="AA26" s="673"/>
      <c r="AB26" s="673"/>
      <c r="AC26" s="673"/>
      <c r="AD26" s="674">
        <v>16137</v>
      </c>
      <c r="AE26" s="674"/>
      <c r="AF26" s="674"/>
      <c r="AG26" s="674"/>
      <c r="AH26" s="674"/>
      <c r="AI26" s="674"/>
      <c r="AJ26" s="674"/>
      <c r="AK26" s="674"/>
      <c r="AL26" s="643">
        <v>0</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6651253</v>
      </c>
      <c r="CS26" s="621"/>
      <c r="CT26" s="621"/>
      <c r="CU26" s="621"/>
      <c r="CV26" s="621"/>
      <c r="CW26" s="621"/>
      <c r="CX26" s="621"/>
      <c r="CY26" s="622"/>
      <c r="CZ26" s="623">
        <v>10.7</v>
      </c>
      <c r="DA26" s="641"/>
      <c r="DB26" s="641"/>
      <c r="DC26" s="642"/>
      <c r="DD26" s="626">
        <v>5923381</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4354239</v>
      </c>
      <c r="S27" s="621"/>
      <c r="T27" s="621"/>
      <c r="U27" s="621"/>
      <c r="V27" s="621"/>
      <c r="W27" s="621"/>
      <c r="X27" s="621"/>
      <c r="Y27" s="622"/>
      <c r="Z27" s="673">
        <v>6.7</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28632426</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14480431</v>
      </c>
      <c r="CS27" s="639"/>
      <c r="CT27" s="639"/>
      <c r="CU27" s="639"/>
      <c r="CV27" s="639"/>
      <c r="CW27" s="639"/>
      <c r="CX27" s="639"/>
      <c r="CY27" s="640"/>
      <c r="CZ27" s="623">
        <v>23.2</v>
      </c>
      <c r="DA27" s="641"/>
      <c r="DB27" s="641"/>
      <c r="DC27" s="642"/>
      <c r="DD27" s="626">
        <v>5096810</v>
      </c>
      <c r="DE27" s="639"/>
      <c r="DF27" s="639"/>
      <c r="DG27" s="639"/>
      <c r="DH27" s="639"/>
      <c r="DI27" s="639"/>
      <c r="DJ27" s="639"/>
      <c r="DK27" s="640"/>
      <c r="DL27" s="626">
        <v>4443817</v>
      </c>
      <c r="DM27" s="639"/>
      <c r="DN27" s="639"/>
      <c r="DO27" s="639"/>
      <c r="DP27" s="639"/>
      <c r="DQ27" s="639"/>
      <c r="DR27" s="639"/>
      <c r="DS27" s="639"/>
      <c r="DT27" s="639"/>
      <c r="DU27" s="639"/>
      <c r="DV27" s="640"/>
      <c r="DW27" s="643">
        <v>12.3</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312968</v>
      </c>
      <c r="S28" s="621"/>
      <c r="T28" s="621"/>
      <c r="U28" s="621"/>
      <c r="V28" s="621"/>
      <c r="W28" s="621"/>
      <c r="X28" s="621"/>
      <c r="Y28" s="622"/>
      <c r="Z28" s="673">
        <v>0.5</v>
      </c>
      <c r="AA28" s="673"/>
      <c r="AB28" s="673"/>
      <c r="AC28" s="673"/>
      <c r="AD28" s="674">
        <v>61164</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5339684</v>
      </c>
      <c r="CS28" s="621"/>
      <c r="CT28" s="621"/>
      <c r="CU28" s="621"/>
      <c r="CV28" s="621"/>
      <c r="CW28" s="621"/>
      <c r="CX28" s="621"/>
      <c r="CY28" s="622"/>
      <c r="CZ28" s="623">
        <v>8.6</v>
      </c>
      <c r="DA28" s="641"/>
      <c r="DB28" s="641"/>
      <c r="DC28" s="642"/>
      <c r="DD28" s="626">
        <v>5214790</v>
      </c>
      <c r="DE28" s="621"/>
      <c r="DF28" s="621"/>
      <c r="DG28" s="621"/>
      <c r="DH28" s="621"/>
      <c r="DI28" s="621"/>
      <c r="DJ28" s="621"/>
      <c r="DK28" s="622"/>
      <c r="DL28" s="626">
        <v>5214790</v>
      </c>
      <c r="DM28" s="621"/>
      <c r="DN28" s="621"/>
      <c r="DO28" s="621"/>
      <c r="DP28" s="621"/>
      <c r="DQ28" s="621"/>
      <c r="DR28" s="621"/>
      <c r="DS28" s="621"/>
      <c r="DT28" s="621"/>
      <c r="DU28" s="621"/>
      <c r="DV28" s="622"/>
      <c r="DW28" s="643">
        <v>14.4</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16405</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5339684</v>
      </c>
      <c r="CS29" s="639"/>
      <c r="CT29" s="639"/>
      <c r="CU29" s="639"/>
      <c r="CV29" s="639"/>
      <c r="CW29" s="639"/>
      <c r="CX29" s="639"/>
      <c r="CY29" s="640"/>
      <c r="CZ29" s="623">
        <v>8.6</v>
      </c>
      <c r="DA29" s="641"/>
      <c r="DB29" s="641"/>
      <c r="DC29" s="642"/>
      <c r="DD29" s="626">
        <v>5214790</v>
      </c>
      <c r="DE29" s="639"/>
      <c r="DF29" s="639"/>
      <c r="DG29" s="639"/>
      <c r="DH29" s="639"/>
      <c r="DI29" s="639"/>
      <c r="DJ29" s="639"/>
      <c r="DK29" s="640"/>
      <c r="DL29" s="626">
        <v>5214790</v>
      </c>
      <c r="DM29" s="639"/>
      <c r="DN29" s="639"/>
      <c r="DO29" s="639"/>
      <c r="DP29" s="639"/>
      <c r="DQ29" s="639"/>
      <c r="DR29" s="639"/>
      <c r="DS29" s="639"/>
      <c r="DT29" s="639"/>
      <c r="DU29" s="639"/>
      <c r="DV29" s="640"/>
      <c r="DW29" s="643">
        <v>14.4</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1571301</v>
      </c>
      <c r="S30" s="621"/>
      <c r="T30" s="621"/>
      <c r="U30" s="621"/>
      <c r="V30" s="621"/>
      <c r="W30" s="621"/>
      <c r="X30" s="621"/>
      <c r="Y30" s="622"/>
      <c r="Z30" s="673">
        <v>2.4</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99.2</v>
      </c>
      <c r="BH30" s="687"/>
      <c r="BI30" s="687"/>
      <c r="BJ30" s="687"/>
      <c r="BK30" s="687"/>
      <c r="BL30" s="687"/>
      <c r="BM30" s="688">
        <v>97.1</v>
      </c>
      <c r="BN30" s="687"/>
      <c r="BO30" s="687"/>
      <c r="BP30" s="687"/>
      <c r="BQ30" s="689"/>
      <c r="BR30" s="686">
        <v>99</v>
      </c>
      <c r="BS30" s="687"/>
      <c r="BT30" s="687"/>
      <c r="BU30" s="687"/>
      <c r="BV30" s="687"/>
      <c r="BW30" s="687"/>
      <c r="BX30" s="688">
        <v>96.3</v>
      </c>
      <c r="BY30" s="687"/>
      <c r="BZ30" s="687"/>
      <c r="CA30" s="687"/>
      <c r="CB30" s="689"/>
      <c r="CD30" s="692"/>
      <c r="CE30" s="693"/>
      <c r="CF30" s="657" t="s">
        <v>294</v>
      </c>
      <c r="CG30" s="654"/>
      <c r="CH30" s="654"/>
      <c r="CI30" s="654"/>
      <c r="CJ30" s="654"/>
      <c r="CK30" s="654"/>
      <c r="CL30" s="654"/>
      <c r="CM30" s="654"/>
      <c r="CN30" s="654"/>
      <c r="CO30" s="654"/>
      <c r="CP30" s="654"/>
      <c r="CQ30" s="655"/>
      <c r="CR30" s="620">
        <v>5039888</v>
      </c>
      <c r="CS30" s="621"/>
      <c r="CT30" s="621"/>
      <c r="CU30" s="621"/>
      <c r="CV30" s="621"/>
      <c r="CW30" s="621"/>
      <c r="CX30" s="621"/>
      <c r="CY30" s="622"/>
      <c r="CZ30" s="623">
        <v>8.1</v>
      </c>
      <c r="DA30" s="641"/>
      <c r="DB30" s="641"/>
      <c r="DC30" s="642"/>
      <c r="DD30" s="626">
        <v>4915001</v>
      </c>
      <c r="DE30" s="621"/>
      <c r="DF30" s="621"/>
      <c r="DG30" s="621"/>
      <c r="DH30" s="621"/>
      <c r="DI30" s="621"/>
      <c r="DJ30" s="621"/>
      <c r="DK30" s="622"/>
      <c r="DL30" s="626">
        <v>4915001</v>
      </c>
      <c r="DM30" s="621"/>
      <c r="DN30" s="621"/>
      <c r="DO30" s="621"/>
      <c r="DP30" s="621"/>
      <c r="DQ30" s="621"/>
      <c r="DR30" s="621"/>
      <c r="DS30" s="621"/>
      <c r="DT30" s="621"/>
      <c r="DU30" s="621"/>
      <c r="DV30" s="622"/>
      <c r="DW30" s="643">
        <v>13.6</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3974610</v>
      </c>
      <c r="S31" s="621"/>
      <c r="T31" s="621"/>
      <c r="U31" s="621"/>
      <c r="V31" s="621"/>
      <c r="W31" s="621"/>
      <c r="X31" s="621"/>
      <c r="Y31" s="622"/>
      <c r="Z31" s="673">
        <v>6.1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99.2</v>
      </c>
      <c r="BH31" s="639"/>
      <c r="BI31" s="639"/>
      <c r="BJ31" s="639"/>
      <c r="BK31" s="639"/>
      <c r="BL31" s="639"/>
      <c r="BM31" s="675">
        <v>96.7</v>
      </c>
      <c r="BN31" s="685"/>
      <c r="BO31" s="685"/>
      <c r="BP31" s="685"/>
      <c r="BQ31" s="649"/>
      <c r="BR31" s="684">
        <v>98.7</v>
      </c>
      <c r="BS31" s="639"/>
      <c r="BT31" s="639"/>
      <c r="BU31" s="639"/>
      <c r="BV31" s="639"/>
      <c r="BW31" s="639"/>
      <c r="BX31" s="675">
        <v>95.6</v>
      </c>
      <c r="BY31" s="685"/>
      <c r="BZ31" s="685"/>
      <c r="CA31" s="685"/>
      <c r="CB31" s="649"/>
      <c r="CD31" s="692"/>
      <c r="CE31" s="693"/>
      <c r="CF31" s="657" t="s">
        <v>298</v>
      </c>
      <c r="CG31" s="654"/>
      <c r="CH31" s="654"/>
      <c r="CI31" s="654"/>
      <c r="CJ31" s="654"/>
      <c r="CK31" s="654"/>
      <c r="CL31" s="654"/>
      <c r="CM31" s="654"/>
      <c r="CN31" s="654"/>
      <c r="CO31" s="654"/>
      <c r="CP31" s="654"/>
      <c r="CQ31" s="655"/>
      <c r="CR31" s="620">
        <v>299796</v>
      </c>
      <c r="CS31" s="639"/>
      <c r="CT31" s="639"/>
      <c r="CU31" s="639"/>
      <c r="CV31" s="639"/>
      <c r="CW31" s="639"/>
      <c r="CX31" s="639"/>
      <c r="CY31" s="640"/>
      <c r="CZ31" s="623">
        <v>0.5</v>
      </c>
      <c r="DA31" s="641"/>
      <c r="DB31" s="641"/>
      <c r="DC31" s="642"/>
      <c r="DD31" s="626">
        <v>299789</v>
      </c>
      <c r="DE31" s="639"/>
      <c r="DF31" s="639"/>
      <c r="DG31" s="639"/>
      <c r="DH31" s="639"/>
      <c r="DI31" s="639"/>
      <c r="DJ31" s="639"/>
      <c r="DK31" s="640"/>
      <c r="DL31" s="626">
        <v>299789</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2472418</v>
      </c>
      <c r="S32" s="621"/>
      <c r="T32" s="621"/>
      <c r="U32" s="621"/>
      <c r="V32" s="621"/>
      <c r="W32" s="621"/>
      <c r="X32" s="621"/>
      <c r="Y32" s="622"/>
      <c r="Z32" s="673">
        <v>3.8</v>
      </c>
      <c r="AA32" s="673"/>
      <c r="AB32" s="673"/>
      <c r="AC32" s="673"/>
      <c r="AD32" s="674">
        <v>18107</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99.2</v>
      </c>
      <c r="BH32" s="605"/>
      <c r="BI32" s="605"/>
      <c r="BJ32" s="605"/>
      <c r="BK32" s="605"/>
      <c r="BL32" s="605"/>
      <c r="BM32" s="668">
        <v>97.6</v>
      </c>
      <c r="BN32" s="605"/>
      <c r="BO32" s="605"/>
      <c r="BP32" s="605"/>
      <c r="BQ32" s="662"/>
      <c r="BR32" s="683">
        <v>99.1</v>
      </c>
      <c r="BS32" s="605"/>
      <c r="BT32" s="605"/>
      <c r="BU32" s="605"/>
      <c r="BV32" s="605"/>
      <c r="BW32" s="605"/>
      <c r="BX32" s="668">
        <v>97.2</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3508500</v>
      </c>
      <c r="S33" s="621"/>
      <c r="T33" s="621"/>
      <c r="U33" s="621"/>
      <c r="V33" s="621"/>
      <c r="W33" s="621"/>
      <c r="X33" s="621"/>
      <c r="Y33" s="622"/>
      <c r="Z33" s="673">
        <v>5.4</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23975443</v>
      </c>
      <c r="CS33" s="639"/>
      <c r="CT33" s="639"/>
      <c r="CU33" s="639"/>
      <c r="CV33" s="639"/>
      <c r="CW33" s="639"/>
      <c r="CX33" s="639"/>
      <c r="CY33" s="640"/>
      <c r="CZ33" s="623">
        <v>38.5</v>
      </c>
      <c r="DA33" s="641"/>
      <c r="DB33" s="641"/>
      <c r="DC33" s="642"/>
      <c r="DD33" s="626">
        <v>19166313</v>
      </c>
      <c r="DE33" s="639"/>
      <c r="DF33" s="639"/>
      <c r="DG33" s="639"/>
      <c r="DH33" s="639"/>
      <c r="DI33" s="639"/>
      <c r="DJ33" s="639"/>
      <c r="DK33" s="640"/>
      <c r="DL33" s="626">
        <v>14371674</v>
      </c>
      <c r="DM33" s="639"/>
      <c r="DN33" s="639"/>
      <c r="DO33" s="639"/>
      <c r="DP33" s="639"/>
      <c r="DQ33" s="639"/>
      <c r="DR33" s="639"/>
      <c r="DS33" s="639"/>
      <c r="DT33" s="639"/>
      <c r="DU33" s="639"/>
      <c r="DV33" s="640"/>
      <c r="DW33" s="643">
        <v>39.799999999999997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8503797</v>
      </c>
      <c r="CS34" s="621"/>
      <c r="CT34" s="621"/>
      <c r="CU34" s="621"/>
      <c r="CV34" s="621"/>
      <c r="CW34" s="621"/>
      <c r="CX34" s="621"/>
      <c r="CY34" s="622"/>
      <c r="CZ34" s="623">
        <v>13.6</v>
      </c>
      <c r="DA34" s="641"/>
      <c r="DB34" s="641"/>
      <c r="DC34" s="642"/>
      <c r="DD34" s="626">
        <v>6434205</v>
      </c>
      <c r="DE34" s="621"/>
      <c r="DF34" s="621"/>
      <c r="DG34" s="621"/>
      <c r="DH34" s="621"/>
      <c r="DI34" s="621"/>
      <c r="DJ34" s="621"/>
      <c r="DK34" s="622"/>
      <c r="DL34" s="626">
        <v>5534541</v>
      </c>
      <c r="DM34" s="621"/>
      <c r="DN34" s="621"/>
      <c r="DO34" s="621"/>
      <c r="DP34" s="621"/>
      <c r="DQ34" s="621"/>
      <c r="DR34" s="621"/>
      <c r="DS34" s="621"/>
      <c r="DT34" s="621"/>
      <c r="DU34" s="621"/>
      <c r="DV34" s="622"/>
      <c r="DW34" s="643">
        <v>15.3</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t="s">
        <v>113</v>
      </c>
      <c r="S35" s="621"/>
      <c r="T35" s="621"/>
      <c r="U35" s="621"/>
      <c r="V35" s="621"/>
      <c r="W35" s="621"/>
      <c r="X35" s="621"/>
      <c r="Y35" s="622"/>
      <c r="Z35" s="673" t="s">
        <v>113</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6479884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951389</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759780</v>
      </c>
      <c r="CS35" s="639"/>
      <c r="CT35" s="639"/>
      <c r="CU35" s="639"/>
      <c r="CV35" s="639"/>
      <c r="CW35" s="639"/>
      <c r="CX35" s="639"/>
      <c r="CY35" s="640"/>
      <c r="CZ35" s="623">
        <v>1.2</v>
      </c>
      <c r="DA35" s="641"/>
      <c r="DB35" s="641"/>
      <c r="DC35" s="642"/>
      <c r="DD35" s="626">
        <v>687360</v>
      </c>
      <c r="DE35" s="639"/>
      <c r="DF35" s="639"/>
      <c r="DG35" s="639"/>
      <c r="DH35" s="639"/>
      <c r="DI35" s="639"/>
      <c r="DJ35" s="639"/>
      <c r="DK35" s="640"/>
      <c r="DL35" s="626">
        <v>687360</v>
      </c>
      <c r="DM35" s="639"/>
      <c r="DN35" s="639"/>
      <c r="DO35" s="639"/>
      <c r="DP35" s="639"/>
      <c r="DQ35" s="639"/>
      <c r="DR35" s="639"/>
      <c r="DS35" s="639"/>
      <c r="DT35" s="639"/>
      <c r="DU35" s="639"/>
      <c r="DV35" s="640"/>
      <c r="DW35" s="643">
        <v>1.9</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65377487</v>
      </c>
      <c r="S36" s="661"/>
      <c r="T36" s="661"/>
      <c r="U36" s="661"/>
      <c r="V36" s="661"/>
      <c r="W36" s="661"/>
      <c r="X36" s="661"/>
      <c r="Y36" s="664"/>
      <c r="Z36" s="665">
        <v>100</v>
      </c>
      <c r="AA36" s="665"/>
      <c r="AB36" s="665"/>
      <c r="AC36" s="665"/>
      <c r="AD36" s="666">
        <v>36092156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1605503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824414</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6417831</v>
      </c>
      <c r="CS36" s="621"/>
      <c r="CT36" s="621"/>
      <c r="CU36" s="621"/>
      <c r="CV36" s="621"/>
      <c r="CW36" s="621"/>
      <c r="CX36" s="621"/>
      <c r="CY36" s="622"/>
      <c r="CZ36" s="623">
        <v>10.3</v>
      </c>
      <c r="DA36" s="641"/>
      <c r="DB36" s="641"/>
      <c r="DC36" s="642"/>
      <c r="DD36" s="626">
        <v>5796616</v>
      </c>
      <c r="DE36" s="621"/>
      <c r="DF36" s="621"/>
      <c r="DG36" s="621"/>
      <c r="DH36" s="621"/>
      <c r="DI36" s="621"/>
      <c r="DJ36" s="621"/>
      <c r="DK36" s="622"/>
      <c r="DL36" s="626">
        <v>5279291</v>
      </c>
      <c r="DM36" s="621"/>
      <c r="DN36" s="621"/>
      <c r="DO36" s="621"/>
      <c r="DP36" s="621"/>
      <c r="DQ36" s="621"/>
      <c r="DR36" s="621"/>
      <c r="DS36" s="621"/>
      <c r="DT36" s="621"/>
      <c r="DU36" s="621"/>
      <c r="DV36" s="622"/>
      <c r="DW36" s="643">
        <v>14.6</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1281735</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24136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159654</v>
      </c>
      <c r="CS37" s="639"/>
      <c r="CT37" s="639"/>
      <c r="CU37" s="639"/>
      <c r="CV37" s="639"/>
      <c r="CW37" s="639"/>
      <c r="CX37" s="639"/>
      <c r="CY37" s="640"/>
      <c r="CZ37" s="623">
        <v>0.3</v>
      </c>
      <c r="DA37" s="641"/>
      <c r="DB37" s="641"/>
      <c r="DC37" s="642"/>
      <c r="DD37" s="626">
        <v>159654</v>
      </c>
      <c r="DE37" s="639"/>
      <c r="DF37" s="639"/>
      <c r="DG37" s="639"/>
      <c r="DH37" s="639"/>
      <c r="DI37" s="639"/>
      <c r="DJ37" s="639"/>
      <c r="DK37" s="640"/>
      <c r="DL37" s="626">
        <v>159654</v>
      </c>
      <c r="DM37" s="639"/>
      <c r="DN37" s="639"/>
      <c r="DO37" s="639"/>
      <c r="DP37" s="639"/>
      <c r="DQ37" s="639"/>
      <c r="DR37" s="639"/>
      <c r="DS37" s="639"/>
      <c r="DT37" s="639"/>
      <c r="DU37" s="639"/>
      <c r="DV37" s="640"/>
      <c r="DW37" s="643">
        <v>0.4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72300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40467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4829797</v>
      </c>
      <c r="CS38" s="621"/>
      <c r="CT38" s="621"/>
      <c r="CU38" s="621"/>
      <c r="CV38" s="621"/>
      <c r="CW38" s="621"/>
      <c r="CX38" s="621"/>
      <c r="CY38" s="622"/>
      <c r="CZ38" s="623">
        <v>7.8</v>
      </c>
      <c r="DA38" s="641"/>
      <c r="DB38" s="641"/>
      <c r="DC38" s="642"/>
      <c r="DD38" s="626">
        <v>3899851</v>
      </c>
      <c r="DE38" s="621"/>
      <c r="DF38" s="621"/>
      <c r="DG38" s="621"/>
      <c r="DH38" s="621"/>
      <c r="DI38" s="621"/>
      <c r="DJ38" s="621"/>
      <c r="DK38" s="622"/>
      <c r="DL38" s="626">
        <v>2870482</v>
      </c>
      <c r="DM38" s="621"/>
      <c r="DN38" s="621"/>
      <c r="DO38" s="621"/>
      <c r="DP38" s="621"/>
      <c r="DQ38" s="621"/>
      <c r="DR38" s="621"/>
      <c r="DS38" s="621"/>
      <c r="DT38" s="621"/>
      <c r="DU38" s="621"/>
      <c r="DV38" s="622"/>
      <c r="DW38" s="643">
        <v>8</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44584</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2569418</v>
      </c>
      <c r="CS39" s="639"/>
      <c r="CT39" s="639"/>
      <c r="CU39" s="639"/>
      <c r="CV39" s="639"/>
      <c r="CW39" s="639"/>
      <c r="CX39" s="639"/>
      <c r="CY39" s="640"/>
      <c r="CZ39" s="623">
        <v>4.0999999999999996</v>
      </c>
      <c r="DA39" s="641"/>
      <c r="DB39" s="641"/>
      <c r="DC39" s="642"/>
      <c r="DD39" s="626">
        <v>2333161</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1253602</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894820</v>
      </c>
      <c r="CS40" s="621"/>
      <c r="CT40" s="621"/>
      <c r="CU40" s="621"/>
      <c r="CV40" s="621"/>
      <c r="CW40" s="621"/>
      <c r="CX40" s="621"/>
      <c r="CY40" s="622"/>
      <c r="CZ40" s="623">
        <v>1.4</v>
      </c>
      <c r="DA40" s="641"/>
      <c r="DB40" s="641"/>
      <c r="DC40" s="642"/>
      <c r="DD40" s="626">
        <v>15120</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2222160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286</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8776869</v>
      </c>
      <c r="CS42" s="621"/>
      <c r="CT42" s="621"/>
      <c r="CU42" s="621"/>
      <c r="CV42" s="621"/>
      <c r="CW42" s="621"/>
      <c r="CX42" s="621"/>
      <c r="CY42" s="622"/>
      <c r="CZ42" s="623">
        <v>14.1</v>
      </c>
      <c r="DA42" s="624"/>
      <c r="DB42" s="624"/>
      <c r="DC42" s="625"/>
      <c r="DD42" s="626">
        <v>2812628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208484</v>
      </c>
      <c r="CS43" s="639"/>
      <c r="CT43" s="639"/>
      <c r="CU43" s="639"/>
      <c r="CV43" s="639"/>
      <c r="CW43" s="639"/>
      <c r="CX43" s="639"/>
      <c r="CY43" s="640"/>
      <c r="CZ43" s="623">
        <v>0.3</v>
      </c>
      <c r="DA43" s="641"/>
      <c r="DB43" s="641"/>
      <c r="DC43" s="642"/>
      <c r="DD43" s="626">
        <v>202584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8776869</v>
      </c>
      <c r="CS44" s="621"/>
      <c r="CT44" s="621"/>
      <c r="CU44" s="621"/>
      <c r="CV44" s="621"/>
      <c r="CW44" s="621"/>
      <c r="CX44" s="621"/>
      <c r="CY44" s="622"/>
      <c r="CZ44" s="623">
        <v>14.1</v>
      </c>
      <c r="DA44" s="624"/>
      <c r="DB44" s="624"/>
      <c r="DC44" s="625"/>
      <c r="DD44" s="626">
        <v>2812628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4383227</v>
      </c>
      <c r="CS45" s="639"/>
      <c r="CT45" s="639"/>
      <c r="CU45" s="639"/>
      <c r="CV45" s="639"/>
      <c r="CW45" s="639"/>
      <c r="CX45" s="639"/>
      <c r="CY45" s="640"/>
      <c r="CZ45" s="623">
        <v>7</v>
      </c>
      <c r="DA45" s="641"/>
      <c r="DB45" s="641"/>
      <c r="DC45" s="642"/>
      <c r="DD45" s="626">
        <v>234949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4243029</v>
      </c>
      <c r="CS46" s="621"/>
      <c r="CT46" s="621"/>
      <c r="CU46" s="621"/>
      <c r="CV46" s="621"/>
      <c r="CW46" s="621"/>
      <c r="CX46" s="621"/>
      <c r="CY46" s="622"/>
      <c r="CZ46" s="623">
        <v>6.8</v>
      </c>
      <c r="DA46" s="624"/>
      <c r="DB46" s="624"/>
      <c r="DC46" s="625"/>
      <c r="DD46" s="626">
        <v>2513369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62317006</v>
      </c>
      <c r="CS49" s="605"/>
      <c r="CT49" s="605"/>
      <c r="CU49" s="605"/>
      <c r="CV49" s="605"/>
      <c r="CW49" s="605"/>
      <c r="CX49" s="605"/>
      <c r="CY49" s="606"/>
      <c r="CZ49" s="607">
        <v>100</v>
      </c>
      <c r="DA49" s="608"/>
      <c r="DB49" s="608"/>
      <c r="DC49" s="609"/>
      <c r="DD49" s="610">
        <v>41160738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65361</v>
      </c>
      <c r="R7" s="1134"/>
      <c r="S7" s="1134"/>
      <c r="T7" s="1134"/>
      <c r="U7" s="1134"/>
      <c r="V7" s="1134">
        <v>62302</v>
      </c>
      <c r="W7" s="1134"/>
      <c r="X7" s="1134"/>
      <c r="Y7" s="1134"/>
      <c r="Z7" s="1134"/>
      <c r="AA7" s="1134">
        <v>3059</v>
      </c>
      <c r="AB7" s="1134"/>
      <c r="AC7" s="1134"/>
      <c r="AD7" s="1134"/>
      <c r="AE7" s="1135"/>
      <c r="AF7" s="1136">
        <v>2831</v>
      </c>
      <c r="AG7" s="1137"/>
      <c r="AH7" s="1137"/>
      <c r="AI7" s="1137"/>
      <c r="AJ7" s="1138"/>
      <c r="AK7" s="1120">
        <v>1505</v>
      </c>
      <c r="AL7" s="1121"/>
      <c r="AM7" s="1121"/>
      <c r="AN7" s="1121"/>
      <c r="AO7" s="1121"/>
      <c r="AP7" s="1121">
        <v>47583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12</v>
      </c>
      <c r="CI7" s="1118"/>
      <c r="CJ7" s="1118"/>
      <c r="CK7" s="1118"/>
      <c r="CL7" s="1119"/>
      <c r="CM7" s="1117">
        <v>585</v>
      </c>
      <c r="CN7" s="1118"/>
      <c r="CO7" s="1118"/>
      <c r="CP7" s="1118"/>
      <c r="CQ7" s="1119"/>
      <c r="CR7" s="1117">
        <v>40</v>
      </c>
      <c r="CS7" s="1118"/>
      <c r="CT7" s="1118"/>
      <c r="CU7" s="1118"/>
      <c r="CV7" s="1119"/>
      <c r="CW7" s="1117">
        <v>13</v>
      </c>
      <c r="CX7" s="1118"/>
      <c r="CY7" s="1118"/>
      <c r="CZ7" s="1118"/>
      <c r="DA7" s="1119"/>
      <c r="DB7" s="1117">
        <v>75</v>
      </c>
      <c r="DC7" s="1118"/>
      <c r="DD7" s="1118"/>
      <c r="DE7" s="1118"/>
      <c r="DF7" s="1119"/>
      <c r="DG7" s="1117" t="s">
        <v>541</v>
      </c>
      <c r="DH7" s="1118"/>
      <c r="DI7" s="1118"/>
      <c r="DJ7" s="1118"/>
      <c r="DK7" s="1119"/>
      <c r="DL7" s="1117" t="s">
        <v>541</v>
      </c>
      <c r="DM7" s="1118"/>
      <c r="DN7" s="1118"/>
      <c r="DO7" s="1118"/>
      <c r="DP7" s="1119"/>
      <c r="DQ7" s="1117" t="s">
        <v>485</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32</v>
      </c>
      <c r="R8" s="1073"/>
      <c r="S8" s="1073"/>
      <c r="T8" s="1073"/>
      <c r="U8" s="1073"/>
      <c r="V8" s="1073">
        <v>31</v>
      </c>
      <c r="W8" s="1073"/>
      <c r="X8" s="1073"/>
      <c r="Y8" s="1073"/>
      <c r="Z8" s="1073"/>
      <c r="AA8" s="1073">
        <v>1</v>
      </c>
      <c r="AB8" s="1073"/>
      <c r="AC8" s="1073"/>
      <c r="AD8" s="1073"/>
      <c r="AE8" s="1074"/>
      <c r="AF8" s="1048">
        <v>1</v>
      </c>
      <c r="AG8" s="1049"/>
      <c r="AH8" s="1049"/>
      <c r="AI8" s="1049"/>
      <c r="AJ8" s="1050"/>
      <c r="AK8" s="1115" t="s">
        <v>541</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1</v>
      </c>
      <c r="CI8" s="1019"/>
      <c r="CJ8" s="1019"/>
      <c r="CK8" s="1019"/>
      <c r="CL8" s="1020"/>
      <c r="CM8" s="1018">
        <v>217</v>
      </c>
      <c r="CN8" s="1019"/>
      <c r="CO8" s="1019"/>
      <c r="CP8" s="1019"/>
      <c r="CQ8" s="1020"/>
      <c r="CR8" s="1018">
        <v>200</v>
      </c>
      <c r="CS8" s="1019"/>
      <c r="CT8" s="1019"/>
      <c r="CU8" s="1019"/>
      <c r="CV8" s="1020"/>
      <c r="CW8" s="1018">
        <v>17</v>
      </c>
      <c r="CX8" s="1019"/>
      <c r="CY8" s="1019"/>
      <c r="CZ8" s="1019"/>
      <c r="DA8" s="1020"/>
      <c r="DB8" s="1018" t="s">
        <v>541</v>
      </c>
      <c r="DC8" s="1019"/>
      <c r="DD8" s="1019"/>
      <c r="DE8" s="1019"/>
      <c r="DF8" s="1020"/>
      <c r="DG8" s="1018" t="s">
        <v>485</v>
      </c>
      <c r="DH8" s="1019"/>
      <c r="DI8" s="1019"/>
      <c r="DJ8" s="1019"/>
      <c r="DK8" s="1020"/>
      <c r="DL8" s="1018" t="s">
        <v>485</v>
      </c>
      <c r="DM8" s="1019"/>
      <c r="DN8" s="1019"/>
      <c r="DO8" s="1019"/>
      <c r="DP8" s="1020"/>
      <c r="DQ8" s="1018" t="s">
        <v>485</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0</v>
      </c>
      <c r="CI9" s="1019"/>
      <c r="CJ9" s="1019"/>
      <c r="CK9" s="1019"/>
      <c r="CL9" s="1020"/>
      <c r="CM9" s="1018">
        <v>67</v>
      </c>
      <c r="CN9" s="1019"/>
      <c r="CO9" s="1019"/>
      <c r="CP9" s="1019"/>
      <c r="CQ9" s="1020"/>
      <c r="CR9" s="1018">
        <v>20</v>
      </c>
      <c r="CS9" s="1019"/>
      <c r="CT9" s="1019"/>
      <c r="CU9" s="1019"/>
      <c r="CV9" s="1020"/>
      <c r="CW9" s="1018">
        <v>18</v>
      </c>
      <c r="CX9" s="1019"/>
      <c r="CY9" s="1019"/>
      <c r="CZ9" s="1019"/>
      <c r="DA9" s="1020"/>
      <c r="DB9" s="1018" t="s">
        <v>541</v>
      </c>
      <c r="DC9" s="1019"/>
      <c r="DD9" s="1019"/>
      <c r="DE9" s="1019"/>
      <c r="DF9" s="1020"/>
      <c r="DG9" s="1018" t="s">
        <v>485</v>
      </c>
      <c r="DH9" s="1019"/>
      <c r="DI9" s="1019"/>
      <c r="DJ9" s="1019"/>
      <c r="DK9" s="1020"/>
      <c r="DL9" s="1018" t="s">
        <v>485</v>
      </c>
      <c r="DM9" s="1019"/>
      <c r="DN9" s="1019"/>
      <c r="DO9" s="1019"/>
      <c r="DP9" s="1020"/>
      <c r="DQ9" s="1018" t="s">
        <v>485</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549</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453</v>
      </c>
      <c r="CN10" s="1019"/>
      <c r="CO10" s="1019"/>
      <c r="CP10" s="1019"/>
      <c r="CQ10" s="1020"/>
      <c r="CR10" s="1018">
        <v>9</v>
      </c>
      <c r="CS10" s="1019"/>
      <c r="CT10" s="1019"/>
      <c r="CU10" s="1019"/>
      <c r="CV10" s="1020"/>
      <c r="CW10" s="1018" t="s">
        <v>541</v>
      </c>
      <c r="CX10" s="1019"/>
      <c r="CY10" s="1019"/>
      <c r="CZ10" s="1019"/>
      <c r="DA10" s="1020"/>
      <c r="DB10" s="1018" t="s">
        <v>541</v>
      </c>
      <c r="DC10" s="1019"/>
      <c r="DD10" s="1019"/>
      <c r="DE10" s="1019"/>
      <c r="DF10" s="1020"/>
      <c r="DG10" s="1018">
        <v>917</v>
      </c>
      <c r="DH10" s="1019"/>
      <c r="DI10" s="1019"/>
      <c r="DJ10" s="1019"/>
      <c r="DK10" s="1020"/>
      <c r="DL10" s="1018" t="s">
        <v>485</v>
      </c>
      <c r="DM10" s="1019"/>
      <c r="DN10" s="1019"/>
      <c r="DO10" s="1019"/>
      <c r="DP10" s="1020"/>
      <c r="DQ10" s="1018" t="s">
        <v>485</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550</v>
      </c>
      <c r="BT11" s="1044"/>
      <c r="BU11" s="1044"/>
      <c r="BV11" s="1044"/>
      <c r="BW11" s="1044"/>
      <c r="BX11" s="1044"/>
      <c r="BY11" s="1044"/>
      <c r="BZ11" s="1044"/>
      <c r="CA11" s="1044"/>
      <c r="CB11" s="1044"/>
      <c r="CC11" s="1044"/>
      <c r="CD11" s="1044"/>
      <c r="CE11" s="1044"/>
      <c r="CF11" s="1044"/>
      <c r="CG11" s="1045"/>
      <c r="CH11" s="1018">
        <v>12</v>
      </c>
      <c r="CI11" s="1019"/>
      <c r="CJ11" s="1019"/>
      <c r="CK11" s="1019"/>
      <c r="CL11" s="1020"/>
      <c r="CM11" s="1018">
        <v>69</v>
      </c>
      <c r="CN11" s="1019"/>
      <c r="CO11" s="1019"/>
      <c r="CP11" s="1019"/>
      <c r="CQ11" s="1020"/>
      <c r="CR11" s="1018">
        <v>9</v>
      </c>
      <c r="CS11" s="1019"/>
      <c r="CT11" s="1019"/>
      <c r="CU11" s="1019"/>
      <c r="CV11" s="1020"/>
      <c r="CW11" s="1018" t="s">
        <v>541</v>
      </c>
      <c r="CX11" s="1019"/>
      <c r="CY11" s="1019"/>
      <c r="CZ11" s="1019"/>
      <c r="DA11" s="1020"/>
      <c r="DB11" s="1018" t="s">
        <v>541</v>
      </c>
      <c r="DC11" s="1019"/>
      <c r="DD11" s="1019"/>
      <c r="DE11" s="1019"/>
      <c r="DF11" s="1020"/>
      <c r="DG11" s="1018" t="s">
        <v>485</v>
      </c>
      <c r="DH11" s="1019"/>
      <c r="DI11" s="1019"/>
      <c r="DJ11" s="1019"/>
      <c r="DK11" s="1020"/>
      <c r="DL11" s="1018" t="s">
        <v>485</v>
      </c>
      <c r="DM11" s="1019"/>
      <c r="DN11" s="1019"/>
      <c r="DO11" s="1019"/>
      <c r="DP11" s="1020"/>
      <c r="DQ11" s="1018" t="s">
        <v>485</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65377</v>
      </c>
      <c r="R23" s="1098"/>
      <c r="S23" s="1098"/>
      <c r="T23" s="1098"/>
      <c r="U23" s="1098"/>
      <c r="V23" s="1098">
        <v>62317</v>
      </c>
      <c r="W23" s="1098"/>
      <c r="X23" s="1098"/>
      <c r="Y23" s="1098"/>
      <c r="Z23" s="1098"/>
      <c r="AA23" s="1098">
        <v>3060</v>
      </c>
      <c r="AB23" s="1098"/>
      <c r="AC23" s="1098"/>
      <c r="AD23" s="1098"/>
      <c r="AE23" s="1099"/>
      <c r="AF23" s="1100">
        <v>2833</v>
      </c>
      <c r="AG23" s="1098"/>
      <c r="AH23" s="1098"/>
      <c r="AI23" s="1098"/>
      <c r="AJ23" s="1101"/>
      <c r="AK23" s="1102"/>
      <c r="AL23" s="1103"/>
      <c r="AM23" s="1103"/>
      <c r="AN23" s="1103"/>
      <c r="AO23" s="1103"/>
      <c r="AP23" s="1098">
        <v>47583</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20155</v>
      </c>
      <c r="R28" s="1083"/>
      <c r="S28" s="1083"/>
      <c r="T28" s="1083"/>
      <c r="U28" s="1083"/>
      <c r="V28" s="1083">
        <v>19204</v>
      </c>
      <c r="W28" s="1083"/>
      <c r="X28" s="1083"/>
      <c r="Y28" s="1083"/>
      <c r="Z28" s="1083"/>
      <c r="AA28" s="1083">
        <v>951</v>
      </c>
      <c r="AB28" s="1083"/>
      <c r="AC28" s="1083"/>
      <c r="AD28" s="1083"/>
      <c r="AE28" s="1084"/>
      <c r="AF28" s="1085">
        <v>951</v>
      </c>
      <c r="AG28" s="1083"/>
      <c r="AH28" s="1083"/>
      <c r="AI28" s="1083"/>
      <c r="AJ28" s="1086"/>
      <c r="AK28" s="1087">
        <v>1254</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13027</v>
      </c>
      <c r="R29" s="1073"/>
      <c r="S29" s="1073"/>
      <c r="T29" s="1073"/>
      <c r="U29" s="1073"/>
      <c r="V29" s="1073">
        <v>12251</v>
      </c>
      <c r="W29" s="1073"/>
      <c r="X29" s="1073"/>
      <c r="Y29" s="1073"/>
      <c r="Z29" s="1073"/>
      <c r="AA29" s="1073">
        <v>776</v>
      </c>
      <c r="AB29" s="1073"/>
      <c r="AC29" s="1073"/>
      <c r="AD29" s="1073"/>
      <c r="AE29" s="1074"/>
      <c r="AF29" s="1048">
        <v>776</v>
      </c>
      <c r="AG29" s="1049"/>
      <c r="AH29" s="1049"/>
      <c r="AI29" s="1049"/>
      <c r="AJ29" s="1050"/>
      <c r="AK29" s="1009">
        <v>1914</v>
      </c>
      <c r="AL29" s="1000"/>
      <c r="AM29" s="1000"/>
      <c r="AN29" s="1000"/>
      <c r="AO29" s="1000"/>
      <c r="AP29" s="1000" t="s">
        <v>485</v>
      </c>
      <c r="AQ29" s="1000"/>
      <c r="AR29" s="1000"/>
      <c r="AS29" s="1000"/>
      <c r="AT29" s="1000"/>
      <c r="AU29" s="1000" t="s">
        <v>485</v>
      </c>
      <c r="AV29" s="1000"/>
      <c r="AW29" s="1000"/>
      <c r="AX29" s="1000"/>
      <c r="AY29" s="1000"/>
      <c r="AZ29" s="1071" t="s">
        <v>485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2155</v>
      </c>
      <c r="R30" s="1073"/>
      <c r="S30" s="1073"/>
      <c r="T30" s="1073"/>
      <c r="U30" s="1073"/>
      <c r="V30" s="1073">
        <v>2143</v>
      </c>
      <c r="W30" s="1073"/>
      <c r="X30" s="1073"/>
      <c r="Y30" s="1073"/>
      <c r="Z30" s="1073"/>
      <c r="AA30" s="1073">
        <v>11</v>
      </c>
      <c r="AB30" s="1073"/>
      <c r="AC30" s="1073"/>
      <c r="AD30" s="1073"/>
      <c r="AE30" s="1074"/>
      <c r="AF30" s="1048">
        <v>11</v>
      </c>
      <c r="AG30" s="1049"/>
      <c r="AH30" s="1049"/>
      <c r="AI30" s="1049"/>
      <c r="AJ30" s="1050"/>
      <c r="AK30" s="1009">
        <v>394</v>
      </c>
      <c r="AL30" s="1000"/>
      <c r="AM30" s="1000"/>
      <c r="AN30" s="1000"/>
      <c r="AO30" s="1000"/>
      <c r="AP30" s="1000" t="s">
        <v>485</v>
      </c>
      <c r="AQ30" s="1000"/>
      <c r="AR30" s="1000"/>
      <c r="AS30" s="1000"/>
      <c r="AT30" s="1000"/>
      <c r="AU30" s="1000" t="s">
        <v>485</v>
      </c>
      <c r="AV30" s="1000"/>
      <c r="AW30" s="1000"/>
      <c r="AX30" s="1000"/>
      <c r="AY30" s="1000"/>
      <c r="AZ30" s="1071" t="s">
        <v>485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116</v>
      </c>
      <c r="R31" s="1073"/>
      <c r="S31" s="1073"/>
      <c r="T31" s="1073"/>
      <c r="U31" s="1073"/>
      <c r="V31" s="1073">
        <v>98</v>
      </c>
      <c r="W31" s="1073"/>
      <c r="X31" s="1073"/>
      <c r="Y31" s="1073"/>
      <c r="Z31" s="1073"/>
      <c r="AA31" s="1073">
        <v>18</v>
      </c>
      <c r="AB31" s="1073"/>
      <c r="AC31" s="1073"/>
      <c r="AD31" s="1073"/>
      <c r="AE31" s="1074"/>
      <c r="AF31" s="1048">
        <v>18</v>
      </c>
      <c r="AG31" s="1049"/>
      <c r="AH31" s="1049"/>
      <c r="AI31" s="1049"/>
      <c r="AJ31" s="1050"/>
      <c r="AK31" s="1009" t="s">
        <v>541</v>
      </c>
      <c r="AL31" s="1000"/>
      <c r="AM31" s="1000"/>
      <c r="AN31" s="1000"/>
      <c r="AO31" s="1000"/>
      <c r="AP31" s="1000">
        <v>173</v>
      </c>
      <c r="AQ31" s="1000"/>
      <c r="AR31" s="1000"/>
      <c r="AS31" s="1000"/>
      <c r="AT31" s="1000"/>
      <c r="AU31" s="1000" t="s">
        <v>485</v>
      </c>
      <c r="AV31" s="1000"/>
      <c r="AW31" s="1000"/>
      <c r="AX31" s="1000"/>
      <c r="AY31" s="1000"/>
      <c r="AZ31" s="1071" t="s">
        <v>485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3393</v>
      </c>
      <c r="R32" s="1073"/>
      <c r="S32" s="1073"/>
      <c r="T32" s="1073"/>
      <c r="U32" s="1073"/>
      <c r="V32" s="1073">
        <v>2918</v>
      </c>
      <c r="W32" s="1073"/>
      <c r="X32" s="1073"/>
      <c r="Y32" s="1073"/>
      <c r="Z32" s="1073"/>
      <c r="AA32" s="1073">
        <v>475</v>
      </c>
      <c r="AB32" s="1073"/>
      <c r="AC32" s="1073"/>
      <c r="AD32" s="1073"/>
      <c r="AE32" s="1074"/>
      <c r="AF32" s="1048">
        <v>2826</v>
      </c>
      <c r="AG32" s="1049"/>
      <c r="AH32" s="1049"/>
      <c r="AI32" s="1049"/>
      <c r="AJ32" s="1050"/>
      <c r="AK32" s="1009">
        <v>24</v>
      </c>
      <c r="AL32" s="1000"/>
      <c r="AM32" s="1000"/>
      <c r="AN32" s="1000"/>
      <c r="AO32" s="1000"/>
      <c r="AP32" s="1000">
        <v>2891</v>
      </c>
      <c r="AQ32" s="1000"/>
      <c r="AR32" s="1000"/>
      <c r="AS32" s="1000"/>
      <c r="AT32" s="1000"/>
      <c r="AU32" s="1000">
        <v>43</v>
      </c>
      <c r="AV32" s="1000"/>
      <c r="AW32" s="1000"/>
      <c r="AX32" s="1000"/>
      <c r="AY32" s="1000"/>
      <c r="AZ32" s="1071" t="s">
        <v>485</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14680</v>
      </c>
      <c r="R33" s="1073"/>
      <c r="S33" s="1073"/>
      <c r="T33" s="1073"/>
      <c r="U33" s="1073"/>
      <c r="V33" s="1073">
        <v>14663</v>
      </c>
      <c r="W33" s="1073"/>
      <c r="X33" s="1073"/>
      <c r="Y33" s="1073"/>
      <c r="Z33" s="1073"/>
      <c r="AA33" s="1073">
        <v>17</v>
      </c>
      <c r="AB33" s="1073"/>
      <c r="AC33" s="1073"/>
      <c r="AD33" s="1073"/>
      <c r="AE33" s="1074"/>
      <c r="AF33" s="1048">
        <v>5677</v>
      </c>
      <c r="AG33" s="1049"/>
      <c r="AH33" s="1049"/>
      <c r="AI33" s="1049"/>
      <c r="AJ33" s="1050"/>
      <c r="AK33" s="1009">
        <v>1606</v>
      </c>
      <c r="AL33" s="1000"/>
      <c r="AM33" s="1000"/>
      <c r="AN33" s="1000"/>
      <c r="AO33" s="1000"/>
      <c r="AP33" s="1000">
        <v>13977</v>
      </c>
      <c r="AQ33" s="1000"/>
      <c r="AR33" s="1000"/>
      <c r="AS33" s="1000"/>
      <c r="AT33" s="1000"/>
      <c r="AU33" s="1000">
        <v>7463</v>
      </c>
      <c r="AV33" s="1000"/>
      <c r="AW33" s="1000"/>
      <c r="AX33" s="1000"/>
      <c r="AY33" s="1000"/>
      <c r="AZ33" s="1071" t="s">
        <v>485</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5399</v>
      </c>
      <c r="R34" s="1073"/>
      <c r="S34" s="1073"/>
      <c r="T34" s="1073"/>
      <c r="U34" s="1073"/>
      <c r="V34" s="1073">
        <v>5041</v>
      </c>
      <c r="W34" s="1073"/>
      <c r="X34" s="1073"/>
      <c r="Y34" s="1073"/>
      <c r="Z34" s="1073"/>
      <c r="AA34" s="1073">
        <v>358</v>
      </c>
      <c r="AB34" s="1073"/>
      <c r="AC34" s="1073"/>
      <c r="AD34" s="1073"/>
      <c r="AE34" s="1074"/>
      <c r="AF34" s="1048">
        <v>325</v>
      </c>
      <c r="AG34" s="1049"/>
      <c r="AH34" s="1049"/>
      <c r="AI34" s="1049"/>
      <c r="AJ34" s="1050"/>
      <c r="AK34" s="1009">
        <v>1222</v>
      </c>
      <c r="AL34" s="1000"/>
      <c r="AM34" s="1000"/>
      <c r="AN34" s="1000"/>
      <c r="AO34" s="1000"/>
      <c r="AP34" s="1000">
        <v>23110</v>
      </c>
      <c r="AQ34" s="1000"/>
      <c r="AR34" s="1000"/>
      <c r="AS34" s="1000"/>
      <c r="AT34" s="1000"/>
      <c r="AU34" s="1000">
        <v>12340</v>
      </c>
      <c r="AV34" s="1000"/>
      <c r="AW34" s="1000"/>
      <c r="AX34" s="1000"/>
      <c r="AY34" s="1000"/>
      <c r="AZ34" s="1071" t="s">
        <v>485</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109</v>
      </c>
      <c r="R35" s="1073"/>
      <c r="S35" s="1073"/>
      <c r="T35" s="1073"/>
      <c r="U35" s="1073"/>
      <c r="V35" s="1073">
        <v>94</v>
      </c>
      <c r="W35" s="1073"/>
      <c r="X35" s="1073"/>
      <c r="Y35" s="1073"/>
      <c r="Z35" s="1073"/>
      <c r="AA35" s="1073">
        <v>15</v>
      </c>
      <c r="AB35" s="1073"/>
      <c r="AC35" s="1073"/>
      <c r="AD35" s="1073"/>
      <c r="AE35" s="1074"/>
      <c r="AF35" s="1048">
        <v>14</v>
      </c>
      <c r="AG35" s="1049"/>
      <c r="AH35" s="1049"/>
      <c r="AI35" s="1049"/>
      <c r="AJ35" s="1050"/>
      <c r="AK35" s="1009">
        <v>60</v>
      </c>
      <c r="AL35" s="1000"/>
      <c r="AM35" s="1000"/>
      <c r="AN35" s="1000"/>
      <c r="AO35" s="1000"/>
      <c r="AP35" s="1000">
        <v>435</v>
      </c>
      <c r="AQ35" s="1000"/>
      <c r="AR35" s="1000"/>
      <c r="AS35" s="1000"/>
      <c r="AT35" s="1000"/>
      <c r="AU35" s="1000">
        <v>407</v>
      </c>
      <c r="AV35" s="1000"/>
      <c r="AW35" s="1000"/>
      <c r="AX35" s="1000"/>
      <c r="AY35" s="1000"/>
      <c r="AZ35" s="1071" t="s">
        <v>485</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392</v>
      </c>
      <c r="C36" s="1067"/>
      <c r="D36" s="1067"/>
      <c r="E36" s="1067"/>
      <c r="F36" s="1067"/>
      <c r="G36" s="1067"/>
      <c r="H36" s="1067"/>
      <c r="I36" s="1067"/>
      <c r="J36" s="1067"/>
      <c r="K36" s="1067"/>
      <c r="L36" s="1067"/>
      <c r="M36" s="1067"/>
      <c r="N36" s="1067"/>
      <c r="O36" s="1067"/>
      <c r="P36" s="1068"/>
      <c r="Q36" s="1072">
        <v>740</v>
      </c>
      <c r="R36" s="1073"/>
      <c r="S36" s="1073"/>
      <c r="T36" s="1073"/>
      <c r="U36" s="1073"/>
      <c r="V36" s="1073">
        <v>217</v>
      </c>
      <c r="W36" s="1073"/>
      <c r="X36" s="1073"/>
      <c r="Y36" s="1073"/>
      <c r="Z36" s="1073"/>
      <c r="AA36" s="1073">
        <v>523</v>
      </c>
      <c r="AB36" s="1073"/>
      <c r="AC36" s="1073"/>
      <c r="AD36" s="1073"/>
      <c r="AE36" s="1074"/>
      <c r="AF36" s="1048">
        <v>650</v>
      </c>
      <c r="AG36" s="1049"/>
      <c r="AH36" s="1049"/>
      <c r="AI36" s="1049"/>
      <c r="AJ36" s="1050"/>
      <c r="AK36" s="1009">
        <v>119</v>
      </c>
      <c r="AL36" s="1000"/>
      <c r="AM36" s="1000"/>
      <c r="AN36" s="1000"/>
      <c r="AO36" s="1000"/>
      <c r="AP36" s="1000" t="s">
        <v>542</v>
      </c>
      <c r="AQ36" s="1000"/>
      <c r="AR36" s="1000"/>
      <c r="AS36" s="1000"/>
      <c r="AT36" s="1000"/>
      <c r="AU36" s="1000" t="s">
        <v>542</v>
      </c>
      <c r="AV36" s="1000"/>
      <c r="AW36" s="1000"/>
      <c r="AX36" s="1000"/>
      <c r="AY36" s="1000"/>
      <c r="AZ36" s="1000" t="s">
        <v>542</v>
      </c>
      <c r="BA36" s="1000"/>
      <c r="BB36" s="1000"/>
      <c r="BC36" s="1000"/>
      <c r="BD36" s="1000"/>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393</v>
      </c>
      <c r="C37" s="1067"/>
      <c r="D37" s="1067"/>
      <c r="E37" s="1067"/>
      <c r="F37" s="1067"/>
      <c r="G37" s="1067"/>
      <c r="H37" s="1067"/>
      <c r="I37" s="1067"/>
      <c r="J37" s="1067"/>
      <c r="K37" s="1067"/>
      <c r="L37" s="1067"/>
      <c r="M37" s="1067"/>
      <c r="N37" s="1067"/>
      <c r="O37" s="1067"/>
      <c r="P37" s="1068"/>
      <c r="Q37" s="1072">
        <v>290</v>
      </c>
      <c r="R37" s="1073"/>
      <c r="S37" s="1073"/>
      <c r="T37" s="1073"/>
      <c r="U37" s="1073"/>
      <c r="V37" s="1073">
        <v>75</v>
      </c>
      <c r="W37" s="1073"/>
      <c r="X37" s="1073"/>
      <c r="Y37" s="1073"/>
      <c r="Z37" s="1073"/>
      <c r="AA37" s="1073">
        <v>215</v>
      </c>
      <c r="AB37" s="1073"/>
      <c r="AC37" s="1073"/>
      <c r="AD37" s="1073"/>
      <c r="AE37" s="1074"/>
      <c r="AF37" s="1048">
        <v>222</v>
      </c>
      <c r="AG37" s="1049"/>
      <c r="AH37" s="1049"/>
      <c r="AI37" s="1049"/>
      <c r="AJ37" s="1050"/>
      <c r="AK37" s="1009">
        <v>230</v>
      </c>
      <c r="AL37" s="1000"/>
      <c r="AM37" s="1000"/>
      <c r="AN37" s="1000"/>
      <c r="AO37" s="1000"/>
      <c r="AP37" s="1000" t="s">
        <v>541</v>
      </c>
      <c r="AQ37" s="1000"/>
      <c r="AR37" s="1000"/>
      <c r="AS37" s="1000"/>
      <c r="AT37" s="1000"/>
      <c r="AU37" s="1000" t="s">
        <v>541</v>
      </c>
      <c r="AV37" s="1000"/>
      <c r="AW37" s="1000"/>
      <c r="AX37" s="1000"/>
      <c r="AY37" s="1000"/>
      <c r="AZ37" s="1000" t="s">
        <v>541</v>
      </c>
      <c r="BA37" s="1000"/>
      <c r="BB37" s="1000"/>
      <c r="BC37" s="1000"/>
      <c r="BD37" s="1000"/>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11470</v>
      </c>
      <c r="AG63" s="988"/>
      <c r="AH63" s="988"/>
      <c r="AI63" s="988"/>
      <c r="AJ63" s="1059"/>
      <c r="AK63" s="1060"/>
      <c r="AL63" s="992"/>
      <c r="AM63" s="992"/>
      <c r="AN63" s="992"/>
      <c r="AO63" s="992"/>
      <c r="AP63" s="988">
        <f>(172689+2890819+13976566+23109529+434830)/1000</f>
        <v>40584.432999999997</v>
      </c>
      <c r="AQ63" s="988"/>
      <c r="AR63" s="988"/>
      <c r="AS63" s="988"/>
      <c r="AT63" s="988"/>
      <c r="AU63" s="988">
        <f>(43362+7463486+12340488+407000)/1000</f>
        <v>20254.335999999999</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397</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398</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543</v>
      </c>
      <c r="C68" s="1015"/>
      <c r="D68" s="1015"/>
      <c r="E68" s="1015"/>
      <c r="F68" s="1015"/>
      <c r="G68" s="1015"/>
      <c r="H68" s="1015"/>
      <c r="I68" s="1015"/>
      <c r="J68" s="1015"/>
      <c r="K68" s="1015"/>
      <c r="L68" s="1015"/>
      <c r="M68" s="1015"/>
      <c r="N68" s="1015"/>
      <c r="O68" s="1015"/>
      <c r="P68" s="1016"/>
      <c r="Q68" s="1017">
        <v>1549</v>
      </c>
      <c r="R68" s="1011"/>
      <c r="S68" s="1011"/>
      <c r="T68" s="1011"/>
      <c r="U68" s="1011"/>
      <c r="V68" s="1011">
        <v>1445</v>
      </c>
      <c r="W68" s="1011"/>
      <c r="X68" s="1011"/>
      <c r="Y68" s="1011"/>
      <c r="Z68" s="1011"/>
      <c r="AA68" s="1011">
        <v>104</v>
      </c>
      <c r="AB68" s="1011"/>
      <c r="AC68" s="1011"/>
      <c r="AD68" s="1011"/>
      <c r="AE68" s="1011"/>
      <c r="AF68" s="1011">
        <v>104</v>
      </c>
      <c r="AG68" s="1011"/>
      <c r="AH68" s="1011"/>
      <c r="AI68" s="1011"/>
      <c r="AJ68" s="1011"/>
      <c r="AK68" s="1011" t="s">
        <v>541</v>
      </c>
      <c r="AL68" s="1011"/>
      <c r="AM68" s="1011"/>
      <c r="AN68" s="1011"/>
      <c r="AO68" s="1011"/>
      <c r="AP68" s="1011" t="s">
        <v>541</v>
      </c>
      <c r="AQ68" s="1011"/>
      <c r="AR68" s="1011"/>
      <c r="AS68" s="1011"/>
      <c r="AT68" s="1011"/>
      <c r="AU68" s="1011" t="s">
        <v>541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795514</v>
      </c>
      <c r="R69" s="1000"/>
      <c r="S69" s="1000"/>
      <c r="T69" s="1000"/>
      <c r="U69" s="1000"/>
      <c r="V69" s="1000">
        <v>763822</v>
      </c>
      <c r="W69" s="1000"/>
      <c r="X69" s="1000"/>
      <c r="Y69" s="1000"/>
      <c r="Z69" s="1000"/>
      <c r="AA69" s="1000">
        <v>31692</v>
      </c>
      <c r="AB69" s="1000"/>
      <c r="AC69" s="1000"/>
      <c r="AD69" s="1000"/>
      <c r="AE69" s="1000"/>
      <c r="AF69" s="1000">
        <v>31692</v>
      </c>
      <c r="AG69" s="1000"/>
      <c r="AH69" s="1000"/>
      <c r="AI69" s="1000"/>
      <c r="AJ69" s="1000"/>
      <c r="AK69" s="1000">
        <v>1</v>
      </c>
      <c r="AL69" s="1000"/>
      <c r="AM69" s="1000"/>
      <c r="AN69" s="1000"/>
      <c r="AO69" s="1000"/>
      <c r="AP69" s="1000" t="s">
        <v>541</v>
      </c>
      <c r="AQ69" s="1000"/>
      <c r="AR69" s="1000"/>
      <c r="AS69" s="1000"/>
      <c r="AT69" s="1000"/>
      <c r="AU69" s="1000" t="s">
        <v>541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665</v>
      </c>
      <c r="R70" s="1000"/>
      <c r="S70" s="1000"/>
      <c r="T70" s="1000"/>
      <c r="U70" s="1000"/>
      <c r="V70" s="1000">
        <v>657</v>
      </c>
      <c r="W70" s="1000"/>
      <c r="X70" s="1000"/>
      <c r="Y70" s="1000"/>
      <c r="Z70" s="1000"/>
      <c r="AA70" s="1000">
        <v>9</v>
      </c>
      <c r="AB70" s="1000"/>
      <c r="AC70" s="1000"/>
      <c r="AD70" s="1000"/>
      <c r="AE70" s="1000"/>
      <c r="AF70" s="1000">
        <v>9</v>
      </c>
      <c r="AG70" s="1000"/>
      <c r="AH70" s="1000"/>
      <c r="AI70" s="1000"/>
      <c r="AJ70" s="1000"/>
      <c r="AK70" s="1000" t="s">
        <v>541</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104+31692+9</f>
        <v>31805</v>
      </c>
      <c r="AG88" s="988"/>
      <c r="AH88" s="988"/>
      <c r="AI88" s="988"/>
      <c r="AJ88" s="988"/>
      <c r="AK88" s="992"/>
      <c r="AL88" s="992"/>
      <c r="AM88" s="992"/>
      <c r="AN88" s="992"/>
      <c r="AO88" s="992"/>
      <c r="AP88" s="988" t="s">
        <v>541</v>
      </c>
      <c r="AQ88" s="988"/>
      <c r="AR88" s="988"/>
      <c r="AS88" s="988"/>
      <c r="AT88" s="988"/>
      <c r="AU88" s="988" t="s">
        <v>541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(40000+200000+20000+9000+9000)/1000</f>
        <v>278</v>
      </c>
      <c r="CS102" s="980"/>
      <c r="CT102" s="980"/>
      <c r="CU102" s="980"/>
      <c r="CV102" s="981"/>
      <c r="CW102" s="979">
        <f>(12970+16809+18162)/1000</f>
        <v>47.941000000000003</v>
      </c>
      <c r="CX102" s="980"/>
      <c r="CY102" s="980"/>
      <c r="CZ102" s="980"/>
      <c r="DA102" s="981"/>
      <c r="DB102" s="979">
        <f>75000/1000</f>
        <v>75</v>
      </c>
      <c r="DC102" s="980"/>
      <c r="DD102" s="980"/>
      <c r="DE102" s="980"/>
      <c r="DF102" s="981"/>
      <c r="DG102" s="979">
        <f>916972/1000</f>
        <v>916.97199999999998</v>
      </c>
      <c r="DH102" s="980"/>
      <c r="DI102" s="980"/>
      <c r="DJ102" s="980"/>
      <c r="DK102" s="981"/>
      <c r="DL102" s="979" t="s">
        <v>541</v>
      </c>
      <c r="DM102" s="980"/>
      <c r="DN102" s="980"/>
      <c r="DO102" s="980"/>
      <c r="DP102" s="981"/>
      <c r="DQ102" s="979" t="s">
        <v>541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289</v>
      </c>
      <c r="AG109" s="923"/>
      <c r="AH109" s="923"/>
      <c r="AI109" s="923"/>
      <c r="AJ109" s="924"/>
      <c r="AK109" s="925" t="s">
        <v>288</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289</v>
      </c>
      <c r="BW109" s="923"/>
      <c r="BX109" s="923"/>
      <c r="BY109" s="923"/>
      <c r="BZ109" s="924"/>
      <c r="CA109" s="925" t="s">
        <v>288</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289</v>
      </c>
      <c r="DM109" s="923"/>
      <c r="DN109" s="923"/>
      <c r="DO109" s="923"/>
      <c r="DP109" s="924"/>
      <c r="DQ109" s="925" t="s">
        <v>288</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6045598</v>
      </c>
      <c r="AB110" s="916"/>
      <c r="AC110" s="916"/>
      <c r="AD110" s="916"/>
      <c r="AE110" s="917"/>
      <c r="AF110" s="918">
        <v>5610114</v>
      </c>
      <c r="AG110" s="916"/>
      <c r="AH110" s="916"/>
      <c r="AI110" s="916"/>
      <c r="AJ110" s="917"/>
      <c r="AK110" s="918">
        <v>5339684</v>
      </c>
      <c r="AL110" s="916"/>
      <c r="AM110" s="916"/>
      <c r="AN110" s="916"/>
      <c r="AO110" s="917"/>
      <c r="AP110" s="919">
        <v>16.100000000000001</v>
      </c>
      <c r="AQ110" s="920"/>
      <c r="AR110" s="920"/>
      <c r="AS110" s="920"/>
      <c r="AT110" s="921"/>
      <c r="AU110" s="955" t="s">
        <v>62</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51351565</v>
      </c>
      <c r="BR110" s="863"/>
      <c r="BS110" s="863"/>
      <c r="BT110" s="863"/>
      <c r="BU110" s="863"/>
      <c r="BV110" s="863">
        <v>49114188</v>
      </c>
      <c r="BW110" s="863"/>
      <c r="BX110" s="863"/>
      <c r="BY110" s="863"/>
      <c r="BZ110" s="863"/>
      <c r="CA110" s="863">
        <v>47582800</v>
      </c>
      <c r="CB110" s="863"/>
      <c r="CC110" s="863"/>
      <c r="CD110" s="863"/>
      <c r="CE110" s="863"/>
      <c r="CF110" s="887">
        <v>143.6</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1226703</v>
      </c>
      <c r="DH110" s="863"/>
      <c r="DI110" s="863"/>
      <c r="DJ110" s="863"/>
      <c r="DK110" s="863"/>
      <c r="DL110" s="863">
        <v>1014925</v>
      </c>
      <c r="DM110" s="863"/>
      <c r="DN110" s="863"/>
      <c r="DO110" s="863"/>
      <c r="DP110" s="863"/>
      <c r="DQ110" s="863">
        <v>913432</v>
      </c>
      <c r="DR110" s="863"/>
      <c r="DS110" s="863"/>
      <c r="DT110" s="863"/>
      <c r="DU110" s="863"/>
      <c r="DV110" s="864">
        <v>2.8</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1574169</v>
      </c>
      <c r="BR111" s="835"/>
      <c r="BS111" s="835"/>
      <c r="BT111" s="835"/>
      <c r="BU111" s="835"/>
      <c r="BV111" s="835">
        <v>1332958</v>
      </c>
      <c r="BW111" s="835"/>
      <c r="BX111" s="835"/>
      <c r="BY111" s="835"/>
      <c r="BZ111" s="835"/>
      <c r="CA111" s="835">
        <v>1693563</v>
      </c>
      <c r="CB111" s="835"/>
      <c r="CC111" s="835"/>
      <c r="CD111" s="835"/>
      <c r="CE111" s="835"/>
      <c r="CF111" s="896">
        <v>5.0999999999999996</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22595071</v>
      </c>
      <c r="BR112" s="835"/>
      <c r="BS112" s="835"/>
      <c r="BT112" s="835"/>
      <c r="BU112" s="835"/>
      <c r="BV112" s="835">
        <v>21826736</v>
      </c>
      <c r="BW112" s="835"/>
      <c r="BX112" s="835"/>
      <c r="BY112" s="835"/>
      <c r="BZ112" s="835"/>
      <c r="CA112" s="835">
        <v>20254336</v>
      </c>
      <c r="CB112" s="835"/>
      <c r="CC112" s="835"/>
      <c r="CD112" s="835"/>
      <c r="CE112" s="835"/>
      <c r="CF112" s="896">
        <v>61.1</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1459602</v>
      </c>
      <c r="AB113" s="944"/>
      <c r="AC113" s="944"/>
      <c r="AD113" s="944"/>
      <c r="AE113" s="945"/>
      <c r="AF113" s="946">
        <v>1455964</v>
      </c>
      <c r="AG113" s="944"/>
      <c r="AH113" s="944"/>
      <c r="AI113" s="944"/>
      <c r="AJ113" s="945"/>
      <c r="AK113" s="946">
        <v>1523419</v>
      </c>
      <c r="AL113" s="944"/>
      <c r="AM113" s="944"/>
      <c r="AN113" s="944"/>
      <c r="AO113" s="945"/>
      <c r="AP113" s="947">
        <v>4.5999999999999996</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201094</v>
      </c>
      <c r="DH113" s="798"/>
      <c r="DI113" s="798"/>
      <c r="DJ113" s="798"/>
      <c r="DK113" s="799"/>
      <c r="DL113" s="800">
        <v>186730</v>
      </c>
      <c r="DM113" s="798"/>
      <c r="DN113" s="798"/>
      <c r="DO113" s="798"/>
      <c r="DP113" s="799"/>
      <c r="DQ113" s="800">
        <v>660433</v>
      </c>
      <c r="DR113" s="798"/>
      <c r="DS113" s="798"/>
      <c r="DT113" s="798"/>
      <c r="DU113" s="799"/>
      <c r="DV113" s="845">
        <v>2</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9381424</v>
      </c>
      <c r="BR114" s="835"/>
      <c r="BS114" s="835"/>
      <c r="BT114" s="835"/>
      <c r="BU114" s="835"/>
      <c r="BV114" s="835">
        <v>8792215</v>
      </c>
      <c r="BW114" s="835"/>
      <c r="BX114" s="835"/>
      <c r="BY114" s="835"/>
      <c r="BZ114" s="835"/>
      <c r="CA114" s="835">
        <v>8566948</v>
      </c>
      <c r="CB114" s="835"/>
      <c r="CC114" s="835"/>
      <c r="CD114" s="835"/>
      <c r="CE114" s="835"/>
      <c r="CF114" s="896">
        <v>25.8</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128922</v>
      </c>
      <c r="AB115" s="944"/>
      <c r="AC115" s="944"/>
      <c r="AD115" s="944"/>
      <c r="AE115" s="945"/>
      <c r="AF115" s="946">
        <v>146483</v>
      </c>
      <c r="AG115" s="944"/>
      <c r="AH115" s="944"/>
      <c r="AI115" s="944"/>
      <c r="AJ115" s="945"/>
      <c r="AK115" s="946">
        <v>132072</v>
      </c>
      <c r="AL115" s="944"/>
      <c r="AM115" s="944"/>
      <c r="AN115" s="944"/>
      <c r="AO115" s="945"/>
      <c r="AP115" s="947">
        <v>0.4</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3867</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7634122</v>
      </c>
      <c r="AB117" s="930"/>
      <c r="AC117" s="930"/>
      <c r="AD117" s="930"/>
      <c r="AE117" s="931"/>
      <c r="AF117" s="932">
        <v>7212561</v>
      </c>
      <c r="AG117" s="930"/>
      <c r="AH117" s="930"/>
      <c r="AI117" s="930"/>
      <c r="AJ117" s="931"/>
      <c r="AK117" s="932">
        <v>6995175</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289</v>
      </c>
      <c r="AG118" s="923"/>
      <c r="AH118" s="923"/>
      <c r="AI118" s="923"/>
      <c r="AJ118" s="924"/>
      <c r="AK118" s="925" t="s">
        <v>288</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117094</v>
      </c>
      <c r="AB119" s="916"/>
      <c r="AC119" s="916"/>
      <c r="AD119" s="916"/>
      <c r="AE119" s="917"/>
      <c r="AF119" s="918">
        <v>117094</v>
      </c>
      <c r="AG119" s="916"/>
      <c r="AH119" s="916"/>
      <c r="AI119" s="916"/>
      <c r="AJ119" s="917"/>
      <c r="AK119" s="918">
        <v>106567</v>
      </c>
      <c r="AL119" s="916"/>
      <c r="AM119" s="916"/>
      <c r="AN119" s="916"/>
      <c r="AO119" s="917"/>
      <c r="AP119" s="919">
        <v>0.3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439</v>
      </c>
      <c r="BP119" s="899"/>
      <c r="BQ119" s="903">
        <v>84902229</v>
      </c>
      <c r="BR119" s="866"/>
      <c r="BS119" s="866"/>
      <c r="BT119" s="866"/>
      <c r="BU119" s="866"/>
      <c r="BV119" s="866">
        <v>81066097</v>
      </c>
      <c r="BW119" s="866"/>
      <c r="BX119" s="866"/>
      <c r="BY119" s="866"/>
      <c r="BZ119" s="866"/>
      <c r="CA119" s="866">
        <v>78097647</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142505</v>
      </c>
      <c r="DH119" s="781"/>
      <c r="DI119" s="781"/>
      <c r="DJ119" s="781"/>
      <c r="DK119" s="782"/>
      <c r="DL119" s="783">
        <v>131303</v>
      </c>
      <c r="DM119" s="781"/>
      <c r="DN119" s="781"/>
      <c r="DO119" s="781"/>
      <c r="DP119" s="782"/>
      <c r="DQ119" s="783">
        <v>119698</v>
      </c>
      <c r="DR119" s="781"/>
      <c r="DS119" s="781"/>
      <c r="DT119" s="781"/>
      <c r="DU119" s="782"/>
      <c r="DV119" s="869">
        <v>0.4</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13803539</v>
      </c>
      <c r="BR120" s="863"/>
      <c r="BS120" s="863"/>
      <c r="BT120" s="863"/>
      <c r="BU120" s="863"/>
      <c r="BV120" s="863">
        <v>15861370</v>
      </c>
      <c r="BW120" s="863"/>
      <c r="BX120" s="863"/>
      <c r="BY120" s="863"/>
      <c r="BZ120" s="863"/>
      <c r="CA120" s="863">
        <v>17160514</v>
      </c>
      <c r="CB120" s="863"/>
      <c r="CC120" s="863"/>
      <c r="CD120" s="863"/>
      <c r="CE120" s="863"/>
      <c r="CF120" s="887">
        <v>51.8</v>
      </c>
      <c r="CG120" s="888"/>
      <c r="CH120" s="888"/>
      <c r="CI120" s="888"/>
      <c r="CJ120" s="888"/>
      <c r="CK120" s="889" t="s">
        <v>443</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13948244</v>
      </c>
      <c r="DH120" s="863"/>
      <c r="DI120" s="863"/>
      <c r="DJ120" s="863"/>
      <c r="DK120" s="863"/>
      <c r="DL120" s="863">
        <v>12779655</v>
      </c>
      <c r="DM120" s="863"/>
      <c r="DN120" s="863"/>
      <c r="DO120" s="863"/>
      <c r="DP120" s="863"/>
      <c r="DQ120" s="863">
        <v>12340488</v>
      </c>
      <c r="DR120" s="863"/>
      <c r="DS120" s="863"/>
      <c r="DT120" s="863"/>
      <c r="DU120" s="863"/>
      <c r="DV120" s="864">
        <v>37.200000000000003</v>
      </c>
      <c r="DW120" s="864"/>
      <c r="DX120" s="864"/>
      <c r="DY120" s="864"/>
      <c r="DZ120" s="865"/>
    </row>
    <row r="121" spans="1:130" s="199" customFormat="1" ht="26.25" customHeight="1" x14ac:dyDescent="0.15">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v>14364</v>
      </c>
      <c r="AG121" s="798"/>
      <c r="AH121" s="798"/>
      <c r="AI121" s="798"/>
      <c r="AJ121" s="799"/>
      <c r="AK121" s="800">
        <v>19308</v>
      </c>
      <c r="AL121" s="798"/>
      <c r="AM121" s="798"/>
      <c r="AN121" s="798"/>
      <c r="AO121" s="799"/>
      <c r="AP121" s="845">
        <v>0.1</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21572164</v>
      </c>
      <c r="BR121" s="835"/>
      <c r="BS121" s="835"/>
      <c r="BT121" s="835"/>
      <c r="BU121" s="835"/>
      <c r="BV121" s="835">
        <v>21922399</v>
      </c>
      <c r="BW121" s="835"/>
      <c r="BX121" s="835"/>
      <c r="BY121" s="835"/>
      <c r="BZ121" s="835"/>
      <c r="CA121" s="835">
        <v>19721945</v>
      </c>
      <c r="CB121" s="835"/>
      <c r="CC121" s="835"/>
      <c r="CD121" s="835"/>
      <c r="CE121" s="835"/>
      <c r="CF121" s="896">
        <v>59.5</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8104237</v>
      </c>
      <c r="DH121" s="835"/>
      <c r="DI121" s="835"/>
      <c r="DJ121" s="835"/>
      <c r="DK121" s="835"/>
      <c r="DL121" s="835">
        <v>7797008</v>
      </c>
      <c r="DM121" s="835"/>
      <c r="DN121" s="835"/>
      <c r="DO121" s="835"/>
      <c r="DP121" s="835"/>
      <c r="DQ121" s="835">
        <v>7463486</v>
      </c>
      <c r="DR121" s="835"/>
      <c r="DS121" s="835"/>
      <c r="DT121" s="835"/>
      <c r="DU121" s="835"/>
      <c r="DV121" s="812">
        <v>22.5</v>
      </c>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60198724</v>
      </c>
      <c r="BR122" s="866"/>
      <c r="BS122" s="866"/>
      <c r="BT122" s="866"/>
      <c r="BU122" s="866"/>
      <c r="BV122" s="866">
        <v>60254887</v>
      </c>
      <c r="BW122" s="866"/>
      <c r="BX122" s="866"/>
      <c r="BY122" s="866"/>
      <c r="BZ122" s="866"/>
      <c r="CA122" s="866">
        <v>61243224</v>
      </c>
      <c r="CB122" s="866"/>
      <c r="CC122" s="866"/>
      <c r="CD122" s="866"/>
      <c r="CE122" s="866"/>
      <c r="CF122" s="867">
        <v>184.8</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394564</v>
      </c>
      <c r="DH122" s="835"/>
      <c r="DI122" s="835"/>
      <c r="DJ122" s="835"/>
      <c r="DK122" s="835"/>
      <c r="DL122" s="835">
        <v>404824</v>
      </c>
      <c r="DM122" s="835"/>
      <c r="DN122" s="835"/>
      <c r="DO122" s="835"/>
      <c r="DP122" s="835"/>
      <c r="DQ122" s="835">
        <v>407000</v>
      </c>
      <c r="DR122" s="835"/>
      <c r="DS122" s="835"/>
      <c r="DT122" s="835"/>
      <c r="DU122" s="835"/>
      <c r="DV122" s="812">
        <v>1.2</v>
      </c>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447</v>
      </c>
      <c r="BP123" s="899"/>
      <c r="BQ123" s="853">
        <v>95574427</v>
      </c>
      <c r="BR123" s="854"/>
      <c r="BS123" s="854"/>
      <c r="BT123" s="854"/>
      <c r="BU123" s="854"/>
      <c r="BV123" s="854">
        <v>98038656</v>
      </c>
      <c r="BW123" s="854"/>
      <c r="BX123" s="854"/>
      <c r="BY123" s="854"/>
      <c r="BZ123" s="854"/>
      <c r="CA123" s="854">
        <v>98125683</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148026</v>
      </c>
      <c r="DH123" s="798"/>
      <c r="DI123" s="798"/>
      <c r="DJ123" s="798"/>
      <c r="DK123" s="799"/>
      <c r="DL123" s="800">
        <v>845249</v>
      </c>
      <c r="DM123" s="798"/>
      <c r="DN123" s="798"/>
      <c r="DO123" s="798"/>
      <c r="DP123" s="799"/>
      <c r="DQ123" s="800">
        <v>43362</v>
      </c>
      <c r="DR123" s="798"/>
      <c r="DS123" s="798"/>
      <c r="DT123" s="798"/>
      <c r="DU123" s="799"/>
      <c r="DV123" s="845">
        <v>0.1</v>
      </c>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7771</v>
      </c>
      <c r="AB126" s="798"/>
      <c r="AC126" s="798"/>
      <c r="AD126" s="798"/>
      <c r="AE126" s="799"/>
      <c r="AF126" s="800">
        <v>11092</v>
      </c>
      <c r="AG126" s="798"/>
      <c r="AH126" s="798"/>
      <c r="AI126" s="798"/>
      <c r="AJ126" s="799"/>
      <c r="AK126" s="800">
        <v>6197</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4057</v>
      </c>
      <c r="AB127" s="798"/>
      <c r="AC127" s="798"/>
      <c r="AD127" s="798"/>
      <c r="AE127" s="799"/>
      <c r="AF127" s="800">
        <v>3933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1958296</v>
      </c>
      <c r="AB128" s="819"/>
      <c r="AC128" s="819"/>
      <c r="AD128" s="819"/>
      <c r="AE128" s="820"/>
      <c r="AF128" s="821">
        <v>1916629</v>
      </c>
      <c r="AG128" s="819"/>
      <c r="AH128" s="819"/>
      <c r="AI128" s="819"/>
      <c r="AJ128" s="820"/>
      <c r="AK128" s="821">
        <v>1856294</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113</v>
      </c>
      <c r="BG128" s="805"/>
      <c r="BH128" s="805"/>
      <c r="BI128" s="805"/>
      <c r="BJ128" s="805"/>
      <c r="BK128" s="805"/>
      <c r="BL128" s="828"/>
      <c r="BM128" s="804">
        <v>11.51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37567221</v>
      </c>
      <c r="AB129" s="798"/>
      <c r="AC129" s="798"/>
      <c r="AD129" s="798"/>
      <c r="AE129" s="799"/>
      <c r="AF129" s="800">
        <v>38115976</v>
      </c>
      <c r="AG129" s="798"/>
      <c r="AH129" s="798"/>
      <c r="AI129" s="798"/>
      <c r="AJ129" s="799"/>
      <c r="AK129" s="800">
        <v>38238030</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113</v>
      </c>
      <c r="BG129" s="788"/>
      <c r="BH129" s="788"/>
      <c r="BI129" s="788"/>
      <c r="BJ129" s="788"/>
      <c r="BK129" s="788"/>
      <c r="BL129" s="789"/>
      <c r="BM129" s="787">
        <v>16.510000000000002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5147518</v>
      </c>
      <c r="AB130" s="798"/>
      <c r="AC130" s="798"/>
      <c r="AD130" s="798"/>
      <c r="AE130" s="799"/>
      <c r="AF130" s="800">
        <v>4948214</v>
      </c>
      <c r="AG130" s="798"/>
      <c r="AH130" s="798"/>
      <c r="AI130" s="798"/>
      <c r="AJ130" s="799"/>
      <c r="AK130" s="800">
        <v>5094159</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0.9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32419703</v>
      </c>
      <c r="AB131" s="781"/>
      <c r="AC131" s="781"/>
      <c r="AD131" s="781"/>
      <c r="AE131" s="782"/>
      <c r="AF131" s="783">
        <v>33167762</v>
      </c>
      <c r="AG131" s="781"/>
      <c r="AH131" s="781"/>
      <c r="AI131" s="781"/>
      <c r="AJ131" s="782"/>
      <c r="AK131" s="783">
        <v>33143871</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1.629589266</v>
      </c>
      <c r="AB132" s="761"/>
      <c r="AC132" s="761"/>
      <c r="AD132" s="761"/>
      <c r="AE132" s="762"/>
      <c r="AF132" s="763">
        <v>1.048361358</v>
      </c>
      <c r="AG132" s="761"/>
      <c r="AH132" s="761"/>
      <c r="AI132" s="761"/>
      <c r="AJ132" s="762"/>
      <c r="AK132" s="763">
        <v>0.134932941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3.5</v>
      </c>
      <c r="AB133" s="740"/>
      <c r="AC133" s="740"/>
      <c r="AD133" s="740"/>
      <c r="AE133" s="741"/>
      <c r="AF133" s="739">
        <v>2.1</v>
      </c>
      <c r="AG133" s="740"/>
      <c r="AH133" s="740"/>
      <c r="AI133" s="740"/>
      <c r="AJ133" s="741"/>
      <c r="AK133" s="739">
        <v>0.9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2" t="s">
        <v>475</v>
      </c>
      <c r="L7" s="256"/>
      <c r="M7" s="257" t="s">
        <v>476</v>
      </c>
      <c r="N7" s="258"/>
    </row>
    <row r="8" spans="1:16" x14ac:dyDescent="0.15">
      <c r="A8" s="250"/>
      <c r="B8" s="246"/>
      <c r="C8" s="246"/>
      <c r="D8" s="246"/>
      <c r="E8" s="246"/>
      <c r="F8" s="246"/>
      <c r="G8" s="259"/>
      <c r="H8" s="260"/>
      <c r="I8" s="260"/>
      <c r="J8" s="261"/>
      <c r="K8" s="1153"/>
      <c r="L8" s="262" t="s">
        <v>477</v>
      </c>
      <c r="M8" s="263" t="s">
        <v>478</v>
      </c>
      <c r="N8" s="264" t="s">
        <v>479</v>
      </c>
    </row>
    <row r="9" spans="1:16" x14ac:dyDescent="0.15">
      <c r="A9" s="250"/>
      <c r="B9" s="246"/>
      <c r="C9" s="246"/>
      <c r="D9" s="246"/>
      <c r="E9" s="246"/>
      <c r="F9" s="246"/>
      <c r="G9" s="1166" t="s">
        <v>480</v>
      </c>
      <c r="H9" s="1167"/>
      <c r="I9" s="1167"/>
      <c r="J9" s="1168"/>
      <c r="K9" s="265">
        <v>9744579</v>
      </c>
      <c r="L9" s="266">
        <v>52437</v>
      </c>
      <c r="M9" s="267">
        <v>59123</v>
      </c>
      <c r="N9" s="268">
        <v>-11.3</v>
      </c>
    </row>
    <row r="10" spans="1:16" x14ac:dyDescent="0.15">
      <c r="A10" s="250"/>
      <c r="B10" s="246"/>
      <c r="C10" s="246"/>
      <c r="D10" s="246"/>
      <c r="E10" s="246"/>
      <c r="F10" s="246"/>
      <c r="G10" s="1166" t="s">
        <v>481</v>
      </c>
      <c r="H10" s="1167"/>
      <c r="I10" s="1167"/>
      <c r="J10" s="1168"/>
      <c r="K10" s="269">
        <v>433066</v>
      </c>
      <c r="L10" s="270">
        <v>2330</v>
      </c>
      <c r="M10" s="271">
        <v>3893</v>
      </c>
      <c r="N10" s="272">
        <v>-40.1</v>
      </c>
    </row>
    <row r="11" spans="1:16" ht="13.5" customHeight="1" x14ac:dyDescent="0.15">
      <c r="A11" s="250"/>
      <c r="B11" s="246"/>
      <c r="C11" s="246"/>
      <c r="D11" s="246"/>
      <c r="E11" s="246"/>
      <c r="F11" s="246"/>
      <c r="G11" s="1166" t="s">
        <v>482</v>
      </c>
      <c r="H11" s="1167"/>
      <c r="I11" s="1167"/>
      <c r="J11" s="1168"/>
      <c r="K11" s="269">
        <v>10280</v>
      </c>
      <c r="L11" s="270">
        <v>55</v>
      </c>
      <c r="M11" s="271">
        <v>2316</v>
      </c>
      <c r="N11" s="272">
        <v>-97.6</v>
      </c>
    </row>
    <row r="12" spans="1:16" ht="13.5" customHeight="1" x14ac:dyDescent="0.15">
      <c r="A12" s="250"/>
      <c r="B12" s="246"/>
      <c r="C12" s="246"/>
      <c r="D12" s="246"/>
      <c r="E12" s="246"/>
      <c r="F12" s="246"/>
      <c r="G12" s="1166" t="s">
        <v>483</v>
      </c>
      <c r="H12" s="1167"/>
      <c r="I12" s="1167"/>
      <c r="J12" s="1168"/>
      <c r="K12" s="269">
        <v>20999</v>
      </c>
      <c r="L12" s="270">
        <v>113</v>
      </c>
      <c r="M12" s="271">
        <v>531</v>
      </c>
      <c r="N12" s="272">
        <v>-78.7</v>
      </c>
    </row>
    <row r="13" spans="1:16" ht="13.5" customHeight="1" x14ac:dyDescent="0.15">
      <c r="A13" s="250"/>
      <c r="B13" s="246"/>
      <c r="C13" s="246"/>
      <c r="D13" s="246"/>
      <c r="E13" s="246"/>
      <c r="F13" s="246"/>
      <c r="G13" s="1166" t="s">
        <v>484</v>
      </c>
      <c r="H13" s="1167"/>
      <c r="I13" s="1167"/>
      <c r="J13" s="1168"/>
      <c r="K13" s="269" t="s">
        <v>485</v>
      </c>
      <c r="L13" s="270" t="s">
        <v>485</v>
      </c>
      <c r="M13" s="271" t="s">
        <v>485</v>
      </c>
      <c r="N13" s="272" t="s">
        <v>485</v>
      </c>
    </row>
    <row r="14" spans="1:16" ht="13.5" customHeight="1" x14ac:dyDescent="0.15">
      <c r="A14" s="250"/>
      <c r="B14" s="246"/>
      <c r="C14" s="246"/>
      <c r="D14" s="246"/>
      <c r="E14" s="246"/>
      <c r="F14" s="246"/>
      <c r="G14" s="1166" t="s">
        <v>486</v>
      </c>
      <c r="H14" s="1167"/>
      <c r="I14" s="1167"/>
      <c r="J14" s="1168"/>
      <c r="K14" s="269" t="s">
        <v>485</v>
      </c>
      <c r="L14" s="270" t="s">
        <v>485</v>
      </c>
      <c r="M14" s="271">
        <v>1924</v>
      </c>
      <c r="N14" s="272" t="s">
        <v>485</v>
      </c>
    </row>
    <row r="15" spans="1:16" ht="13.5" customHeight="1" x14ac:dyDescent="0.15">
      <c r="A15" s="250"/>
      <c r="B15" s="246"/>
      <c r="C15" s="246"/>
      <c r="D15" s="246"/>
      <c r="E15" s="246"/>
      <c r="F15" s="246"/>
      <c r="G15" s="1166" t="s">
        <v>487</v>
      </c>
      <c r="H15" s="1167"/>
      <c r="I15" s="1167"/>
      <c r="J15" s="1168"/>
      <c r="K15" s="269">
        <v>208484</v>
      </c>
      <c r="L15" s="270">
        <v>1122</v>
      </c>
      <c r="M15" s="271">
        <v>1706</v>
      </c>
      <c r="N15" s="272">
        <v>-34.200000000000003</v>
      </c>
    </row>
    <row r="16" spans="1:16" x14ac:dyDescent="0.15">
      <c r="A16" s="250"/>
      <c r="B16" s="246"/>
      <c r="C16" s="246"/>
      <c r="D16" s="246"/>
      <c r="E16" s="246"/>
      <c r="F16" s="246"/>
      <c r="G16" s="1169" t="s">
        <v>488</v>
      </c>
      <c r="H16" s="1170"/>
      <c r="I16" s="1170"/>
      <c r="J16" s="1171"/>
      <c r="K16" s="270">
        <v>-970217</v>
      </c>
      <c r="L16" s="270">
        <v>-5221</v>
      </c>
      <c r="M16" s="271">
        <v>-5771</v>
      </c>
      <c r="N16" s="272">
        <v>-9.5</v>
      </c>
    </row>
    <row r="17" spans="1:16" x14ac:dyDescent="0.15">
      <c r="A17" s="250"/>
      <c r="B17" s="246"/>
      <c r="C17" s="246"/>
      <c r="D17" s="246"/>
      <c r="E17" s="246"/>
      <c r="F17" s="246"/>
      <c r="G17" s="1169" t="s">
        <v>172</v>
      </c>
      <c r="H17" s="1170"/>
      <c r="I17" s="1170"/>
      <c r="J17" s="1171"/>
      <c r="K17" s="270">
        <v>9447191</v>
      </c>
      <c r="L17" s="270">
        <v>50837</v>
      </c>
      <c r="M17" s="271">
        <v>63723</v>
      </c>
      <c r="N17" s="272">
        <v>-20.2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63" t="s">
        <v>493</v>
      </c>
      <c r="H21" s="1164"/>
      <c r="I21" s="1164"/>
      <c r="J21" s="1165"/>
      <c r="K21" s="282">
        <v>5.55</v>
      </c>
      <c r="L21" s="283">
        <v>6.58</v>
      </c>
      <c r="M21" s="284">
        <v>-1.03</v>
      </c>
      <c r="N21" s="251"/>
      <c r="O21" s="285"/>
      <c r="P21" s="281"/>
    </row>
    <row r="22" spans="1:16" s="286" customFormat="1" x14ac:dyDescent="0.15">
      <c r="A22" s="281"/>
      <c r="B22" s="251"/>
      <c r="C22" s="251"/>
      <c r="D22" s="251"/>
      <c r="E22" s="251"/>
      <c r="F22" s="251"/>
      <c r="G22" s="1163" t="s">
        <v>494</v>
      </c>
      <c r="H22" s="1164"/>
      <c r="I22" s="1164"/>
      <c r="J22" s="1165"/>
      <c r="K22" s="287">
        <v>102</v>
      </c>
      <c r="L22" s="288">
        <v>99.5</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2" t="s">
        <v>475</v>
      </c>
      <c r="L30" s="256"/>
      <c r="M30" s="257" t="s">
        <v>476</v>
      </c>
      <c r="N30" s="258"/>
    </row>
    <row r="31" spans="1:16" x14ac:dyDescent="0.15">
      <c r="A31" s="250"/>
      <c r="B31" s="246"/>
      <c r="C31" s="246"/>
      <c r="D31" s="246"/>
      <c r="E31" s="246"/>
      <c r="F31" s="246"/>
      <c r="G31" s="259"/>
      <c r="H31" s="260"/>
      <c r="I31" s="260"/>
      <c r="J31" s="261"/>
      <c r="K31" s="1153"/>
      <c r="L31" s="262" t="s">
        <v>477</v>
      </c>
      <c r="M31" s="263" t="s">
        <v>478</v>
      </c>
      <c r="N31" s="264" t="s">
        <v>479</v>
      </c>
    </row>
    <row r="32" spans="1:16" ht="27" customHeight="1" x14ac:dyDescent="0.15">
      <c r="A32" s="250"/>
      <c r="B32" s="246"/>
      <c r="C32" s="246"/>
      <c r="D32" s="246"/>
      <c r="E32" s="246"/>
      <c r="F32" s="246"/>
      <c r="G32" s="1154" t="s">
        <v>498</v>
      </c>
      <c r="H32" s="1155"/>
      <c r="I32" s="1155"/>
      <c r="J32" s="1156"/>
      <c r="K32" s="296">
        <v>5339684</v>
      </c>
      <c r="L32" s="296">
        <v>28734</v>
      </c>
      <c r="M32" s="297">
        <v>36761</v>
      </c>
      <c r="N32" s="298">
        <v>-21.8</v>
      </c>
    </row>
    <row r="33" spans="1:16" ht="13.5" customHeight="1" x14ac:dyDescent="0.15">
      <c r="A33" s="250"/>
      <c r="B33" s="246"/>
      <c r="C33" s="246"/>
      <c r="D33" s="246"/>
      <c r="E33" s="246"/>
      <c r="F33" s="246"/>
      <c r="G33" s="1154" t="s">
        <v>499</v>
      </c>
      <c r="H33" s="1155"/>
      <c r="I33" s="1155"/>
      <c r="J33" s="1156"/>
      <c r="K33" s="296" t="s">
        <v>485</v>
      </c>
      <c r="L33" s="296" t="s">
        <v>485</v>
      </c>
      <c r="M33" s="297" t="s">
        <v>485</v>
      </c>
      <c r="N33" s="298" t="s">
        <v>485</v>
      </c>
    </row>
    <row r="34" spans="1:16" ht="27" customHeight="1" x14ac:dyDescent="0.15">
      <c r="A34" s="250"/>
      <c r="B34" s="246"/>
      <c r="C34" s="246"/>
      <c r="D34" s="246"/>
      <c r="E34" s="246"/>
      <c r="F34" s="246"/>
      <c r="G34" s="1154" t="s">
        <v>500</v>
      </c>
      <c r="H34" s="1155"/>
      <c r="I34" s="1155"/>
      <c r="J34" s="1156"/>
      <c r="K34" s="296" t="s">
        <v>485</v>
      </c>
      <c r="L34" s="296" t="s">
        <v>485</v>
      </c>
      <c r="M34" s="297">
        <v>32</v>
      </c>
      <c r="N34" s="298" t="s">
        <v>485</v>
      </c>
    </row>
    <row r="35" spans="1:16" ht="27" customHeight="1" x14ac:dyDescent="0.15">
      <c r="A35" s="250"/>
      <c r="B35" s="246"/>
      <c r="C35" s="246"/>
      <c r="D35" s="246"/>
      <c r="E35" s="246"/>
      <c r="F35" s="246"/>
      <c r="G35" s="1154" t="s">
        <v>501</v>
      </c>
      <c r="H35" s="1155"/>
      <c r="I35" s="1155"/>
      <c r="J35" s="1156"/>
      <c r="K35" s="296">
        <v>1523419</v>
      </c>
      <c r="L35" s="296">
        <v>8198</v>
      </c>
      <c r="M35" s="297">
        <v>11976</v>
      </c>
      <c r="N35" s="298">
        <v>-31.5</v>
      </c>
    </row>
    <row r="36" spans="1:16" ht="27" customHeight="1" x14ac:dyDescent="0.15">
      <c r="A36" s="250"/>
      <c r="B36" s="246"/>
      <c r="C36" s="246"/>
      <c r="D36" s="246"/>
      <c r="E36" s="246"/>
      <c r="F36" s="246"/>
      <c r="G36" s="1154" t="s">
        <v>502</v>
      </c>
      <c r="H36" s="1155"/>
      <c r="I36" s="1155"/>
      <c r="J36" s="1156"/>
      <c r="K36" s="296" t="s">
        <v>485</v>
      </c>
      <c r="L36" s="296" t="s">
        <v>485</v>
      </c>
      <c r="M36" s="297">
        <v>629</v>
      </c>
      <c r="N36" s="298" t="s">
        <v>485</v>
      </c>
    </row>
    <row r="37" spans="1:16" ht="13.5" customHeight="1" x14ac:dyDescent="0.15">
      <c r="A37" s="250"/>
      <c r="B37" s="246"/>
      <c r="C37" s="246"/>
      <c r="D37" s="246"/>
      <c r="E37" s="246"/>
      <c r="F37" s="246"/>
      <c r="G37" s="1154" t="s">
        <v>503</v>
      </c>
      <c r="H37" s="1155"/>
      <c r="I37" s="1155"/>
      <c r="J37" s="1156"/>
      <c r="K37" s="296">
        <v>132072</v>
      </c>
      <c r="L37" s="296">
        <v>711</v>
      </c>
      <c r="M37" s="297">
        <v>959</v>
      </c>
      <c r="N37" s="298">
        <v>-25.9</v>
      </c>
    </row>
    <row r="38" spans="1:16" ht="27" customHeight="1" x14ac:dyDescent="0.15">
      <c r="A38" s="250"/>
      <c r="B38" s="246"/>
      <c r="C38" s="246"/>
      <c r="D38" s="246"/>
      <c r="E38" s="246"/>
      <c r="F38" s="246"/>
      <c r="G38" s="1157" t="s">
        <v>504</v>
      </c>
      <c r="H38" s="1158"/>
      <c r="I38" s="1158"/>
      <c r="J38" s="1159"/>
      <c r="K38" s="299" t="s">
        <v>485</v>
      </c>
      <c r="L38" s="299" t="s">
        <v>485</v>
      </c>
      <c r="M38" s="300">
        <v>1</v>
      </c>
      <c r="N38" s="301" t="s">
        <v>485</v>
      </c>
      <c r="O38" s="295"/>
    </row>
    <row r="39" spans="1:16" x14ac:dyDescent="0.15">
      <c r="A39" s="250"/>
      <c r="B39" s="246"/>
      <c r="C39" s="246"/>
      <c r="D39" s="246"/>
      <c r="E39" s="246"/>
      <c r="F39" s="246"/>
      <c r="G39" s="1157" t="s">
        <v>505</v>
      </c>
      <c r="H39" s="1158"/>
      <c r="I39" s="1158"/>
      <c r="J39" s="1159"/>
      <c r="K39" s="302">
        <v>-1856294</v>
      </c>
      <c r="L39" s="302">
        <v>-9989</v>
      </c>
      <c r="M39" s="303">
        <v>-6628</v>
      </c>
      <c r="N39" s="304">
        <v>50.7</v>
      </c>
      <c r="O39" s="295"/>
    </row>
    <row r="40" spans="1:16" ht="27" customHeight="1" x14ac:dyDescent="0.15">
      <c r="A40" s="250"/>
      <c r="B40" s="246"/>
      <c r="C40" s="246"/>
      <c r="D40" s="246"/>
      <c r="E40" s="246"/>
      <c r="F40" s="246"/>
      <c r="G40" s="1154" t="s">
        <v>506</v>
      </c>
      <c r="H40" s="1155"/>
      <c r="I40" s="1155"/>
      <c r="J40" s="1156"/>
      <c r="K40" s="302">
        <v>-5094159</v>
      </c>
      <c r="L40" s="302">
        <v>-27413</v>
      </c>
      <c r="M40" s="303">
        <v>-33128</v>
      </c>
      <c r="N40" s="304">
        <v>-17.3</v>
      </c>
      <c r="O40" s="295"/>
    </row>
    <row r="41" spans="1:16" x14ac:dyDescent="0.15">
      <c r="A41" s="250"/>
      <c r="B41" s="246"/>
      <c r="C41" s="246"/>
      <c r="D41" s="246"/>
      <c r="E41" s="246"/>
      <c r="F41" s="246"/>
      <c r="G41" s="1160" t="s">
        <v>283</v>
      </c>
      <c r="H41" s="1161"/>
      <c r="I41" s="1161"/>
      <c r="J41" s="1162"/>
      <c r="K41" s="296">
        <v>44722</v>
      </c>
      <c r="L41" s="302">
        <v>241</v>
      </c>
      <c r="M41" s="303">
        <v>10602</v>
      </c>
      <c r="N41" s="304">
        <v>-97.7</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47" t="s">
        <v>475</v>
      </c>
      <c r="J49" s="1149" t="s">
        <v>510</v>
      </c>
      <c r="K49" s="1150"/>
      <c r="L49" s="1150"/>
      <c r="M49" s="1150"/>
      <c r="N49" s="1151"/>
    </row>
    <row r="50" spans="1:14" x14ac:dyDescent="0.15">
      <c r="A50" s="250"/>
      <c r="B50" s="246"/>
      <c r="C50" s="246"/>
      <c r="D50" s="246"/>
      <c r="E50" s="246"/>
      <c r="F50" s="246"/>
      <c r="G50" s="314"/>
      <c r="H50" s="315"/>
      <c r="I50" s="1148"/>
      <c r="J50" s="316" t="s">
        <v>511</v>
      </c>
      <c r="K50" s="317" t="s">
        <v>512</v>
      </c>
      <c r="L50" s="318" t="s">
        <v>513</v>
      </c>
      <c r="M50" s="319" t="s">
        <v>514</v>
      </c>
      <c r="N50" s="320" t="s">
        <v>515</v>
      </c>
    </row>
    <row r="51" spans="1:14" x14ac:dyDescent="0.15">
      <c r="A51" s="250"/>
      <c r="B51" s="246"/>
      <c r="C51" s="246"/>
      <c r="D51" s="246"/>
      <c r="E51" s="246"/>
      <c r="F51" s="246"/>
      <c r="G51" s="312" t="s">
        <v>516</v>
      </c>
      <c r="H51" s="313"/>
      <c r="I51" s="321">
        <v>8341217</v>
      </c>
      <c r="J51" s="322">
        <v>45113</v>
      </c>
      <c r="K51" s="323">
        <v>29.8</v>
      </c>
      <c r="L51" s="324">
        <v>40826</v>
      </c>
      <c r="M51" s="325">
        <v>1.8</v>
      </c>
      <c r="N51" s="326">
        <v>28</v>
      </c>
    </row>
    <row r="52" spans="1:14" x14ac:dyDescent="0.15">
      <c r="A52" s="250"/>
      <c r="B52" s="246"/>
      <c r="C52" s="246"/>
      <c r="D52" s="246"/>
      <c r="E52" s="246"/>
      <c r="F52" s="246"/>
      <c r="G52" s="327"/>
      <c r="H52" s="328" t="s">
        <v>517</v>
      </c>
      <c r="I52" s="329">
        <v>5237098</v>
      </c>
      <c r="J52" s="330">
        <v>28324</v>
      </c>
      <c r="K52" s="331">
        <v>43.2</v>
      </c>
      <c r="L52" s="332">
        <v>25381</v>
      </c>
      <c r="M52" s="333">
        <v>9.5</v>
      </c>
      <c r="N52" s="334">
        <v>33.700000000000003</v>
      </c>
    </row>
    <row r="53" spans="1:14" x14ac:dyDescent="0.15">
      <c r="A53" s="250"/>
      <c r="B53" s="246"/>
      <c r="C53" s="246"/>
      <c r="D53" s="246"/>
      <c r="E53" s="246"/>
      <c r="F53" s="246"/>
      <c r="G53" s="312" t="s">
        <v>518</v>
      </c>
      <c r="H53" s="313"/>
      <c r="I53" s="321">
        <v>6413150</v>
      </c>
      <c r="J53" s="322">
        <v>34626</v>
      </c>
      <c r="K53" s="323">
        <v>-23.2</v>
      </c>
      <c r="L53" s="324">
        <v>38033</v>
      </c>
      <c r="M53" s="325">
        <v>-6.8</v>
      </c>
      <c r="N53" s="326">
        <v>-16.399999999999999</v>
      </c>
    </row>
    <row r="54" spans="1:14" x14ac:dyDescent="0.15">
      <c r="A54" s="250"/>
      <c r="B54" s="246"/>
      <c r="C54" s="246"/>
      <c r="D54" s="246"/>
      <c r="E54" s="246"/>
      <c r="F54" s="246"/>
      <c r="G54" s="327"/>
      <c r="H54" s="328" t="s">
        <v>517</v>
      </c>
      <c r="I54" s="329">
        <v>4056581</v>
      </c>
      <c r="J54" s="330">
        <v>21902</v>
      </c>
      <c r="K54" s="331">
        <v>-22.7</v>
      </c>
      <c r="L54" s="332">
        <v>21537</v>
      </c>
      <c r="M54" s="333">
        <v>-15.1</v>
      </c>
      <c r="N54" s="334">
        <v>-7.6</v>
      </c>
    </row>
    <row r="55" spans="1:14" x14ac:dyDescent="0.15">
      <c r="A55" s="250"/>
      <c r="B55" s="246"/>
      <c r="C55" s="246"/>
      <c r="D55" s="246"/>
      <c r="E55" s="246"/>
      <c r="F55" s="246"/>
      <c r="G55" s="312" t="s">
        <v>519</v>
      </c>
      <c r="H55" s="313"/>
      <c r="I55" s="321">
        <v>7340100</v>
      </c>
      <c r="J55" s="322">
        <v>39652</v>
      </c>
      <c r="K55" s="323">
        <v>14.5</v>
      </c>
      <c r="L55" s="324">
        <v>44972</v>
      </c>
      <c r="M55" s="325">
        <v>18.2</v>
      </c>
      <c r="N55" s="326">
        <v>-3.7</v>
      </c>
    </row>
    <row r="56" spans="1:14" x14ac:dyDescent="0.15">
      <c r="A56" s="250"/>
      <c r="B56" s="246"/>
      <c r="C56" s="246"/>
      <c r="D56" s="246"/>
      <c r="E56" s="246"/>
      <c r="F56" s="246"/>
      <c r="G56" s="327"/>
      <c r="H56" s="328" t="s">
        <v>517</v>
      </c>
      <c r="I56" s="329">
        <v>4092340</v>
      </c>
      <c r="J56" s="330">
        <v>22107</v>
      </c>
      <c r="K56" s="331">
        <v>0.9</v>
      </c>
      <c r="L56" s="332">
        <v>26410</v>
      </c>
      <c r="M56" s="333">
        <v>22.6</v>
      </c>
      <c r="N56" s="334">
        <v>-21.7</v>
      </c>
    </row>
    <row r="57" spans="1:14" x14ac:dyDescent="0.15">
      <c r="A57" s="250"/>
      <c r="B57" s="246"/>
      <c r="C57" s="246"/>
      <c r="D57" s="246"/>
      <c r="E57" s="246"/>
      <c r="F57" s="246"/>
      <c r="G57" s="312" t="s">
        <v>520</v>
      </c>
      <c r="H57" s="313"/>
      <c r="I57" s="321">
        <v>6745531</v>
      </c>
      <c r="J57" s="322">
        <v>36409</v>
      </c>
      <c r="K57" s="323">
        <v>-8.1999999999999993</v>
      </c>
      <c r="L57" s="324">
        <v>52496</v>
      </c>
      <c r="M57" s="325">
        <v>16.7</v>
      </c>
      <c r="N57" s="326">
        <v>-24.9</v>
      </c>
    </row>
    <row r="58" spans="1:14" x14ac:dyDescent="0.15">
      <c r="A58" s="250"/>
      <c r="B58" s="246"/>
      <c r="C58" s="246"/>
      <c r="D58" s="246"/>
      <c r="E58" s="246"/>
      <c r="F58" s="246"/>
      <c r="G58" s="327"/>
      <c r="H58" s="328" t="s">
        <v>517</v>
      </c>
      <c r="I58" s="329">
        <v>3146934</v>
      </c>
      <c r="J58" s="330">
        <v>16985</v>
      </c>
      <c r="K58" s="331">
        <v>-23.2</v>
      </c>
      <c r="L58" s="332">
        <v>29467</v>
      </c>
      <c r="M58" s="333">
        <v>11.6</v>
      </c>
      <c r="N58" s="334">
        <v>-34.799999999999997</v>
      </c>
    </row>
    <row r="59" spans="1:14" x14ac:dyDescent="0.15">
      <c r="A59" s="250"/>
      <c r="B59" s="246"/>
      <c r="C59" s="246"/>
      <c r="D59" s="246"/>
      <c r="E59" s="246"/>
      <c r="F59" s="246"/>
      <c r="G59" s="312" t="s">
        <v>521</v>
      </c>
      <c r="H59" s="313"/>
      <c r="I59" s="321">
        <v>8776869</v>
      </c>
      <c r="J59" s="322">
        <v>47230</v>
      </c>
      <c r="K59" s="323">
        <v>29.7</v>
      </c>
      <c r="L59" s="324">
        <v>52619</v>
      </c>
      <c r="M59" s="325">
        <v>0.2</v>
      </c>
      <c r="N59" s="326">
        <v>29.5</v>
      </c>
    </row>
    <row r="60" spans="1:14" x14ac:dyDescent="0.15">
      <c r="A60" s="250"/>
      <c r="B60" s="246"/>
      <c r="C60" s="246"/>
      <c r="D60" s="246"/>
      <c r="E60" s="246"/>
      <c r="F60" s="246"/>
      <c r="G60" s="327"/>
      <c r="H60" s="328" t="s">
        <v>517</v>
      </c>
      <c r="I60" s="335">
        <v>4243029</v>
      </c>
      <c r="J60" s="330">
        <v>22832</v>
      </c>
      <c r="K60" s="331">
        <v>34.4</v>
      </c>
      <c r="L60" s="332">
        <v>31149</v>
      </c>
      <c r="M60" s="333">
        <v>5.7</v>
      </c>
      <c r="N60" s="334">
        <v>28.7</v>
      </c>
    </row>
    <row r="61" spans="1:14" x14ac:dyDescent="0.15">
      <c r="A61" s="250"/>
      <c r="B61" s="246"/>
      <c r="C61" s="246"/>
      <c r="D61" s="246"/>
      <c r="E61" s="246"/>
      <c r="F61" s="246"/>
      <c r="G61" s="312" t="s">
        <v>522</v>
      </c>
      <c r="H61" s="336"/>
      <c r="I61" s="337">
        <v>7523373</v>
      </c>
      <c r="J61" s="338">
        <v>40606</v>
      </c>
      <c r="K61" s="339">
        <v>8.5</v>
      </c>
      <c r="L61" s="340">
        <v>45789</v>
      </c>
      <c r="M61" s="341">
        <v>6</v>
      </c>
      <c r="N61" s="326">
        <v>2.5</v>
      </c>
    </row>
    <row r="62" spans="1:14" x14ac:dyDescent="0.15">
      <c r="A62" s="250"/>
      <c r="B62" s="246"/>
      <c r="C62" s="246"/>
      <c r="D62" s="246"/>
      <c r="E62" s="246"/>
      <c r="F62" s="246"/>
      <c r="G62" s="327"/>
      <c r="H62" s="328" t="s">
        <v>517</v>
      </c>
      <c r="I62" s="329">
        <v>4155196</v>
      </c>
      <c r="J62" s="330">
        <v>22430</v>
      </c>
      <c r="K62" s="331">
        <v>6.5</v>
      </c>
      <c r="L62" s="332">
        <v>26789</v>
      </c>
      <c r="M62" s="333">
        <v>6.9</v>
      </c>
      <c r="N62" s="334">
        <v>-0.4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21.66</v>
      </c>
      <c r="G47" s="12">
        <v>23.38</v>
      </c>
      <c r="H47" s="12">
        <v>23.89</v>
      </c>
      <c r="I47" s="12">
        <v>22.66</v>
      </c>
      <c r="J47" s="13">
        <v>23.62</v>
      </c>
    </row>
    <row r="48" spans="2:10" ht="57.75" customHeight="1" x14ac:dyDescent="0.15">
      <c r="B48" s="14"/>
      <c r="C48" s="1174" t="s">
        <v>4</v>
      </c>
      <c r="D48" s="1174"/>
      <c r="E48" s="1175"/>
      <c r="F48" s="15">
        <v>5.25</v>
      </c>
      <c r="G48" s="16">
        <v>5.89</v>
      </c>
      <c r="H48" s="16">
        <v>7.64</v>
      </c>
      <c r="I48" s="16">
        <v>8.81</v>
      </c>
      <c r="J48" s="17">
        <v>7.41</v>
      </c>
    </row>
    <row r="49" spans="2:10" ht="57.75" customHeight="1" thickBot="1" x14ac:dyDescent="0.2">
      <c r="B49" s="18"/>
      <c r="C49" s="1176" t="s">
        <v>5</v>
      </c>
      <c r="D49" s="1176"/>
      <c r="E49" s="1177"/>
      <c r="F49" s="19" t="s">
        <v>529</v>
      </c>
      <c r="G49" s="20">
        <v>3.12</v>
      </c>
      <c r="H49" s="20">
        <v>2.34</v>
      </c>
      <c r="I49" s="20">
        <v>0.39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2018-03-20T00:03:13Z</cp:lastPrinted>
  <dcterms:created xsi:type="dcterms:W3CDTF">2018-01-24T05:13:55Z</dcterms:created>
  <dcterms:modified xsi:type="dcterms:W3CDTF">2018-10-22T07:28:04Z</dcterms:modified>
  <cp:category/>
</cp:coreProperties>
</file>