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
    </mc:Choice>
  </mc:AlternateContent>
  <bookViews>
    <workbookView xWindow="240" yWindow="90" windowWidth="26460" windowHeight="12045" tabRatio="8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AU63" i="11" l="1"/>
  <c r="AP63" i="11"/>
  <c r="AA32" i="11"/>
  <c r="AA33" i="11"/>
  <c r="AA31" i="11" l="1"/>
  <c r="AA34" i="11" l="1"/>
  <c r="AA30" i="11"/>
  <c r="AA29" i="11"/>
  <c r="AA28" i="11"/>
  <c r="AA23" i="11"/>
  <c r="AA8" i="11" l="1"/>
  <c r="AA7"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CO35" i="9"/>
  <c r="BE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l="1"/>
  <c r="BW35" i="9" s="1"/>
  <c r="BW36" i="9" s="1"/>
  <c r="BW37" i="9" s="1"/>
  <c r="CO34" i="9" l="1"/>
</calcChain>
</file>

<file path=xl/sharedStrings.xml><?xml version="1.0" encoding="utf-8"?>
<sst xmlns="http://schemas.openxmlformats.org/spreadsheetml/2006/main" count="1082" uniqueCount="567">
  <si>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</si>
  <si>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</si>
  <si>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</si>
  <si>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</si>
  <si>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</si>
  <si>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</si>
  <si>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</si>
  <si>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</si>
  <si>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</si>
  <si>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</si>
  <si>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</si>
  <si>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</si>
  <si>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</si>
  <si>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</si>
  <si>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</si>
  <si>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</si>
  <si>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</si>
  <si>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</si>
  <si>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</si>
  <si>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</si>
  <si>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</si>
  <si>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</si>
  <si>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</si>
  <si>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</si>
  <si>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</si>
  <si>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</si>
  <si>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</si>
  <si>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</si>
  <si>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</si>
  <si>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</si>
  <si>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</si>
  <si>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</si>
  <si>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</si>
  <si>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</si>
  <si>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</si>
  <si>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</si>
  <si>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</si>
  <si>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</si>
  <si>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</si>
  <si>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</si>
  <si>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</si>
  <si>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</si>
  <si>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</si>
  <si>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</si>
  <si>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</si>
  <si>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</si>
  <si>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</si>
  <si>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</si>
  <si>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</si>
  <si>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</si>
  <si>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</si>
  <si>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</si>
  <si>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</si>
  <si>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</si>
  <si>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</si>
  <si>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</si>
  <si>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</si>
  <si>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</si>
  <si>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</si>
  <si>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</si>
  <si>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</si>
  <si>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</si>
  <si>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</si>
  <si>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</si>
  <si>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</si>
  <si>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</si>
  <si>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</si>
  <si>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</si>
  <si>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</si>
  <si>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</si>
  <si>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</si>
  <si>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</si>
  <si>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</si>
  <si>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</si>
  <si>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</si>
  <si>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</si>
  <si>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</si>
  <si>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</si>
  <si>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</si>
  <si>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</si>
  <si>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</si>
  <si>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</si>
  <si>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</si>
  <si>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</si>
  <si>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</si>
  <si>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</si>
  <si>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</si>
  <si>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</si>
  <si>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</si>
  <si>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</si>
  <si>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</si>
  <si>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</si>
  <si>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</si>
  <si>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</si>
  <si>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</si>
  <si>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</si>
  <si>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</si>
  <si>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</si>
  <si>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</si>
  <si>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</si>
  <si>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</si>
  <si>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</si>
  <si>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</si>
  <si>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</si>
  <si>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</si>
  <si>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</si>
  <si>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</si>
  <si>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</si>
  <si>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</si>
  <si>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</si>
  <si>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</si>
  <si>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</si>
  <si>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</si>
  <si>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</si>
  <si>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</si>
  <si>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</si>
  <si>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</si>
  <si>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</si>
  <si>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</si>
  <si>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</si>
  <si>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</si>
  <si>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</si>
  <si>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</si>
  <si>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</si>
  <si>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</si>
  <si>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</si>
  <si>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</si>
  <si>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</si>
  <si>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</si>
  <si>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</si>
  <si>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</si>
  <si>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</si>
  <si>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</si>
  <si>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</si>
  <si>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</si>
  <si>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</si>
  <si>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津島市民病院事業会計</t>
    <phoneticPr fontId="5"/>
  </si>
  <si>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</si>
  <si>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</si>
  <si>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</si>
  <si>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</si>
  <si>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</si>
  <si>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</si>
  <si>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</si>
  <si>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</si>
  <si>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</si>
  <si>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</si>
  <si>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</si>
  <si>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</si>
  <si>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</si>
  <si>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</si>
  <si>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</si>
  <si>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</si>
  <si>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</si>
  <si>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</si>
  <si>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</si>
  <si>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</si>
  <si>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</si>
  <si>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</si>
  <si>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</si>
  <si>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</si>
  <si>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</si>
  <si>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</si>
  <si>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</si>
  <si>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</si>
  <si>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</si>
  <si>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</si>
  <si>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</si>
  <si>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</si>
  <si>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</si>
  <si>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</si>
  <si>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</si>
  <si>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</si>
  <si>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</si>
  <si>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</si>
  <si>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</si>
  <si>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</si>
  <si>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</si>
  <si>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</si>
  <si>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</si>
  <si>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</si>
  <si>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</si>
  <si>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</si>
  <si>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</si>
  <si>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</si>
  <si>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</si>
  <si>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</si>
  <si>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</si>
  <si>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</si>
  <si>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</si>
  <si>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</si>
  <si>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</si>
  <si>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</si>
  <si>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</si>
  <si>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</si>
  <si>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</si>
  <si>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</si>
  <si>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</si>
  <si>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愛知県津島市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</si>
  <si>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</si>
  <si>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</si>
  <si>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</si>
  <si>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</si>
  <si>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</si>
  <si>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</si>
  <si>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</si>
  <si>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</si>
  <si>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</si>
  <si>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</si>
  <si>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</si>
  <si>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</si>
  <si>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</si>
  <si>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</si>
  <si>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</si>
  <si>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</si>
  <si>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</si>
  <si>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</si>
  <si>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</si>
  <si>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</si>
  <si>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</si>
  <si>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</si>
  <si>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</si>
  <si>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</si>
  <si>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</si>
  <si>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</si>
  <si>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</si>
  <si>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</si>
  <si>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</si>
  <si>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</si>
  <si>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</si>
  <si>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</si>
  <si>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</si>
  <si>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</si>
  <si>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</si>
  <si>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</si>
  <si>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</si>
  <si>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</si>
  <si>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</si>
  <si>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</si>
  <si>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</si>
  <si>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</si>
  <si>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</si>
  <si>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</si>
  <si>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</si>
  <si>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</si>
  <si>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</si>
  <si>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</si>
  <si>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</si>
  <si>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</si>
  <si>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</si>
  <si>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</si>
  <si>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</si>
  <si>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</si>
  <si>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</si>
  <si>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</si>
  <si>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</si>
  <si>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</si>
  <si>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</si>
  <si>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</si>
  <si>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</si>
  <si>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</si>
  <si>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</si>
  <si>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</si>
  <si>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</si>
  <si>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</si>
  <si>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</si>
  <si>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</si>
  <si>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</si>
  <si>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</si>
  <si>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</si>
  <si>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</si>
  <si>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</si>
  <si>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</si>
  <si>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</si>
  <si>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</si>
  <si>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</si>
  <si>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</si>
  <si>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</si>
  <si>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</si>
  <si>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</si>
  <si>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</si>
  <si>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</si>
  <si>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</si>
  <si>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</si>
  <si>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</si>
  <si>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</si>
  <si>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</si>
  <si>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</si>
  <si>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</si>
  <si>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</si>
  <si>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</si>
  <si>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</si>
  <si>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</si>
  <si>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</si>
  <si>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</si>
  <si>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</si>
  <si>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</si>
  <si>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</si>
  <si>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</si>
  <si>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</si>
  <si>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</si>
  <si>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</si>
  <si>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</si>
  <si>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</si>
  <si>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</si>
  <si>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</si>
  <si>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</si>
  <si>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</si>
  <si>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</si>
  <si>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</si>
  <si>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</si>
  <si>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</si>
  <si>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</si>
  <si>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</si>
  <si>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</si>
  <si>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</si>
  <si>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</si>
  <si>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</si>
  <si>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</si>
  <si>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</si>
  <si>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</si>
  <si>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</si>
  <si>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</si>
  <si>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</si>
  <si>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</si>
  <si>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</si>
  <si>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</si>
  <si>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</si>
  <si>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</si>
  <si>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</si>
  <si>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</si>
  <si>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</si>
  <si>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</si>
  <si>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</si>
  <si>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</si>
  <si>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</si>
  <si>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</si>
  <si>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</si>
  <si>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</si>
  <si>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</si>
  <si>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</si>
  <si>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</si>
  <si>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</si>
  <si>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</si>
  <si>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</si>
  <si>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</si>
  <si>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</si>
  <si>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</si>
  <si>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愛知県津島市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</si>
  <si>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</si>
  <si>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</si>
  <si>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</si>
  <si>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</si>
  <si>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</si>
  <si>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</si>
  <si>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</si>
  <si>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</si>
  <si>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</si>
  <si>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</si>
  <si>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</si>
  <si>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</si>
  <si>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</si>
  <si>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</si>
  <si>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</si>
  <si>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</si>
  <si>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</si>
  <si>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</si>
  <si>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</si>
  <si>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</si>
  <si>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</si>
  <si>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</si>
  <si>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</si>
  <si>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</si>
  <si>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</si>
  <si>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</si>
  <si>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</si>
  <si>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</si>
  <si>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</si>
  <si>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</si>
  <si>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</si>
  <si>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</si>
  <si>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</si>
  <si>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</si>
  <si>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</si>
  <si>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</si>
  <si>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</si>
  <si>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</si>
  <si>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</si>
  <si>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</si>
  <si>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</si>
  <si>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</si>
  <si>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</si>
  <si>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</si>
  <si>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</si>
  <si>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</si>
  <si>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</si>
  <si>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</si>
  <si>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</si>
  <si>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</si>
  <si>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</si>
  <si>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</si>
  <si>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</si>
  <si>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</si>
  <si>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</si>
  <si>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</si>
  <si>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</si>
  <si>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</si>
  <si>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</si>
  <si>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</si>
  <si>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</si>
  <si>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</si>
  <si>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</si>
  <si>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</si>
  <si>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</si>
  <si>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</si>
  <si>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</si>
  <si>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</si>
  <si>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</si>
  <si>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</si>
  <si>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</si>
  <si>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</si>
  <si>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</si>
  <si>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</si>
  <si>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</si>
  <si>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</si>
  <si>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</si>
  <si>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</si>
  <si>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</si>
  <si>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</si>
  <si>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</si>
  <si>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</si>
  <si>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</si>
  <si>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</si>
  <si>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</si>
  <si>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</si>
  <si>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</si>
  <si>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</si>
  <si>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</si>
  <si>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</si>
  <si>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</si>
  <si>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</si>
  <si>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</si>
  <si>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</si>
  <si>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</si>
  <si>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</si>
  <si>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</si>
  <si>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</si>
  <si>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</si>
  <si>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</si>
  <si>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</si>
  <si>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</si>
  <si>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</si>
  <si>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</si>
  <si>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</si>
  <si>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</si>
  <si>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</si>
  <si>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</si>
  <si>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</si>
  <si>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</si>
  <si>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</si>
  <si>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</si>
  <si>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</si>
  <si>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</si>
  <si>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</si>
  <si>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</si>
  <si>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</si>
  <si>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</si>
  <si>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</si>
  <si>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</si>
  <si>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</si>
  <si>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</si>
  <si>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</si>
  <si>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</si>
  <si>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</si>
  <si>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</si>
  <si>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</si>
  <si>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</si>
  <si>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</si>
  <si>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</si>
  <si>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</si>
  <si>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</si>
  <si>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</si>
  <si>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</si>
  <si>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</si>
  <si>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</si>
  <si>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</si>
  <si>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</si>
  <si>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</si>
  <si>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</si>
  <si>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</si>
  <si>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</si>
  <si>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</si>
  <si>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</si>
  <si>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</si>
  <si>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</si>
  <si>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</si>
  <si>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</si>
  <si>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</si>
  <si>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</si>
  <si>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</si>
  <si>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</si>
  <si>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</si>
  <si>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</si>
  <si>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</si>
  <si>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</si>
  <si>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</si>
  <si>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</si>
  <si>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</si>
  <si>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</si>
  <si>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</si>
  <si>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</si>
  <si>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</si>
  <si>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</si>
  <si>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</si>
  <si>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</si>
  <si>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</si>
  <si>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</si>
  <si>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</si>
  <si>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</si>
  <si>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</si>
  <si>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</si>
  <si>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</si>
  <si>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</si>
  <si>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</si>
  <si>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</si>
  <si>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</si>
  <si>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</si>
  <si>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</si>
  <si>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4.78</t>
  </si>
  <si>
    <t>津島市民病院事業会計</t>
  </si>
  <si>
    <t>▲ 4.72</t>
  </si>
  <si>
    <t>▲ 2.81</t>
  </si>
  <si>
    <t>▲ 4.38</t>
  </si>
  <si>
    <t>▲ 7.79</t>
  </si>
  <si>
    <t>▲ 5.48</t>
  </si>
  <si>
    <t>上水道事業会計</t>
  </si>
  <si>
    <t>一般会計</t>
  </si>
  <si>
    <t>国民健康保険特別会計</t>
  </si>
  <si>
    <t>▲ 0.44</t>
  </si>
  <si>
    <t>介護保険特別会計</t>
  </si>
  <si>
    <t>下水道事業会計</t>
  </si>
  <si>
    <t>住宅新築資金等貸付事業特別会計</t>
  </si>
  <si>
    <t>流域関連公共下水道事業特別会計</t>
  </si>
  <si>
    <t>その他会計（赤字）</t>
  </si>
  <si>
    <t>その他会計（黒字）</t>
  </si>
  <si>
    <t xml:space="preserve">名古屋西流通センター㈱              </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</si>
  <si>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</si>
  <si>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</si>
  <si>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</si>
  <si>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</si>
  <si>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</si>
  <si>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</si>
  <si>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</si>
  <si>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</si>
  <si>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</si>
  <si>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</si>
  <si>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</si>
  <si>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</si>
  <si>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</si>
  <si>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</si>
  <si>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</si>
  <si>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</si>
  <si>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</si>
  <si>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</si>
  <si>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</si>
  <si>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将来負担比率については類似団体平均と比較してやや高い傾向にある。要因としては充当可能特定歳入のうち、基金の額（主に財政調整基金）が少ないことが考えられる。
実質公債費比率については類似団体平均と比較して低い傾向にある。要因としては平成7・8・10・11年度の地域総合整備事業債の償還終了による元利償還金の減。</t>
    <rPh sb="0" eb="2">
      <t>ショウライ</t>
    </rPh>
    <rPh sb="2" eb="4">
      <t>フタン</t>
    </rPh>
    <rPh sb="4" eb="6">
      <t>ヒリツ</t>
    </rPh>
    <rPh sb="11" eb="13">
      <t>ルイジ</t>
    </rPh>
    <rPh sb="13" eb="15">
      <t>ダンタイ</t>
    </rPh>
    <rPh sb="15" eb="17">
      <t>ヘイキン</t>
    </rPh>
    <rPh sb="18" eb="20">
      <t>ヒカク</t>
    </rPh>
    <rPh sb="24" eb="25">
      <t>タカ</t>
    </rPh>
    <rPh sb="26" eb="28">
      <t>ケイコウ</t>
    </rPh>
    <rPh sb="32" eb="34">
      <t>ヨウイン</t>
    </rPh>
    <rPh sb="38" eb="40">
      <t>ジュウトウ</t>
    </rPh>
    <rPh sb="40" eb="42">
      <t>カノウ</t>
    </rPh>
    <rPh sb="42" eb="44">
      <t>トクテイ</t>
    </rPh>
    <rPh sb="44" eb="46">
      <t>サイニュウ</t>
    </rPh>
    <rPh sb="50" eb="52">
      <t>キキン</t>
    </rPh>
    <rPh sb="53" eb="54">
      <t>ガク</t>
    </rPh>
    <rPh sb="55" eb="56">
      <t>オモ</t>
    </rPh>
    <rPh sb="57" eb="59">
      <t>ザイセイ</t>
    </rPh>
    <rPh sb="59" eb="61">
      <t>チョウセイ</t>
    </rPh>
    <rPh sb="61" eb="63">
      <t>キキン</t>
    </rPh>
    <rPh sb="65" eb="66">
      <t>スク</t>
    </rPh>
    <rPh sb="71" eb="72">
      <t>カンガ</t>
    </rPh>
    <rPh sb="78" eb="80">
      <t>ジッシツ</t>
    </rPh>
    <rPh sb="83" eb="85">
      <t>ヒリツ</t>
    </rPh>
    <rPh sb="90" eb="92">
      <t>ルイジ</t>
    </rPh>
    <rPh sb="92" eb="94">
      <t>ダンタイ</t>
    </rPh>
    <rPh sb="94" eb="96">
      <t>ヘイキン</t>
    </rPh>
    <rPh sb="97" eb="99">
      <t>ヒカク</t>
    </rPh>
    <rPh sb="101" eb="102">
      <t>ヒク</t>
    </rPh>
    <rPh sb="103" eb="105">
      <t>ケイコウ</t>
    </rPh>
    <rPh sb="109" eb="111">
      <t>ヨウイン</t>
    </rPh>
    <rPh sb="115" eb="117">
      <t>ヘイセイ</t>
    </rPh>
    <rPh sb="126" eb="127">
      <t>ネン</t>
    </rPh>
    <rPh sb="127" eb="128">
      <t>ド</t>
    </rPh>
    <rPh sb="129" eb="131">
      <t>チイキ</t>
    </rPh>
    <rPh sb="133" eb="135">
      <t>セイビ</t>
    </rPh>
    <rPh sb="135" eb="138">
      <t>ジギョウサイ</t>
    </rPh>
    <rPh sb="139" eb="141">
      <t>ショウカン</t>
    </rPh>
    <rPh sb="141" eb="143">
      <t>シュウリョウ</t>
    </rPh>
    <rPh sb="146" eb="148">
      <t>ガンリ</t>
    </rPh>
    <rPh sb="148" eb="151">
      <t>ショウカンキン</t>
    </rPh>
    <rPh sb="152" eb="153">
      <t>ゲン</t>
    </rPh>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</si>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</sst>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0DF0-44A5-90FD-F6F8F539E3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28714</c:v>
                </c:pt>
                <c:pt idx="1">
                  <c:v>27429</c:v>
                </c:pt>
                <c:pt idx="2">
                  <c:v>38696</c:v>
                </c:pt>
                <c:pt idx="3">
                  <c:v>20595</c:v>
                </c:pt>
                <c:pt idx="4">
                  <c:v>24935</c:v>
                </c:pt>
              </c:numCache>
            </c:numRef>
          </c:val>
          <c:smooth val="0"/>
          <c:extLst>
            <c:ext xmlns:c16="http://schemas.microsoft.com/office/drawing/2014/chart" uri="{C3380CC4-5D6E-409C-BE32-E72D297353CC}">
              <c16:uniqueId val="{00000001-0DF0-44A5-90FD-F6F8F539E35E}"/>
            </c:ext>
          </c:extLst>
        </c:ser>
        <c:dLbls>
          <c:showLegendKey val="0"/>
          <c:showVal val="0"/>
          <c:showCatName val="0"/>
          <c:showSerName val="0"/>
          <c:showPercent val="0"/>
          <c:showBubbleSize val="0"/>
        </c:dLbls>
        <c:marker val="1"/>
        <c:smooth val="0"/>
        <c:axId val="173503616"/>
        <c:axId val="173505536"/>
      </c:lineChart>
      <c:catAx>
        <c:axId val="173503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05536"/>
        <c:crosses val="autoZero"/>
        <c:auto val="1"/>
        <c:lblAlgn val="ctr"/>
        <c:lblOffset val="100"/>
        <c:tickLblSkip val="1"/>
        <c:tickMarkSkip val="1"/>
        <c:noMultiLvlLbl val="0"/>
      </c:catAx>
      <c:valAx>
        <c:axId val="173505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0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6.79</c:v>
                </c:pt>
                <c:pt idx="1">
                  <c:v>6.74</c:v>
                </c:pt>
                <c:pt idx="2">
                  <c:v>5.85</c:v>
                </c:pt>
                <c:pt idx="3">
                  <c:v>11.05</c:v>
                </c:pt>
                <c:pt idx="4">
                  <c:v>6.77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11.94</c:v>
                </c:pt>
                <c:pt idx="1">
                  <c:v>12.19</c:v>
                </c:pt>
                <c:pt idx="2">
                  <c:v>13.49</c:v>
                </c:pt>
                <c:pt idx="3">
                  <c:v>12.5</c:v>
                </c:pt>
                <c:pt idx="4">
                  <c:v>12.55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9735168"/>
        <c:axId val="17974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0.42</c:v>
                </c:pt>
                <c:pt idx="2">
                  <c:v>0.2</c:v>
                </c:pt>
                <c:pt idx="3">
                  <c:v>4.34</c:v>
                </c:pt>
                <c:pt idx="4">
                  <c:v>-4.78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9735168"/>
        <c:axId val="179745536"/>
      </c:lineChart>
      <c:catAx>
        <c:axId val="1797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745536"/>
        <c:crosses val="autoZero"/>
        <c:auto val="1"/>
        <c:lblAlgn val="ctr"/>
        <c:lblOffset val="100"/>
        <c:tickLblSkip val="1"/>
        <c:tickMarkSkip val="1"/>
        <c:noMultiLvlLbl val="0"/>
      </c:catAx>
      <c:valAx>
        <c:axId val="17974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0.34</c:v>
                </c:pt>
                <c:pt idx="4">
                  <c:v>#N/A</c:v>
                </c:pt>
                <c:pt idx="5">
                  <c:v>0.11</c:v>
                </c:pt>
                <c:pt idx="6">
                  <c:v>#N/A</c:v>
                </c:pt>
                <c:pt idx="7">
                  <c:v>0.11</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0.1</c:v>
                </c:pt>
                <c:pt idx="4">
                  <c:v>#N/A</c:v>
                </c:pt>
                <c:pt idx="5">
                  <c:v>0.1</c:v>
                </c:pt>
                <c:pt idx="6">
                  <c:v>#N/A</c:v>
                </c:pt>
                <c:pt idx="7">
                  <c:v>0.05</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1.48</c:v>
                </c:pt>
                <c:pt idx="2">
                  <c:v>#N/A</c:v>
                </c:pt>
                <c:pt idx="3">
                  <c:v>1.18</c:v>
                </c:pt>
                <c:pt idx="4">
                  <c:v>#N/A</c:v>
                </c:pt>
                <c:pt idx="5">
                  <c:v>1.18</c:v>
                </c:pt>
                <c:pt idx="6">
                  <c:v>#N/A</c:v>
                </c:pt>
                <c:pt idx="7">
                  <c:v>1.02</c:v>
                </c:pt>
                <c:pt idx="8">
                  <c:v>#N/A</c:v>
                </c:pt>
                <c:pt idx="9">
                  <c:v>0.83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1.1000000000000001</c:v>
                </c:pt>
                <c:pt idx="2">
                  <c:v>#N/A</c:v>
                </c:pt>
                <c:pt idx="3">
                  <c:v>1.43</c:v>
                </c:pt>
                <c:pt idx="4">
                  <c:v>#N/A</c:v>
                </c:pt>
                <c:pt idx="5">
                  <c:v>1.4</c:v>
                </c:pt>
                <c:pt idx="6">
                  <c:v>#N/A</c:v>
                </c:pt>
                <c:pt idx="7">
                  <c:v>1.1100000000000001</c:v>
                </c:pt>
                <c:pt idx="8">
                  <c:v>#N/A</c:v>
                </c:pt>
                <c:pt idx="9">
                  <c:v>2.17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1.21</c:v>
                </c:pt>
                <c:pt idx="2">
                  <c:v>#N/A</c:v>
                </c:pt>
                <c:pt idx="3">
                  <c:v>1.17</c:v>
                </c:pt>
                <c:pt idx="4">
                  <c:v>0.44</c:v>
                </c:pt>
                <c:pt idx="5">
                  <c:v>#N/A</c:v>
                </c:pt>
                <c:pt idx="6">
                  <c:v>#N/A</c:v>
                </c:pt>
                <c:pt idx="7">
                  <c:v>1.97</c:v>
                </c:pt>
                <c:pt idx="8">
                  <c:v>#N/A</c:v>
                </c:pt>
                <c:pt idx="9">
                  <c:v>4.16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6.68</c:v>
                </c:pt>
                <c:pt idx="2">
                  <c:v>#N/A</c:v>
                </c:pt>
                <c:pt idx="3">
                  <c:v>6.63</c:v>
                </c:pt>
                <c:pt idx="4">
                  <c:v>#N/A</c:v>
                </c:pt>
                <c:pt idx="5">
                  <c:v>5.76</c:v>
                </c:pt>
                <c:pt idx="6">
                  <c:v>#N/A</c:v>
                </c:pt>
                <c:pt idx="7">
                  <c:v>10.96</c:v>
                </c:pt>
                <c:pt idx="8">
                  <c:v>#N/A</c:v>
                </c:pt>
                <c:pt idx="9">
                  <c:v>6.67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6.36</c:v>
                </c:pt>
                <c:pt idx="2">
                  <c:v>#N/A</c:v>
                </c:pt>
                <c:pt idx="3">
                  <c:v>6.99</c:v>
                </c:pt>
                <c:pt idx="4">
                  <c:v>#N/A</c:v>
                </c:pt>
                <c:pt idx="5">
                  <c:v>7.05</c:v>
                </c:pt>
                <c:pt idx="6">
                  <c:v>#N/A</c:v>
                </c:pt>
                <c:pt idx="7">
                  <c:v>8.01</c:v>
                </c:pt>
                <c:pt idx="8">
                  <c:v>#N/A</c:v>
                </c:pt>
                <c:pt idx="9">
                  <c:v>10.47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4.72</c:v>
                </c:pt>
                <c:pt idx="1">
                  <c:v>#N/A</c:v>
                </c:pt>
                <c:pt idx="2">
                  <c:v>2.81</c:v>
                </c:pt>
                <c:pt idx="3">
                  <c:v>#N/A</c:v>
                </c:pt>
                <c:pt idx="4">
                  <c:v>4.38</c:v>
                </c:pt>
                <c:pt idx="5">
                  <c:v>#N/A</c:v>
                </c:pt>
                <c:pt idx="6">
                  <c:v>7.79</c:v>
                </c:pt>
                <c:pt idx="7">
                  <c:v>#N/A</c:v>
                </c:pt>
                <c:pt idx="8">
                  <c:v>5.48</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6046848"/>
        <c:axId val="176048384"/>
      </c:barChart>
      <c:catAx>
        <c:axId val="1760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48384"/>
        <c:crosses val="autoZero"/>
        <c:auto val="1"/>
        <c:lblAlgn val="ctr"/>
        <c:lblOffset val="100"/>
        <c:tickLblSkip val="1"/>
        <c:tickMarkSkip val="1"/>
        <c:noMultiLvlLbl val="0"/>
      </c:catAx>
      <c:valAx>
        <c:axId val="1760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04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2126</c:v>
                </c:pt>
                <c:pt idx="5">
                  <c:v>2162</c:v>
                </c:pt>
                <c:pt idx="8">
                  <c:v>2183</c:v>
                </c:pt>
                <c:pt idx="11">
                  <c:v>1919</c:v>
                </c:pt>
                <c:pt idx="14">
                  <c:v>1931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320</c:v>
                </c:pt>
                <c:pt idx="3">
                  <c:v>269</c:v>
                </c:pt>
                <c:pt idx="6">
                  <c:v>195</c:v>
                </c:pt>
                <c:pt idx="9">
                  <c:v>106</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739</c:v>
                </c:pt>
                <c:pt idx="3">
                  <c:v>733</c:v>
                </c:pt>
                <c:pt idx="6">
                  <c:v>762</c:v>
                </c:pt>
                <c:pt idx="9">
                  <c:v>772</c:v>
                </c:pt>
                <c:pt idx="12">
                  <c:v>814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2059</c:v>
                </c:pt>
                <c:pt idx="3">
                  <c:v>2052</c:v>
                </c:pt>
                <c:pt idx="6">
                  <c:v>1868</c:v>
                </c:pt>
                <c:pt idx="9">
                  <c:v>1538</c:v>
                </c:pt>
                <c:pt idx="12">
                  <c:v>1680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6112000"/>
        <c:axId val="17611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993</c:v>
                </c:pt>
                <c:pt idx="2">
                  <c:v>#N/A</c:v>
                </c:pt>
                <c:pt idx="3">
                  <c:v>#N/A</c:v>
                </c:pt>
                <c:pt idx="4">
                  <c:v>892</c:v>
                </c:pt>
                <c:pt idx="5">
                  <c:v>#N/A</c:v>
                </c:pt>
                <c:pt idx="6">
                  <c:v>#N/A</c:v>
                </c:pt>
                <c:pt idx="7">
                  <c:v>642</c:v>
                </c:pt>
                <c:pt idx="8">
                  <c:v>#N/A</c:v>
                </c:pt>
                <c:pt idx="9">
                  <c:v>#N/A</c:v>
                </c:pt>
                <c:pt idx="10">
                  <c:v>497</c:v>
                </c:pt>
                <c:pt idx="11">
                  <c:v>#N/A</c:v>
                </c:pt>
                <c:pt idx="12">
                  <c:v>#N/A</c:v>
                </c:pt>
                <c:pt idx="13">
                  <c:v>600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6112000"/>
        <c:axId val="176113920"/>
      </c:lineChart>
      <c:catAx>
        <c:axId val="1761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113920"/>
        <c:crosses val="autoZero"/>
        <c:auto val="1"/>
        <c:lblAlgn val="ctr"/>
        <c:lblOffset val="100"/>
        <c:tickLblSkip val="1"/>
        <c:tickMarkSkip val="1"/>
        <c:noMultiLvlLbl val="0"/>
      </c:catAx>
      <c:valAx>
        <c:axId val="17611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19330</c:v>
                </c:pt>
                <c:pt idx="5">
                  <c:v>19445</c:v>
                </c:pt>
                <c:pt idx="8">
                  <c:v>19654</c:v>
                </c:pt>
                <c:pt idx="11">
                  <c:v>19913</c:v>
                </c:pt>
                <c:pt idx="14">
                  <c:v>19871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5317</c:v>
                </c:pt>
                <c:pt idx="5">
                  <c:v>5021</c:v>
                </c:pt>
                <c:pt idx="8">
                  <c:v>5233</c:v>
                </c:pt>
                <c:pt idx="11">
                  <c:v>5351</c:v>
                </c:pt>
                <c:pt idx="14">
                  <c:v>5936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1815</c:v>
                </c:pt>
                <c:pt idx="5">
                  <c:v>1824</c:v>
                </c:pt>
                <c:pt idx="8">
                  <c:v>2002</c:v>
                </c:pt>
                <c:pt idx="11">
                  <c:v>1965</c:v>
                </c:pt>
                <c:pt idx="14">
                  <c:v>2001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3901</c:v>
                </c:pt>
                <c:pt idx="3">
                  <c:v>3387</c:v>
                </c:pt>
                <c:pt idx="6">
                  <c:v>2979</c:v>
                </c:pt>
                <c:pt idx="9">
                  <c:v>2881</c:v>
                </c:pt>
                <c:pt idx="12">
                  <c:v>2728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746</c:v>
                </c:pt>
                <c:pt idx="3">
                  <c:v>428</c:v>
                </c:pt>
                <c:pt idx="6">
                  <c:v>179</c:v>
                </c:pt>
                <c:pt idx="9">
                  <c:v>42</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12381</c:v>
                </c:pt>
                <c:pt idx="3">
                  <c:v>12262</c:v>
                </c:pt>
                <c:pt idx="6">
                  <c:v>12268</c:v>
                </c:pt>
                <c:pt idx="9">
                  <c:v>12345</c:v>
                </c:pt>
                <c:pt idx="12">
                  <c:v>12448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15491</c:v>
                </c:pt>
                <c:pt idx="3">
                  <c:v>15535</c:v>
                </c:pt>
                <c:pt idx="6">
                  <c:v>16483</c:v>
                </c:pt>
                <c:pt idx="9">
                  <c:v>16591</c:v>
                </c:pt>
                <c:pt idx="12">
                  <c:v>16413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9897728"/>
        <c:axId val="18991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6057</c:v>
                </c:pt>
                <c:pt idx="2">
                  <c:v>#N/A</c:v>
                </c:pt>
                <c:pt idx="3">
                  <c:v>#N/A</c:v>
                </c:pt>
                <c:pt idx="4">
                  <c:v>5322</c:v>
                </c:pt>
                <c:pt idx="5">
                  <c:v>#N/A</c:v>
                </c:pt>
                <c:pt idx="6">
                  <c:v>#N/A</c:v>
                </c:pt>
                <c:pt idx="7">
                  <c:v>5020</c:v>
                </c:pt>
                <c:pt idx="8">
                  <c:v>#N/A</c:v>
                </c:pt>
                <c:pt idx="9">
                  <c:v>#N/A</c:v>
                </c:pt>
                <c:pt idx="10">
                  <c:v>4630</c:v>
                </c:pt>
                <c:pt idx="11">
                  <c:v>#N/A</c:v>
                </c:pt>
                <c:pt idx="12">
                  <c:v>#N/A</c:v>
                </c:pt>
                <c:pt idx="13">
                  <c:v>3782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9897728"/>
        <c:axId val="189916288"/>
      </c:lineChart>
      <c:catAx>
        <c:axId val="1898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916288"/>
        <c:crosses val="autoZero"/>
        <c:auto val="1"/>
        <c:lblAlgn val="ctr"/>
        <c:lblOffset val="100"/>
        <c:tickLblSkip val="1"/>
        <c:tickMarkSkip val="1"/>
        <c:noMultiLvlLbl val="0"/>
      </c:catAx>
      <c:valAx>
        <c:axId val="18991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9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{57C74588-EA87-4C2C-8899-A7AE0894932A}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{F31F9EF7-152A-43CD-8B8B-FD801AE5DB2B}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{136240BC-C3AA-4A68-BBE6-260DD91089D8}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{2BA22014-05E0-4981-A52D-2DC08C4DBD97}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{9DAD07DA-4D37-45C0-AEF0-3819456C37D8}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{4B82A5B5-1EF8-4E59-BD1B-2F67C8A5B88A}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{C9370B5D-08FE-4A26-91BA-C2D0F0973E0F}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{46AC9740-6C1E-4B15-912D-FE65FABB0BB9}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{1F57FADA-5A32-4FD7-8C8E-2800870C834E}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{0014BEDC-6524-4564-931B-01EF523FCCFA}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2159744"/>
        <c:axId val="192161664"/>
      </c:scatterChart>
      <c:valAx>
        <c:axId val="192159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161664"/>
        <c:crosses val="autoZero"/>
        <c:crossBetween val="midCat"/>
      </c:valAx>
      <c:valAx>
        <c:axId val="192161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15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{F9B06FBC-D6A1-415C-AEBA-69BFD06845DA}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518284735611878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{4B9D1297-0BB9-4006-ADE7-D6999F777579}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{58F3DD10-2151-4F29-AB95-CC7431C9B123}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{CB0F339A-B632-4AE7-807D-D8EDFAEEEF45}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{DE85D554-F93C-42E9-8476-A2F1A82DB2AE}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8.9</c:v>
                </c:pt>
                <c:pt idx="2">
                  <c:v>7.4</c:v>
                </c:pt>
                <c:pt idx="3">
                  <c:v>5.9</c:v>
                </c:pt>
                <c:pt idx="4">
                  <c:v>5.0999999999999996</c:v>
                </c:pt>
              </c:numCache>
            </c:numRef>
          </c:xVal>
          <c:yVal>
            <c:numRef>
              <c:f>公会計指標分析・財政指標組合せ分析表!$K$73:$O$73</c:f>
              <c:numCache>
                <c:formatCode>#,##0.0;"▲ "#,##0.0</c:formatCode>
                <c:ptCount val="5"/>
                <c:pt idx="0">
                  <c:v>53.8</c:v>
                </c:pt>
                <c:pt idx="1">
                  <c:v>46.8</c:v>
                </c:pt>
                <c:pt idx="2">
                  <c:v>44.9</c:v>
                </c:pt>
                <c:pt idx="3">
                  <c:v>40.200000000000003</c:v>
                </c:pt>
                <c:pt idx="4">
                  <c:v>33.700000000000003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{C37053E4-2E41-4F9C-BD0B-84CF1A9F8BA8}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{4B16465F-038D-4D8A-B90E-3EC8A0524DC9}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822807716750864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{88172F32-982F-4895-AE7C-342BAF94DA61}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{BD8BD05E-1EA6-4FD5-8AB1-B59DC7D2CB78}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{7120EDC0-07AE-4B2C-A12F-6F8BC749193E}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2210816"/>
        <c:axId val="190519168"/>
      </c:scatterChart>
      <c:valAx>
        <c:axId val="192210816"/>
        <c:scaling>
          <c:orientation val="minMax"/>
          <c:max val="10.79999999999999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519168"/>
        <c:crosses val="autoZero"/>
        <c:crossBetween val="midCat"/>
      </c:valAx>
      <c:valAx>
        <c:axId val="190519168"/>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210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大型投資事業での地方債償還額がピークを過ぎたこと、利率見直しにより利率も下がっていること、海部地区環境事務組合の起こした地方債の償還が進んだこと等により元利償還金等は平成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減少傾向にあったが、流域関連公共下水道事業等の公営企業債の元利償還金に対する繰入金の額の増加や近年実施した耐震改修工事等の償還により元利償還金の額が増加した。今後も建設地方債（特に非算入となる地方債）発行額の抑制等により、財政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多少の増減はあるものの今後は減少が見込まれる。また、海部地区環境事務組合の起こした地方債も償還が進んでいる。しかし、新たな大型投資事業等により地方債残高の増加が見込まれ、また、流域関連公共下水道事業の拡充等により公営企業債等繰入見込額の増加が見込まれるため、地方債の計画的な発行、基金の計画的な積立等によ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市内に中心となる企業が少ないこと等により財政基盤は脆弱であるが、景気の変動による影響は受けにくく、数値は類似団体内平均の</a:t>
          </a:r>
          <a:r>
            <a:rPr kumimoji="1" lang="en-US" altLang="ja-JP" sz="1300">
              <a:latin typeface="ＭＳ Ｐゴシック"/>
            </a:rPr>
            <a:t>0.73</a:t>
          </a:r>
          <a:r>
            <a:rPr kumimoji="1" lang="ja-JP" altLang="en-US" sz="1300">
              <a:latin typeface="ＭＳ Ｐゴシック"/>
            </a:rPr>
            <a:t>を上回る</a:t>
          </a:r>
          <a:r>
            <a:rPr kumimoji="1" lang="en-US" altLang="ja-JP" sz="1300">
              <a:latin typeface="ＭＳ Ｐゴシック"/>
            </a:rPr>
            <a:t>0.74</a:t>
          </a:r>
          <a:r>
            <a:rPr kumimoji="1" lang="ja-JP" altLang="en-US" sz="1300">
              <a:latin typeface="ＭＳ Ｐゴシック"/>
            </a:rPr>
            <a:t>となっている。平成</a:t>
          </a:r>
          <a:r>
            <a:rPr kumimoji="1" lang="en-US" altLang="ja-JP" sz="1300">
              <a:latin typeface="ＭＳ Ｐゴシック"/>
            </a:rPr>
            <a:t>28</a:t>
          </a:r>
          <a:r>
            <a:rPr kumimoji="1" lang="ja-JP" altLang="en-US" sz="1300">
              <a:latin typeface="ＭＳ Ｐゴシック"/>
            </a:rPr>
            <a:t>年度に津島市行財政改革推進計画を策定し、歳出面では定員管理計画による人件費の削減、事務事業の徹底的な見直し（計画期間全体</a:t>
          </a:r>
          <a:r>
            <a:rPr kumimoji="1" lang="en-US" altLang="ja-JP" sz="1300">
              <a:latin typeface="ＭＳ Ｐゴシック"/>
            </a:rPr>
            <a:t>(</a:t>
          </a:r>
          <a:r>
            <a:rPr kumimoji="1" lang="ja-JP" altLang="en-US" sz="1300">
              <a:latin typeface="ＭＳ Ｐゴシック"/>
            </a:rPr>
            <a:t>５年間</a:t>
          </a:r>
          <a:r>
            <a:rPr kumimoji="1" lang="en-US" altLang="ja-JP" sz="1300">
              <a:latin typeface="ＭＳ Ｐゴシック"/>
            </a:rPr>
            <a:t>)</a:t>
          </a:r>
          <a:r>
            <a:rPr kumimoji="1" lang="ja-JP" altLang="en-US" sz="1300">
              <a:latin typeface="ＭＳ Ｐゴシック"/>
            </a:rPr>
            <a:t>で約</a:t>
          </a:r>
          <a:r>
            <a:rPr kumimoji="1" lang="en-US" altLang="ja-JP" sz="1300">
              <a:latin typeface="ＭＳ Ｐゴシック"/>
            </a:rPr>
            <a:t>17</a:t>
          </a:r>
          <a:r>
            <a:rPr kumimoji="1" lang="ja-JP" altLang="en-US" sz="1300">
              <a:latin typeface="ＭＳ Ｐゴシック"/>
            </a:rPr>
            <a:t>億円の削減）を実施するとともに、歳入面では税収の徴収率向上対策、企業誘致の推進を実施するなど、計画期間全体で約</a:t>
          </a:r>
          <a:r>
            <a:rPr kumimoji="1" lang="en-US" altLang="ja-JP" sz="1300">
              <a:latin typeface="ＭＳ Ｐゴシック"/>
            </a:rPr>
            <a:t>25</a:t>
          </a:r>
          <a:r>
            <a:rPr kumimoji="1" lang="ja-JP" altLang="en-US" sz="1300">
              <a:latin typeface="ＭＳ Ｐゴシック"/>
            </a:rPr>
            <a:t>億円の効果額を目標とし実施していくことで、財政の健全化を図っていく。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70" name="直線コネクタ 69"/>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3" name="直線コネクタ 72"/>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類似団体に比べて扶助費（施設型等給付費・自立支援給付費・生活保護扶助費等）や補助費等（市民病院事業や下水道事業に対する補助費割合）が高い傾向である。</a:t>
          </a:r>
        </a:p>
        <a:p>
          <a:r>
            <a:rPr kumimoji="1" lang="ja-JP" altLang="en-US" sz="1300">
              <a:latin typeface="ＭＳ Ｐゴシック"/>
            </a:rPr>
            <a:t>扶助費については、国の制度改正による施設型等給付費の増加・サービス利用者の増による自立支援給付費の増加・医療の高度化による生活保護扶助費の増加等がある。補助費等については、市民病院事業に対する補助費割合が高い傾向にあるため、「津島市民病院新改革プラン」等に基づき企業会計の経営改善を徹底するなど削減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63</xdr:row>
      <xdr:rowOff>29845</xdr:rowOff>
    </xdr:to>
    <xdr:cxnSp macro="">
      <xdr:nvCxnSpPr>
        <xdr:cNvPr id="133" name="直線コネクタ 132"/>
        <xdr:cNvCxnSpPr/>
      </xdr:nvCxnSpPr>
      <xdr:spPr>
        <a:xfrm>
          <a:off x="4114800" y="10521527"/>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63077</xdr:rowOff>
    </xdr:to>
    <xdr:cxnSp macro="">
      <xdr:nvCxnSpPr>
        <xdr:cNvPr id="136" name="直線コネクタ 135"/>
        <xdr:cNvCxnSpPr/>
      </xdr:nvCxnSpPr>
      <xdr:spPr>
        <a:xfrm>
          <a:off x="3225800" y="1042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75142</xdr:rowOff>
    </xdr:to>
    <xdr:cxnSp macro="">
      <xdr:nvCxnSpPr>
        <xdr:cNvPr id="139" name="直線コネクタ 138"/>
        <xdr:cNvCxnSpPr/>
      </xdr:nvCxnSpPr>
      <xdr:spPr>
        <a:xfrm flipV="1">
          <a:off x="2336800" y="1042500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61</xdr:row>
      <xdr:rowOff>79163</xdr:rowOff>
    </xdr:to>
    <xdr:cxnSp macro="">
      <xdr:nvCxnSpPr>
        <xdr:cNvPr id="142" name="直線コネクタ 141"/>
        <xdr:cNvCxnSpPr/>
      </xdr:nvCxnSpPr>
      <xdr:spPr>
        <a:xfrm flipV="1">
          <a:off x="1447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2" name="円/楕円 151"/>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3"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4" name="円/楕円 153"/>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5" name="テキスト ボックス 154"/>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6" name="円/楕円 155"/>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7" name="テキスト ボックス 156"/>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8" name="円/楕円 157"/>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9" name="テキスト ボックス 158"/>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60" name="円/楕円 159"/>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61" name="テキスト ボックス 160"/>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類似団体平均を下回っているが、地方交付税の減額や法定扶助費の増に伴う市負担額の増など今後も財政基盤の悪化が見込まれることから、人件費については定員管理計画に基づき適正な職員配置を実施していくとともに、物件費等についても事務事業の見直しにより徹底的な削減に努め、財政の適正化を図っていく。</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31190</xdr:rowOff>
    </xdr:from>
    <xdr:to>
      <xdr:col>7</xdr:col>
      <xdr:colOff>152400</xdr:colOff>
      <xdr:row>81</xdr:row>
      <xdr:rowOff>34730</xdr:rowOff>
    </xdr:to>
    <xdr:cxnSp macro="">
      <xdr:nvCxnSpPr>
        <xdr:cNvPr id="197" name="直線コネクタ 196"/>
        <xdr:cNvCxnSpPr/>
      </xdr:nvCxnSpPr>
      <xdr:spPr>
        <a:xfrm>
          <a:off x="4114800" y="13918640"/>
          <a:ext cx="8382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19506</xdr:rowOff>
    </xdr:from>
    <xdr:ext cx="762000" cy="259045"/>
    <xdr:sp macro="" textlink="">
      <xdr:nvSpPr>
        <xdr:cNvPr id="198" name="人件費・物件費等の状況平均値テキスト"/>
        <xdr:cNvSpPr txBox="1"/>
      </xdr:nvSpPr>
      <xdr:spPr>
        <a:xfrm>
          <a:off x="5041900" y="13906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21682</xdr:rowOff>
    </xdr:from>
    <xdr:to>
      <xdr:col>6</xdr:col>
      <xdr:colOff>0</xdr:colOff>
      <xdr:row>81</xdr:row>
      <xdr:rowOff>31190</xdr:rowOff>
    </xdr:to>
    <xdr:cxnSp macro="">
      <xdr:nvCxnSpPr>
        <xdr:cNvPr id="200" name="直線コネクタ 199"/>
        <xdr:cNvCxnSpPr/>
      </xdr:nvCxnSpPr>
      <xdr:spPr>
        <a:xfrm>
          <a:off x="3225800" y="13909132"/>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19034</xdr:rowOff>
    </xdr:from>
    <xdr:to>
      <xdr:col>4</xdr:col>
      <xdr:colOff>482600</xdr:colOff>
      <xdr:row>81</xdr:row>
      <xdr:rowOff>21682</xdr:rowOff>
    </xdr:to>
    <xdr:cxnSp macro="">
      <xdr:nvCxnSpPr>
        <xdr:cNvPr id="203" name="直線コネクタ 202"/>
        <xdr:cNvCxnSpPr/>
      </xdr:nvCxnSpPr>
      <xdr:spPr>
        <a:xfrm>
          <a:off x="2336800" y="1390648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19034</xdr:rowOff>
    </xdr:from>
    <xdr:to>
      <xdr:col>3</xdr:col>
      <xdr:colOff>279400</xdr:colOff>
      <xdr:row>81</xdr:row>
      <xdr:rowOff>19405</xdr:rowOff>
    </xdr:to>
    <xdr:cxnSp macro="">
      <xdr:nvCxnSpPr>
        <xdr:cNvPr id="206" name="直線コネクタ 205"/>
        <xdr:cNvCxnSpPr/>
      </xdr:nvCxnSpPr>
      <xdr:spPr>
        <a:xfrm flipV="1">
          <a:off x="1447800" y="13906484"/>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155380</xdr:rowOff>
    </xdr:from>
    <xdr:to>
      <xdr:col>7</xdr:col>
      <xdr:colOff>203200</xdr:colOff>
      <xdr:row>81</xdr:row>
      <xdr:rowOff>85530</xdr:rowOff>
    </xdr:to>
    <xdr:sp macro="" textlink="">
      <xdr:nvSpPr>
        <xdr:cNvPr id="216" name="円/楕円 215"/>
        <xdr:cNvSpPr/>
      </xdr:nvSpPr>
      <xdr:spPr>
        <a:xfrm>
          <a:off x="4902200" y="13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76657</xdr:rowOff>
    </xdr:from>
    <xdr:ext cx="762000" cy="259045"/>
    <xdr:sp macro="" textlink="">
      <xdr:nvSpPr>
        <xdr:cNvPr id="217" name="人件費・物件費等の状況該当値テキスト"/>
        <xdr:cNvSpPr txBox="1"/>
      </xdr:nvSpPr>
      <xdr:spPr>
        <a:xfrm>
          <a:off x="5041900" y="137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151840</xdr:rowOff>
    </xdr:from>
    <xdr:to>
      <xdr:col>6</xdr:col>
      <xdr:colOff>50800</xdr:colOff>
      <xdr:row>81</xdr:row>
      <xdr:rowOff>81990</xdr:rowOff>
    </xdr:to>
    <xdr:sp macro="" textlink="">
      <xdr:nvSpPr>
        <xdr:cNvPr id="218" name="円/楕円 217"/>
        <xdr:cNvSpPr/>
      </xdr:nvSpPr>
      <xdr:spPr>
        <a:xfrm>
          <a:off x="4064000" y="13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92167</xdr:rowOff>
    </xdr:from>
    <xdr:ext cx="736600" cy="259045"/>
    <xdr:sp macro="" textlink="">
      <xdr:nvSpPr>
        <xdr:cNvPr id="219" name="テキスト ボックス 218"/>
        <xdr:cNvSpPr txBox="1"/>
      </xdr:nvSpPr>
      <xdr:spPr>
        <a:xfrm>
          <a:off x="3733800" y="1363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142332</xdr:rowOff>
    </xdr:from>
    <xdr:to>
      <xdr:col>4</xdr:col>
      <xdr:colOff>533400</xdr:colOff>
      <xdr:row>81</xdr:row>
      <xdr:rowOff>72482</xdr:rowOff>
    </xdr:to>
    <xdr:sp macro="" textlink="">
      <xdr:nvSpPr>
        <xdr:cNvPr id="220" name="円/楕円 219"/>
        <xdr:cNvSpPr/>
      </xdr:nvSpPr>
      <xdr:spPr>
        <a:xfrm>
          <a:off x="3175000" y="138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82659</xdr:rowOff>
    </xdr:from>
    <xdr:ext cx="762000" cy="259045"/>
    <xdr:sp macro="" textlink="">
      <xdr:nvSpPr>
        <xdr:cNvPr id="221" name="テキスト ボックス 220"/>
        <xdr:cNvSpPr txBox="1"/>
      </xdr:nvSpPr>
      <xdr:spPr>
        <a:xfrm>
          <a:off x="2844800" y="136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139684</xdr:rowOff>
    </xdr:from>
    <xdr:to>
      <xdr:col>3</xdr:col>
      <xdr:colOff>330200</xdr:colOff>
      <xdr:row>81</xdr:row>
      <xdr:rowOff>69834</xdr:rowOff>
    </xdr:to>
    <xdr:sp macro="" textlink="">
      <xdr:nvSpPr>
        <xdr:cNvPr id="222" name="円/楕円 221"/>
        <xdr:cNvSpPr/>
      </xdr:nvSpPr>
      <xdr:spPr>
        <a:xfrm>
          <a:off x="2286000" y="13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80011</xdr:rowOff>
    </xdr:from>
    <xdr:ext cx="762000" cy="259045"/>
    <xdr:sp macro="" textlink="">
      <xdr:nvSpPr>
        <xdr:cNvPr id="223" name="テキスト ボックス 222"/>
        <xdr:cNvSpPr txBox="1"/>
      </xdr:nvSpPr>
      <xdr:spPr>
        <a:xfrm>
          <a:off x="1955800" y="1362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140055</xdr:rowOff>
    </xdr:from>
    <xdr:to>
      <xdr:col>2</xdr:col>
      <xdr:colOff>127000</xdr:colOff>
      <xdr:row>81</xdr:row>
      <xdr:rowOff>70205</xdr:rowOff>
    </xdr:to>
    <xdr:sp macro="" textlink="">
      <xdr:nvSpPr>
        <xdr:cNvPr id="224" name="円/楕円 223"/>
        <xdr:cNvSpPr/>
      </xdr:nvSpPr>
      <xdr:spPr>
        <a:xfrm>
          <a:off x="1397000" y="138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80382</xdr:rowOff>
    </xdr:from>
    <xdr:ext cx="762000" cy="259045"/>
    <xdr:sp macro="" textlink="">
      <xdr:nvSpPr>
        <xdr:cNvPr id="225" name="テキスト ボックス 224"/>
        <xdr:cNvSpPr txBox="1"/>
      </xdr:nvSpPr>
      <xdr:spPr>
        <a:xfrm>
          <a:off x="1066800" y="136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年度は国家公務員給与削減措置との相違等により</a:t>
          </a:r>
          <a:r>
            <a:rPr kumimoji="1" lang="en-US" altLang="ja-JP" sz="1300">
              <a:latin typeface="ＭＳ Ｐゴシック"/>
            </a:rPr>
            <a:t>7.9</a:t>
          </a:r>
          <a:r>
            <a:rPr kumimoji="1" lang="ja-JP" altLang="en-US" sz="1300">
              <a:latin typeface="ＭＳ Ｐゴシック"/>
            </a:rPr>
            <a:t>ポイント下降、平成</a:t>
          </a:r>
          <a:r>
            <a:rPr kumimoji="1" lang="en-US" altLang="ja-JP" sz="1300">
              <a:latin typeface="ＭＳ Ｐゴシック"/>
            </a:rPr>
            <a:t>26</a:t>
          </a:r>
          <a:r>
            <a:rPr kumimoji="1" lang="ja-JP" altLang="en-US" sz="1300">
              <a:latin typeface="ＭＳ Ｐゴシック"/>
            </a:rPr>
            <a:t>年度は職員の入れ替わり等により</a:t>
          </a:r>
          <a:r>
            <a:rPr kumimoji="1" lang="en-US" altLang="ja-JP" sz="1300">
              <a:latin typeface="ＭＳ Ｐゴシック"/>
            </a:rPr>
            <a:t>2.1</a:t>
          </a:r>
          <a:r>
            <a:rPr kumimoji="1" lang="ja-JP" altLang="en-US" sz="1300">
              <a:latin typeface="ＭＳ Ｐゴシック"/>
            </a:rPr>
            <a:t>ポイント下降した。平成２７年度は機構改革に伴う職種間異動により</a:t>
          </a:r>
          <a:r>
            <a:rPr kumimoji="1" lang="en-US" altLang="ja-JP" sz="1300">
              <a:latin typeface="ＭＳ Ｐゴシック"/>
            </a:rPr>
            <a:t>0.3</a:t>
          </a:r>
          <a:r>
            <a:rPr kumimoji="1" lang="ja-JP" altLang="en-US" sz="1300">
              <a:latin typeface="ＭＳ Ｐゴシック"/>
            </a:rPr>
            <a:t>ポイント下降した。平成</a:t>
          </a:r>
          <a:r>
            <a:rPr kumimoji="1" lang="en-US" altLang="ja-JP" sz="1300">
              <a:latin typeface="ＭＳ Ｐゴシック"/>
            </a:rPr>
            <a:t>28</a:t>
          </a:r>
          <a:r>
            <a:rPr kumimoji="1" lang="ja-JP" altLang="en-US" sz="1300">
              <a:latin typeface="ＭＳ Ｐゴシック"/>
            </a:rPr>
            <a:t>年度は職員構成の変動により</a:t>
          </a:r>
          <a:r>
            <a:rPr kumimoji="1" lang="en-US" altLang="ja-JP" sz="1300">
              <a:latin typeface="ＭＳ Ｐゴシック"/>
            </a:rPr>
            <a:t>0.2</a:t>
          </a:r>
          <a:r>
            <a:rPr kumimoji="1" lang="ja-JP" altLang="en-US" sz="1300">
              <a:latin typeface="ＭＳ Ｐゴシック"/>
            </a:rPr>
            <a:t>ポイント下降した。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年度現在、依然として類似団体平均値を下回っている。今後も一層の給与の適正化に努めていく。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51102</xdr:rowOff>
    </xdr:to>
    <xdr:cxnSp macro="">
      <xdr:nvCxnSpPr>
        <xdr:cNvPr id="261" name="直線コネクタ 260"/>
        <xdr:cNvCxnSpPr/>
      </xdr:nvCxnSpPr>
      <xdr:spPr>
        <a:xfrm flipV="1">
          <a:off x="16179800" y="139155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85573</xdr:rowOff>
    </xdr:to>
    <xdr:cxnSp macro="">
      <xdr:nvCxnSpPr>
        <xdr:cNvPr id="264" name="直線コネクタ 263"/>
        <xdr:cNvCxnSpPr/>
      </xdr:nvCxnSpPr>
      <xdr:spPr>
        <a:xfrm flipV="1">
          <a:off x="15290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82</xdr:row>
      <xdr:rowOff>155423</xdr:rowOff>
    </xdr:to>
    <xdr:cxnSp macro="">
      <xdr:nvCxnSpPr>
        <xdr:cNvPr id="267" name="直線コネクタ 266"/>
        <xdr:cNvCxnSpPr/>
      </xdr:nvCxnSpPr>
      <xdr:spPr>
        <a:xfrm flipV="1">
          <a:off x="14401800" y="139730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88</xdr:row>
      <xdr:rowOff>34471</xdr:rowOff>
    </xdr:to>
    <xdr:cxnSp macro="">
      <xdr:nvCxnSpPr>
        <xdr:cNvPr id="270" name="直線コネクタ 269"/>
        <xdr:cNvCxnSpPr/>
      </xdr:nvCxnSpPr>
      <xdr:spPr>
        <a:xfrm flipV="1">
          <a:off x="13512800" y="1421432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80" name="円/楕円 279"/>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1"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82" name="円/楕円 281"/>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83" name="テキスト ボックス 282"/>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4" name="円/楕円 283"/>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5" name="テキスト ボックス 284"/>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86" name="円/楕円 285"/>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7" name="テキスト ボックス 286"/>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8" name="円/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9" name="テキスト ボックス 288"/>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定員適正化計画に基づき、平成</a:t>
          </a:r>
          <a:r>
            <a:rPr kumimoji="1" lang="en-US" altLang="ja-JP" sz="1100">
              <a:latin typeface="ＭＳ Ｐゴシック"/>
            </a:rPr>
            <a:t>17</a:t>
          </a:r>
          <a:r>
            <a:rPr kumimoji="1" lang="ja-JP" altLang="en-US" sz="1100">
              <a:latin typeface="ＭＳ Ｐゴシック"/>
            </a:rPr>
            <a:t>年４月１日現在の職員数（病院職員を除く）から</a:t>
          </a:r>
          <a:r>
            <a:rPr kumimoji="1" lang="en-US" altLang="ja-JP" sz="1100">
              <a:latin typeface="ＭＳ Ｐゴシック"/>
            </a:rPr>
            <a:t>10</a:t>
          </a:r>
          <a:r>
            <a:rPr kumimoji="1" lang="ja-JP" altLang="en-US" sz="1100">
              <a:latin typeface="ＭＳ Ｐゴシック"/>
            </a:rPr>
            <a:t>年間で</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148</a:t>
          </a:r>
          <a:r>
            <a:rPr kumimoji="1" lang="ja-JP" altLang="en-US" sz="1100">
              <a:latin typeface="ＭＳ Ｐゴシック"/>
            </a:rPr>
            <a:t>人の削減を目標として順次実施した。</a:t>
          </a:r>
          <a:br>
            <a:rPr kumimoji="1" lang="ja-JP" altLang="en-US" sz="1100">
              <a:latin typeface="ＭＳ Ｐゴシック"/>
            </a:rPr>
          </a:br>
          <a:r>
            <a:rPr kumimoji="1" lang="ja-JP" altLang="en-US" sz="1100">
              <a:latin typeface="ＭＳ Ｐゴシック"/>
            </a:rPr>
            <a:t>　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100">
              <a:latin typeface="ＭＳ Ｐゴシック"/>
            </a:rPr>
            <a:t>123</a:t>
          </a:r>
          <a:r>
            <a:rPr kumimoji="1" lang="ja-JP" altLang="en-US" sz="1100">
              <a:latin typeface="ＭＳ Ｐゴシック"/>
            </a:rPr>
            <a:t>人の削減となった。</a:t>
          </a:r>
          <a:br>
            <a:rPr kumimoji="1" lang="ja-JP" altLang="en-US" sz="1100">
              <a:latin typeface="ＭＳ Ｐゴシック"/>
            </a:rPr>
          </a:br>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以降については、新たに策定した定員管理計画に基づき、民間委託を含めた事務事業の見直しや、効果的な職員配置を図る等、社会経済情勢の変化等に的確に対応しつつ地方自治の使命である「最少の経費で最大の効果を上げる」よう努め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8784</xdr:rowOff>
    </xdr:from>
    <xdr:to>
      <xdr:col>24</xdr:col>
      <xdr:colOff>558800</xdr:colOff>
      <xdr:row>61</xdr:row>
      <xdr:rowOff>53022</xdr:rowOff>
    </xdr:to>
    <xdr:cxnSp macro="">
      <xdr:nvCxnSpPr>
        <xdr:cNvPr id="324" name="直線コネクタ 323"/>
        <xdr:cNvCxnSpPr/>
      </xdr:nvCxnSpPr>
      <xdr:spPr>
        <a:xfrm>
          <a:off x="16179800" y="1046723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99801</xdr:rowOff>
    </xdr:from>
    <xdr:to>
      <xdr:col>23</xdr:col>
      <xdr:colOff>406400</xdr:colOff>
      <xdr:row>61</xdr:row>
      <xdr:rowOff>8784</xdr:rowOff>
    </xdr:to>
    <xdr:cxnSp macro="">
      <xdr:nvCxnSpPr>
        <xdr:cNvPr id="327" name="直線コネクタ 326"/>
        <xdr:cNvCxnSpPr/>
      </xdr:nvCxnSpPr>
      <xdr:spPr>
        <a:xfrm>
          <a:off x="15290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99801</xdr:rowOff>
    </xdr:to>
    <xdr:cxnSp macro="">
      <xdr:nvCxnSpPr>
        <xdr:cNvPr id="330" name="直線コネクタ 329"/>
        <xdr:cNvCxnSpPr/>
      </xdr:nvCxnSpPr>
      <xdr:spPr>
        <a:xfrm>
          <a:off x="14401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93769</xdr:rowOff>
    </xdr:to>
    <xdr:cxnSp macro="">
      <xdr:nvCxnSpPr>
        <xdr:cNvPr id="333" name="直線コネクタ 332"/>
        <xdr:cNvCxnSpPr/>
      </xdr:nvCxnSpPr>
      <xdr:spPr>
        <a:xfrm flipV="1">
          <a:off x="13512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2222</xdr:rowOff>
    </xdr:from>
    <xdr:to>
      <xdr:col>24</xdr:col>
      <xdr:colOff>609600</xdr:colOff>
      <xdr:row>61</xdr:row>
      <xdr:rowOff>103822</xdr:rowOff>
    </xdr:to>
    <xdr:sp macro="" textlink="">
      <xdr:nvSpPr>
        <xdr:cNvPr id="343" name="円/楕円 342"/>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18749</xdr:rowOff>
    </xdr:from>
    <xdr:ext cx="762000" cy="259045"/>
    <xdr:sp macro="" textlink="">
      <xdr:nvSpPr>
        <xdr:cNvPr id="344"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129434</xdr:rowOff>
    </xdr:from>
    <xdr:to>
      <xdr:col>23</xdr:col>
      <xdr:colOff>457200</xdr:colOff>
      <xdr:row>61</xdr:row>
      <xdr:rowOff>59584</xdr:rowOff>
    </xdr:to>
    <xdr:sp macro="" textlink="">
      <xdr:nvSpPr>
        <xdr:cNvPr id="345" name="円/楕円 344"/>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69761</xdr:rowOff>
    </xdr:from>
    <xdr:ext cx="736600" cy="259045"/>
    <xdr:sp macro="" textlink="">
      <xdr:nvSpPr>
        <xdr:cNvPr id="346" name="テキスト ボックス 345"/>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49001</xdr:rowOff>
    </xdr:from>
    <xdr:to>
      <xdr:col>22</xdr:col>
      <xdr:colOff>254000</xdr:colOff>
      <xdr:row>60</xdr:row>
      <xdr:rowOff>150601</xdr:rowOff>
    </xdr:to>
    <xdr:sp macro="" textlink="">
      <xdr:nvSpPr>
        <xdr:cNvPr id="347" name="円/楕円 346"/>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160778</xdr:rowOff>
    </xdr:from>
    <xdr:ext cx="762000" cy="259045"/>
    <xdr:sp macro="" textlink="">
      <xdr:nvSpPr>
        <xdr:cNvPr id="348" name="テキスト ボックス 347"/>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9" name="円/楕円 348"/>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50" name="テキスト ボックス 349"/>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51" name="円/楕円 350"/>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52" name="テキスト ボックス 351"/>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主に過去の大型投資事業での地方債償還額のピークがすぎたことにより類似団体平均を下回る</a:t>
          </a:r>
          <a:r>
            <a:rPr kumimoji="1" lang="en-US" altLang="ja-JP" sz="1300">
              <a:latin typeface="ＭＳ Ｐゴシック"/>
            </a:rPr>
            <a:t>5.1%</a:t>
          </a:r>
          <a:r>
            <a:rPr kumimoji="1" lang="ja-JP" altLang="en-US" sz="1300">
              <a:latin typeface="ＭＳ Ｐゴシック"/>
            </a:rPr>
            <a:t>となっているが、今後も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非算入となる地方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132987</xdr:rowOff>
    </xdr:from>
    <xdr:to>
      <xdr:col>24</xdr:col>
      <xdr:colOff>558800</xdr:colOff>
      <xdr:row>40</xdr:row>
      <xdr:rowOff>16691</xdr:rowOff>
    </xdr:to>
    <xdr:cxnSp macro="">
      <xdr:nvCxnSpPr>
        <xdr:cNvPr id="387" name="直線コネクタ 386"/>
        <xdr:cNvCxnSpPr/>
      </xdr:nvCxnSpPr>
      <xdr:spPr>
        <a:xfrm flipV="1">
          <a:off x="16179800" y="681953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16691</xdr:rowOff>
    </xdr:from>
    <xdr:to>
      <xdr:col>23</xdr:col>
      <xdr:colOff>406400</xdr:colOff>
      <xdr:row>40</xdr:row>
      <xdr:rowOff>120106</xdr:rowOff>
    </xdr:to>
    <xdr:cxnSp macro="">
      <xdr:nvCxnSpPr>
        <xdr:cNvPr id="390" name="直線コネクタ 389"/>
        <xdr:cNvCxnSpPr/>
      </xdr:nvCxnSpPr>
      <xdr:spPr>
        <a:xfrm flipV="1">
          <a:off x="15290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120106</xdr:rowOff>
    </xdr:from>
    <xdr:to>
      <xdr:col>22</xdr:col>
      <xdr:colOff>203200</xdr:colOff>
      <xdr:row>41</xdr:row>
      <xdr:rowOff>52070</xdr:rowOff>
    </xdr:to>
    <xdr:cxnSp macro="">
      <xdr:nvCxnSpPr>
        <xdr:cNvPr id="393" name="直線コネクタ 392"/>
        <xdr:cNvCxnSpPr/>
      </xdr:nvCxnSpPr>
      <xdr:spPr>
        <a:xfrm flipV="1">
          <a:off x="14401800" y="69781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127907</xdr:rowOff>
    </xdr:to>
    <xdr:cxnSp macro="">
      <xdr:nvCxnSpPr>
        <xdr:cNvPr id="396" name="直線コネクタ 395"/>
        <xdr:cNvCxnSpPr/>
      </xdr:nvCxnSpPr>
      <xdr:spPr>
        <a:xfrm flipV="1">
          <a:off x="13512800" y="708152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82187</xdr:rowOff>
    </xdr:from>
    <xdr:to>
      <xdr:col>24</xdr:col>
      <xdr:colOff>609600</xdr:colOff>
      <xdr:row>40</xdr:row>
      <xdr:rowOff>12337</xdr:rowOff>
    </xdr:to>
    <xdr:sp macro="" textlink="">
      <xdr:nvSpPr>
        <xdr:cNvPr id="406" name="円/楕円 405"/>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98714</xdr:rowOff>
    </xdr:from>
    <xdr:ext cx="762000" cy="259045"/>
    <xdr:sp macro="" textlink="">
      <xdr:nvSpPr>
        <xdr:cNvPr id="407"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137341</xdr:rowOff>
    </xdr:from>
    <xdr:to>
      <xdr:col>23</xdr:col>
      <xdr:colOff>457200</xdr:colOff>
      <xdr:row>40</xdr:row>
      <xdr:rowOff>67491</xdr:rowOff>
    </xdr:to>
    <xdr:sp macro="" textlink="">
      <xdr:nvSpPr>
        <xdr:cNvPr id="408" name="円/楕円 407"/>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77668</xdr:rowOff>
    </xdr:from>
    <xdr:ext cx="736600" cy="259045"/>
    <xdr:sp macro="" textlink="">
      <xdr:nvSpPr>
        <xdr:cNvPr id="409" name="テキスト ボックス 408"/>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69306</xdr:rowOff>
    </xdr:from>
    <xdr:to>
      <xdr:col>22</xdr:col>
      <xdr:colOff>254000</xdr:colOff>
      <xdr:row>40</xdr:row>
      <xdr:rowOff>170906</xdr:rowOff>
    </xdr:to>
    <xdr:sp macro="" textlink="">
      <xdr:nvSpPr>
        <xdr:cNvPr id="410" name="円/楕円 409"/>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9633</xdr:rowOff>
    </xdr:from>
    <xdr:ext cx="762000" cy="259045"/>
    <xdr:sp macro="" textlink="">
      <xdr:nvSpPr>
        <xdr:cNvPr id="411" name="テキスト ボックス 410"/>
        <xdr:cNvSpPr txBox="1"/>
      </xdr:nvSpPr>
      <xdr:spPr>
        <a:xfrm>
          <a:off x="14909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2" name="円/楕円 41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3" name="テキスト ボックス 41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4" name="円/楕円 41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5" name="テキスト ボックス 41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地方債の新規発行の抑制や繰上償還による地方債残高の減少、海部地区環境事務組合の地方債残高の減少による組合負担等見込額の減少等により、平成</a:t>
          </a:r>
          <a:r>
            <a:rPr kumimoji="1" lang="en-US" altLang="ja-JP" sz="1300">
              <a:latin typeface="ＭＳ Ｐゴシック"/>
            </a:rPr>
            <a:t>22</a:t>
          </a:r>
          <a:r>
            <a:rPr kumimoji="1" lang="ja-JP" altLang="en-US" sz="1300">
              <a:latin typeface="ＭＳ Ｐゴシック"/>
            </a:rPr>
            <a:t>年度から年々減少している。今後も後世への負担を少しでも軽減するよう、新規事業の実施等について総点検を図る、充当可能基金の積立に努める等、財政の健全化を図っていく。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69977</xdr:rowOff>
    </xdr:from>
    <xdr:to>
      <xdr:col>24</xdr:col>
      <xdr:colOff>558800</xdr:colOff>
      <xdr:row>15</xdr:row>
      <xdr:rowOff>122259</xdr:rowOff>
    </xdr:to>
    <xdr:cxnSp macro="">
      <xdr:nvCxnSpPr>
        <xdr:cNvPr id="449" name="直線コネクタ 448"/>
        <xdr:cNvCxnSpPr/>
      </xdr:nvCxnSpPr>
      <xdr:spPr>
        <a:xfrm flipV="1">
          <a:off x="16179800" y="2641727"/>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122259</xdr:rowOff>
    </xdr:from>
    <xdr:to>
      <xdr:col>23</xdr:col>
      <xdr:colOff>406400</xdr:colOff>
      <xdr:row>15</xdr:row>
      <xdr:rowOff>160062</xdr:rowOff>
    </xdr:to>
    <xdr:cxnSp macro="">
      <xdr:nvCxnSpPr>
        <xdr:cNvPr id="452" name="直線コネクタ 451"/>
        <xdr:cNvCxnSpPr/>
      </xdr:nvCxnSpPr>
      <xdr:spPr>
        <a:xfrm flipV="1">
          <a:off x="15290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160062</xdr:rowOff>
    </xdr:from>
    <xdr:to>
      <xdr:col>22</xdr:col>
      <xdr:colOff>203200</xdr:colOff>
      <xdr:row>16</xdr:row>
      <xdr:rowOff>3895</xdr:rowOff>
    </xdr:to>
    <xdr:cxnSp macro="">
      <xdr:nvCxnSpPr>
        <xdr:cNvPr id="455" name="直線コネクタ 454"/>
        <xdr:cNvCxnSpPr/>
      </xdr:nvCxnSpPr>
      <xdr:spPr>
        <a:xfrm flipV="1">
          <a:off x="14401800" y="27318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3895</xdr:rowOff>
    </xdr:from>
    <xdr:to>
      <xdr:col>21</xdr:col>
      <xdr:colOff>0</xdr:colOff>
      <xdr:row>16</xdr:row>
      <xdr:rowOff>60198</xdr:rowOff>
    </xdr:to>
    <xdr:cxnSp macro="">
      <xdr:nvCxnSpPr>
        <xdr:cNvPr id="458" name="直線コネクタ 457"/>
        <xdr:cNvCxnSpPr/>
      </xdr:nvCxnSpPr>
      <xdr:spPr>
        <a:xfrm flipV="1">
          <a:off x="13512800" y="274709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19177</xdr:rowOff>
    </xdr:from>
    <xdr:to>
      <xdr:col>24</xdr:col>
      <xdr:colOff>609600</xdr:colOff>
      <xdr:row>15</xdr:row>
      <xdr:rowOff>120777</xdr:rowOff>
    </xdr:to>
    <xdr:sp macro="" textlink="">
      <xdr:nvSpPr>
        <xdr:cNvPr id="468" name="円/楕円 467"/>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162704</xdr:rowOff>
    </xdr:from>
    <xdr:ext cx="762000" cy="259045"/>
    <xdr:sp macro="" textlink="">
      <xdr:nvSpPr>
        <xdr:cNvPr id="469"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71459</xdr:rowOff>
    </xdr:from>
    <xdr:to>
      <xdr:col>23</xdr:col>
      <xdr:colOff>457200</xdr:colOff>
      <xdr:row>16</xdr:row>
      <xdr:rowOff>1609</xdr:rowOff>
    </xdr:to>
    <xdr:sp macro="" textlink="">
      <xdr:nvSpPr>
        <xdr:cNvPr id="470" name="円/楕円 469"/>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157836</xdr:rowOff>
    </xdr:from>
    <xdr:ext cx="736600" cy="259045"/>
    <xdr:sp macro="" textlink="">
      <xdr:nvSpPr>
        <xdr:cNvPr id="471" name="テキスト ボックス 470"/>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109262</xdr:rowOff>
    </xdr:from>
    <xdr:to>
      <xdr:col>22</xdr:col>
      <xdr:colOff>254000</xdr:colOff>
      <xdr:row>16</xdr:row>
      <xdr:rowOff>39412</xdr:rowOff>
    </xdr:to>
    <xdr:sp macro="" textlink="">
      <xdr:nvSpPr>
        <xdr:cNvPr id="472" name="円/楕円 471"/>
        <xdr:cNvSpPr/>
      </xdr:nvSpPr>
      <xdr:spPr>
        <a:xfrm>
          <a:off x="15240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49589</xdr:rowOff>
    </xdr:from>
    <xdr:ext cx="762000" cy="259045"/>
    <xdr:sp macro="" textlink="">
      <xdr:nvSpPr>
        <xdr:cNvPr id="473" name="テキスト ボックス 472"/>
        <xdr:cNvSpPr txBox="1"/>
      </xdr:nvSpPr>
      <xdr:spPr>
        <a:xfrm>
          <a:off x="14909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124545</xdr:rowOff>
    </xdr:from>
    <xdr:to>
      <xdr:col>21</xdr:col>
      <xdr:colOff>50800</xdr:colOff>
      <xdr:row>16</xdr:row>
      <xdr:rowOff>54695</xdr:rowOff>
    </xdr:to>
    <xdr:sp macro="" textlink="">
      <xdr:nvSpPr>
        <xdr:cNvPr id="474" name="円/楕円 473"/>
        <xdr:cNvSpPr/>
      </xdr:nvSpPr>
      <xdr:spPr>
        <a:xfrm>
          <a:off x="14351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64872</xdr:rowOff>
    </xdr:from>
    <xdr:ext cx="762000" cy="259045"/>
    <xdr:sp macro="" textlink="">
      <xdr:nvSpPr>
        <xdr:cNvPr id="475" name="テキスト ボックス 474"/>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9398</xdr:rowOff>
    </xdr:from>
    <xdr:to>
      <xdr:col>19</xdr:col>
      <xdr:colOff>533400</xdr:colOff>
      <xdr:row>16</xdr:row>
      <xdr:rowOff>110998</xdr:rowOff>
    </xdr:to>
    <xdr:sp macro="" textlink="">
      <xdr:nvSpPr>
        <xdr:cNvPr id="476" name="円/楕円 475"/>
        <xdr:cNvSpPr/>
      </xdr:nvSpPr>
      <xdr:spPr>
        <a:xfrm>
          <a:off x="13462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121175</xdr:rowOff>
    </xdr:from>
    <xdr:ext cx="762000" cy="259045"/>
    <xdr:sp macro="" textlink="">
      <xdr:nvSpPr>
        <xdr:cNvPr id="477" name="テキスト ボックス 476"/>
        <xdr:cNvSpPr txBox="1"/>
      </xdr:nvSpPr>
      <xdr:spPr>
        <a:xfrm>
          <a:off x="13131800" y="25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年度は職員の入れ替わり等により、平成</a:t>
          </a:r>
          <a:r>
            <a:rPr kumimoji="1" lang="en-US" altLang="ja-JP" sz="1100">
              <a:latin typeface="ＭＳ Ｐゴシック"/>
            </a:rPr>
            <a:t>26</a:t>
          </a:r>
          <a:r>
            <a:rPr kumimoji="1" lang="ja-JP" altLang="en-US" sz="1100">
              <a:latin typeface="ＭＳ Ｐゴシック"/>
            </a:rPr>
            <a:t>年度に類似団体平均を</a:t>
          </a:r>
          <a:r>
            <a:rPr kumimoji="1" lang="en-US" altLang="ja-JP" sz="1100">
              <a:latin typeface="ＭＳ Ｐゴシック"/>
            </a:rPr>
            <a:t>0.8</a:t>
          </a:r>
          <a:r>
            <a:rPr kumimoji="1" lang="ja-JP" altLang="en-US" sz="1100">
              <a:latin typeface="ＭＳ Ｐゴシック"/>
            </a:rPr>
            <a:t>ポイント下回ることとなった。平成</a:t>
          </a:r>
          <a:r>
            <a:rPr kumimoji="1" lang="en-US" altLang="ja-JP" sz="1100">
              <a:latin typeface="ＭＳ Ｐゴシック"/>
            </a:rPr>
            <a:t>27</a:t>
          </a:r>
          <a:r>
            <a:rPr kumimoji="1" lang="ja-JP" altLang="en-US" sz="1100">
              <a:latin typeface="ＭＳ Ｐゴシック"/>
            </a:rPr>
            <a:t>年度についても職員の入れ替わり等により下降し、類似団体平均を</a:t>
          </a:r>
          <a:r>
            <a:rPr kumimoji="1" lang="en-US" altLang="ja-JP" sz="1100">
              <a:latin typeface="ＭＳ Ｐゴシック"/>
            </a:rPr>
            <a:t>0.2</a:t>
          </a:r>
          <a:r>
            <a:rPr kumimoji="1" lang="ja-JP" altLang="en-US" sz="1100">
              <a:latin typeface="ＭＳ Ｐゴシック"/>
            </a:rPr>
            <a:t>ポイント下回ることとなった。平成</a:t>
          </a:r>
          <a:r>
            <a:rPr kumimoji="1" lang="en-US" altLang="ja-JP" sz="1100">
              <a:latin typeface="ＭＳ Ｐゴシック"/>
            </a:rPr>
            <a:t>28</a:t>
          </a:r>
          <a:r>
            <a:rPr kumimoji="1" lang="ja-JP" altLang="en-US" sz="1100">
              <a:latin typeface="ＭＳ Ｐゴシック"/>
            </a:rPr>
            <a:t>年度は退職手当支出額が増加したため、類似団体平均を</a:t>
          </a:r>
          <a:r>
            <a:rPr kumimoji="1" lang="en-US" altLang="ja-JP" sz="1100">
              <a:latin typeface="ＭＳ Ｐゴシック"/>
            </a:rPr>
            <a:t>2.9</a:t>
          </a:r>
          <a:r>
            <a:rPr kumimoji="1" lang="ja-JP" altLang="en-US" sz="1100">
              <a:latin typeface="ＭＳ Ｐゴシック"/>
            </a:rPr>
            <a:t>ポイント上回ることとなった。また、当市においては、人件費に準ずる費用</a:t>
          </a:r>
          <a:r>
            <a:rPr kumimoji="1" lang="en-US" altLang="ja-JP" sz="1100">
              <a:latin typeface="ＭＳ Ｐゴシック"/>
            </a:rPr>
            <a:t>(</a:t>
          </a:r>
          <a:r>
            <a:rPr kumimoji="1" lang="ja-JP" altLang="en-US" sz="1100">
              <a:latin typeface="ＭＳ Ｐゴシック"/>
            </a:rPr>
            <a:t>公営企業等に対する人件費財源繰出</a:t>
          </a:r>
          <a:r>
            <a:rPr kumimoji="1" lang="en-US" altLang="ja-JP" sz="1100">
              <a:latin typeface="ＭＳ Ｐゴシック"/>
            </a:rPr>
            <a:t>)</a:t>
          </a:r>
          <a:r>
            <a:rPr kumimoji="1" lang="ja-JP" altLang="en-US" sz="1100">
              <a:latin typeface="ＭＳ Ｐゴシック"/>
            </a:rPr>
            <a:t>が類似団体に比べ大きいため、人件費比率が高くなる傾向があるが、今後も適正な定員管理計画、各種手当の見直し、公営企業の経営改善を徹底し、人件費比率を適正化していく。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37</xdr:row>
      <xdr:rowOff>138430</xdr:rowOff>
    </xdr:to>
    <xdr:cxnSp macro="">
      <xdr:nvCxnSpPr>
        <xdr:cNvPr id="66" name="直線コネクタ 65"/>
        <xdr:cNvCxnSpPr/>
      </xdr:nvCxnSpPr>
      <xdr:spPr>
        <a:xfrm>
          <a:off x="3987800" y="62230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119380</xdr:rowOff>
    </xdr:to>
    <xdr:cxnSp macro="">
      <xdr:nvCxnSpPr>
        <xdr:cNvPr id="69" name="直線コネクタ 68"/>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39370</xdr:rowOff>
    </xdr:to>
    <xdr:cxnSp macro="">
      <xdr:nvCxnSpPr>
        <xdr:cNvPr id="72" name="直線コネクタ 71"/>
        <xdr:cNvCxnSpPr/>
      </xdr:nvCxnSpPr>
      <xdr:spPr>
        <a:xfrm flipV="1">
          <a:off x="2209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38</xdr:row>
      <xdr:rowOff>20320</xdr:rowOff>
    </xdr:to>
    <xdr:cxnSp macro="">
      <xdr:nvCxnSpPr>
        <xdr:cNvPr id="75" name="直線コネクタ 74"/>
        <xdr:cNvCxnSpPr/>
      </xdr:nvCxnSpPr>
      <xdr:spPr>
        <a:xfrm flipV="1">
          <a:off x="1320800" y="6383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委託料の増等により物件費自体は増となったが、類似団体平均を下回る</a:t>
          </a:r>
          <a:r>
            <a:rPr kumimoji="1" lang="en-US" altLang="ja-JP" sz="1300">
              <a:latin typeface="ＭＳ Ｐゴシック"/>
            </a:rPr>
            <a:t>14.6</a:t>
          </a:r>
          <a:r>
            <a:rPr kumimoji="1" lang="ja-JP" altLang="en-US" sz="1300">
              <a:latin typeface="ＭＳ Ｐゴシック"/>
            </a:rPr>
            <a:t>％となっている。地方交付税の減額や法定扶助費の増に伴う市負担額の増など今後も財政基盤の悪化が見込まれることから、行財政改革推進計画での事務事業の見直しにより、物件費の経常経費について、更なる削減を徹底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7" name="直線コネクタ 126"/>
        <xdr:cNvCxnSpPr/>
      </xdr:nvCxnSpPr>
      <xdr:spPr>
        <a:xfrm>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134620</xdr:rowOff>
    </xdr:to>
    <xdr:cxnSp macro="">
      <xdr:nvCxnSpPr>
        <xdr:cNvPr id="130" name="直線コネクタ 129"/>
        <xdr:cNvCxnSpPr/>
      </xdr:nvCxnSpPr>
      <xdr:spPr>
        <a:xfrm>
          <a:off x="14782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50800</xdr:rowOff>
    </xdr:to>
    <xdr:cxnSp macro="">
      <xdr:nvCxnSpPr>
        <xdr:cNvPr id="133" name="直線コネクタ 132"/>
        <xdr:cNvCxnSpPr/>
      </xdr:nvCxnSpPr>
      <xdr:spPr>
        <a:xfrm>
          <a:off x="13893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27940</xdr:rowOff>
    </xdr:to>
    <xdr:cxnSp macro="">
      <xdr:nvCxnSpPr>
        <xdr:cNvPr id="136" name="直線コネクタ 135"/>
        <xdr:cNvCxnSpPr/>
      </xdr:nvCxnSpPr>
      <xdr:spPr>
        <a:xfrm>
          <a:off x="13004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5097</xdr:rowOff>
    </xdr:from>
    <xdr:ext cx="762000" cy="259045"/>
    <xdr:sp macro="" textlink="">
      <xdr:nvSpPr>
        <xdr:cNvPr id="147"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年度から子ども・子育て新制度が始まり、公定価格が増額改定され、平成</a:t>
          </a:r>
          <a:r>
            <a:rPr lang="en-US" altLang="ja-JP" sz="1300">
              <a:solidFill>
                <a:schemeClr val="dk1"/>
              </a:solidFill>
              <a:effectLst/>
              <a:latin typeface="+mn-lt"/>
              <a:ea typeface="+mn-ea"/>
              <a:cs typeface="+mn-cs"/>
            </a:rPr>
            <a:t>28</a:t>
          </a:r>
          <a:r>
            <a:rPr lang="ja-JP" altLang="en-US" sz="1300">
              <a:solidFill>
                <a:schemeClr val="dk1"/>
              </a:solidFill>
              <a:effectLst/>
              <a:latin typeface="+mn-lt"/>
              <a:ea typeface="+mn-ea"/>
              <a:cs typeface="+mn-cs"/>
            </a:rPr>
            <a:t>年度においても更なる増額改定が実施されたことにより、</a:t>
          </a:r>
          <a:r>
            <a:rPr lang="ja-JP" altLang="ja-JP" sz="1300">
              <a:solidFill>
                <a:schemeClr val="dk1"/>
              </a:solidFill>
              <a:effectLst/>
              <a:latin typeface="+mn-lt"/>
              <a:ea typeface="+mn-ea"/>
              <a:cs typeface="+mn-cs"/>
            </a:rPr>
            <a:t>施設型等給付費</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増加</a:t>
          </a:r>
          <a:r>
            <a:rPr lang="ja-JP" altLang="en-US" sz="1300">
              <a:solidFill>
                <a:schemeClr val="dk1"/>
              </a:solidFill>
              <a:effectLst/>
              <a:latin typeface="+mn-lt"/>
              <a:ea typeface="+mn-ea"/>
              <a:cs typeface="+mn-cs"/>
            </a:rPr>
            <a:t>した。また、</a:t>
          </a:r>
          <a:r>
            <a:rPr lang="ja-JP" altLang="ja-JP" sz="1300">
              <a:solidFill>
                <a:schemeClr val="dk1"/>
              </a:solidFill>
              <a:effectLst/>
              <a:latin typeface="+mn-lt"/>
              <a:ea typeface="+mn-ea"/>
              <a:cs typeface="+mn-cs"/>
            </a:rPr>
            <a:t>サービス利用者の増による自立支援給付費の増加・医療の高度化による生活保護扶助費の増加等</a:t>
          </a:r>
          <a:r>
            <a:rPr lang="ja-JP" altLang="en-US" sz="1300">
              <a:solidFill>
                <a:schemeClr val="dk1"/>
              </a:solidFill>
              <a:effectLst/>
              <a:latin typeface="+mn-lt"/>
              <a:ea typeface="+mn-ea"/>
              <a:cs typeface="+mn-cs"/>
            </a:rPr>
            <a:t>により扶助費総額は増加し続けている。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34472</xdr:rowOff>
    </xdr:to>
    <xdr:cxnSp macro="">
      <xdr:nvCxnSpPr>
        <xdr:cNvPr id="190" name="直線コネクタ 189"/>
        <xdr:cNvCxnSpPr/>
      </xdr:nvCxnSpPr>
      <xdr:spPr>
        <a:xfrm>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162378</xdr:rowOff>
    </xdr:to>
    <xdr:cxnSp macro="">
      <xdr:nvCxnSpPr>
        <xdr:cNvPr id="193" name="直線コネクタ 192"/>
        <xdr:cNvCxnSpPr/>
      </xdr:nvCxnSpPr>
      <xdr:spPr>
        <a:xfrm>
          <a:off x="3098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97065</xdr:rowOff>
    </xdr:to>
    <xdr:cxnSp macro="">
      <xdr:nvCxnSpPr>
        <xdr:cNvPr id="196" name="直線コネクタ 195"/>
        <xdr:cNvCxnSpPr/>
      </xdr:nvCxnSpPr>
      <xdr:spPr>
        <a:xfrm>
          <a:off x="2209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64407</xdr:rowOff>
    </xdr:to>
    <xdr:cxnSp macro="">
      <xdr:nvCxnSpPr>
        <xdr:cNvPr id="199" name="直線コネクタ 198"/>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5" name="円/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6" name="テキスト ボックス 21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下水道事業（法適）への繰出が補助費等により行われていることから類似団体平均を下回る</a:t>
          </a:r>
          <a:r>
            <a:rPr kumimoji="1" lang="en-US" altLang="ja-JP" sz="1300">
              <a:latin typeface="ＭＳ Ｐゴシック"/>
            </a:rPr>
            <a:t>9.6%</a:t>
          </a:r>
          <a:r>
            <a:rPr kumimoji="1" lang="ja-JP" altLang="en-US" sz="1300">
              <a:latin typeface="ＭＳ Ｐゴシック"/>
            </a:rPr>
            <a:t>となっているが、今後、国民健康保険特別会計、介護保険特別会計及び後期高齢者医療特別会計に係る繰出金の増額が見込まれるため、特別会計の経営改善を徹底するなど削減に努めていく。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54</xdr:row>
      <xdr:rowOff>159657</xdr:rowOff>
    </xdr:to>
    <xdr:cxnSp macro="">
      <xdr:nvCxnSpPr>
        <xdr:cNvPr id="253" name="直線コネクタ 252"/>
        <xdr:cNvCxnSpPr/>
      </xdr:nvCxnSpPr>
      <xdr:spPr>
        <a:xfrm>
          <a:off x="15671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94343</xdr:rowOff>
    </xdr:to>
    <xdr:cxnSp macro="">
      <xdr:nvCxnSpPr>
        <xdr:cNvPr id="256" name="直線コネクタ 255"/>
        <xdr:cNvCxnSpPr/>
      </xdr:nvCxnSpPr>
      <xdr:spPr>
        <a:xfrm>
          <a:off x="14782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91622</xdr:rowOff>
    </xdr:from>
    <xdr:to>
      <xdr:col>21</xdr:col>
      <xdr:colOff>361950</xdr:colOff>
      <xdr:row>54</xdr:row>
      <xdr:rowOff>61685</xdr:rowOff>
    </xdr:to>
    <xdr:cxnSp macro="">
      <xdr:nvCxnSpPr>
        <xdr:cNvPr id="259" name="直線コネクタ 258"/>
        <xdr:cNvCxnSpPr/>
      </xdr:nvCxnSpPr>
      <xdr:spPr>
        <a:xfrm>
          <a:off x="13893800" y="9178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53</xdr:row>
      <xdr:rowOff>91622</xdr:rowOff>
    </xdr:to>
    <xdr:cxnSp macro="">
      <xdr:nvCxnSpPr>
        <xdr:cNvPr id="262" name="直線コネクタ 261"/>
        <xdr:cNvCxnSpPr/>
      </xdr:nvCxnSpPr>
      <xdr:spPr>
        <a:xfrm>
          <a:off x="13004800" y="9124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108857</xdr:rowOff>
    </xdr:from>
    <xdr:to>
      <xdr:col>24</xdr:col>
      <xdr:colOff>82550</xdr:colOff>
      <xdr:row>55</xdr:row>
      <xdr:rowOff>39007</xdr:rowOff>
    </xdr:to>
    <xdr:sp macro="" textlink="">
      <xdr:nvSpPr>
        <xdr:cNvPr id="272" name="円/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43543</xdr:rowOff>
    </xdr:from>
    <xdr:to>
      <xdr:col>22</xdr:col>
      <xdr:colOff>615950</xdr:colOff>
      <xdr:row>54</xdr:row>
      <xdr:rowOff>145143</xdr:rowOff>
    </xdr:to>
    <xdr:sp macro="" textlink="">
      <xdr:nvSpPr>
        <xdr:cNvPr id="274" name="円/楕円 273"/>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155320</xdr:rowOff>
    </xdr:from>
    <xdr:ext cx="736600" cy="259045"/>
    <xdr:sp macro="" textlink="">
      <xdr:nvSpPr>
        <xdr:cNvPr id="275" name="テキスト ボックス 274"/>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6" name="円/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40822</xdr:rowOff>
    </xdr:from>
    <xdr:to>
      <xdr:col>20</xdr:col>
      <xdr:colOff>209550</xdr:colOff>
      <xdr:row>53</xdr:row>
      <xdr:rowOff>142422</xdr:rowOff>
    </xdr:to>
    <xdr:sp macro="" textlink="">
      <xdr:nvSpPr>
        <xdr:cNvPr id="278" name="円/楕円 277"/>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152599</xdr:rowOff>
    </xdr:from>
    <xdr:ext cx="762000" cy="259045"/>
    <xdr:sp macro="" textlink="">
      <xdr:nvSpPr>
        <xdr:cNvPr id="279" name="テキスト ボックス 278"/>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157843</xdr:rowOff>
    </xdr:from>
    <xdr:to>
      <xdr:col>19</xdr:col>
      <xdr:colOff>6350</xdr:colOff>
      <xdr:row>53</xdr:row>
      <xdr:rowOff>87993</xdr:rowOff>
    </xdr:to>
    <xdr:sp macro="" textlink="">
      <xdr:nvSpPr>
        <xdr:cNvPr id="280" name="円/楕円 279"/>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98170</xdr:rowOff>
    </xdr:from>
    <xdr:ext cx="762000" cy="259045"/>
    <xdr:sp macro="" textlink="">
      <xdr:nvSpPr>
        <xdr:cNvPr id="281" name="テキスト ボックス 280"/>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市民病院事業や下水道事業（法適）に対する補助費割合が高い傾向にあるほか、特別保育等補助金や保育所民間移譲負担金の増により、類似団体平均を上回る</a:t>
          </a:r>
          <a:r>
            <a:rPr kumimoji="1" lang="en-US" altLang="ja-JP" sz="1300">
              <a:latin typeface="ＭＳ Ｐゴシック"/>
            </a:rPr>
            <a:t>16.4%</a:t>
          </a:r>
          <a:r>
            <a:rPr kumimoji="1" lang="ja-JP" altLang="en-US" sz="1300">
              <a:latin typeface="ＭＳ Ｐゴシック"/>
            </a:rPr>
            <a:t>となっている。今後、「津島市民病院経営新改革プラン」等に基づき、企業会計の経営改善を徹底するなど削減に努めていく。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58420</xdr:rowOff>
    </xdr:from>
    <xdr:to>
      <xdr:col>24</xdr:col>
      <xdr:colOff>31750</xdr:colOff>
      <xdr:row>39</xdr:row>
      <xdr:rowOff>92710</xdr:rowOff>
    </xdr:to>
    <xdr:cxnSp macro="">
      <xdr:nvCxnSpPr>
        <xdr:cNvPr id="309" name="直線コネクタ 308"/>
        <xdr:cNvCxnSpPr/>
      </xdr:nvCxnSpPr>
      <xdr:spPr>
        <a:xfrm>
          <a:off x="15671800" y="6744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xdr:rowOff>
    </xdr:from>
    <xdr:to>
      <xdr:col>22</xdr:col>
      <xdr:colOff>565150</xdr:colOff>
      <xdr:row>39</xdr:row>
      <xdr:rowOff>58420</xdr:rowOff>
    </xdr:to>
    <xdr:cxnSp macro="">
      <xdr:nvCxnSpPr>
        <xdr:cNvPr id="312" name="直線コネクタ 311"/>
        <xdr:cNvCxnSpPr/>
      </xdr:nvCxnSpPr>
      <xdr:spPr>
        <a:xfrm>
          <a:off x="14782800" y="65163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xdr:rowOff>
    </xdr:from>
    <xdr:to>
      <xdr:col>21</xdr:col>
      <xdr:colOff>361950</xdr:colOff>
      <xdr:row>38</xdr:row>
      <xdr:rowOff>98425</xdr:rowOff>
    </xdr:to>
    <xdr:cxnSp macro="">
      <xdr:nvCxnSpPr>
        <xdr:cNvPr id="315" name="直線コネクタ 314"/>
        <xdr:cNvCxnSpPr/>
      </xdr:nvCxnSpPr>
      <xdr:spPr>
        <a:xfrm flipV="1">
          <a:off x="13893800" y="6516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86995</xdr:rowOff>
    </xdr:from>
    <xdr:to>
      <xdr:col>20</xdr:col>
      <xdr:colOff>158750</xdr:colOff>
      <xdr:row>38</xdr:row>
      <xdr:rowOff>98425</xdr:rowOff>
    </xdr:to>
    <xdr:cxnSp macro="">
      <xdr:nvCxnSpPr>
        <xdr:cNvPr id="318" name="直線コネクタ 317"/>
        <xdr:cNvCxnSpPr/>
      </xdr:nvCxnSpPr>
      <xdr:spPr>
        <a:xfrm>
          <a:off x="13004800" y="6602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7620</xdr:rowOff>
    </xdr:from>
    <xdr:to>
      <xdr:col>22</xdr:col>
      <xdr:colOff>615950</xdr:colOff>
      <xdr:row>39</xdr:row>
      <xdr:rowOff>109220</xdr:rowOff>
    </xdr:to>
    <xdr:sp macro="" textlink="">
      <xdr:nvSpPr>
        <xdr:cNvPr id="330" name="円/楕円 329"/>
        <xdr:cNvSpPr/>
      </xdr:nvSpPr>
      <xdr:spPr>
        <a:xfrm>
          <a:off x="15621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93997</xdr:rowOff>
    </xdr:from>
    <xdr:ext cx="736600" cy="259045"/>
    <xdr:sp macro="" textlink="">
      <xdr:nvSpPr>
        <xdr:cNvPr id="331" name="テキスト ボックス 330"/>
        <xdr:cNvSpPr txBox="1"/>
      </xdr:nvSpPr>
      <xdr:spPr>
        <a:xfrm>
          <a:off x="15290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121920</xdr:rowOff>
    </xdr:from>
    <xdr:to>
      <xdr:col>21</xdr:col>
      <xdr:colOff>412750</xdr:colOff>
      <xdr:row>38</xdr:row>
      <xdr:rowOff>52070</xdr:rowOff>
    </xdr:to>
    <xdr:sp macro="" textlink="">
      <xdr:nvSpPr>
        <xdr:cNvPr id="332" name="円/楕円 331"/>
        <xdr:cNvSpPr/>
      </xdr:nvSpPr>
      <xdr:spPr>
        <a:xfrm>
          <a:off x="14732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33" name="テキスト ボックス 332"/>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47625</xdr:rowOff>
    </xdr:from>
    <xdr:to>
      <xdr:col>20</xdr:col>
      <xdr:colOff>209550</xdr:colOff>
      <xdr:row>38</xdr:row>
      <xdr:rowOff>149225</xdr:rowOff>
    </xdr:to>
    <xdr:sp macro="" textlink="">
      <xdr:nvSpPr>
        <xdr:cNvPr id="334" name="円/楕円 333"/>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134002</xdr:rowOff>
    </xdr:from>
    <xdr:ext cx="762000" cy="259045"/>
    <xdr:sp macro="" textlink="">
      <xdr:nvSpPr>
        <xdr:cNvPr id="335" name="テキスト ボックス 334"/>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36195</xdr:rowOff>
    </xdr:from>
    <xdr:to>
      <xdr:col>19</xdr:col>
      <xdr:colOff>6350</xdr:colOff>
      <xdr:row>38</xdr:row>
      <xdr:rowOff>137795</xdr:rowOff>
    </xdr:to>
    <xdr:sp macro="" textlink="">
      <xdr:nvSpPr>
        <xdr:cNvPr id="336" name="円/楕円 335"/>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122572</xdr:rowOff>
    </xdr:from>
    <xdr:ext cx="762000" cy="259045"/>
    <xdr:sp macro="" textlink="">
      <xdr:nvSpPr>
        <xdr:cNvPr id="337" name="テキスト ボックス 336"/>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大型投資事業での地方債償還額がピークを過ぎたこと、利率見直しにより利率も下がっていること等により元利償還金等は減少傾向にあるため</a:t>
          </a:r>
          <a:r>
            <a:rPr kumimoji="1" lang="en-US" altLang="ja-JP" sz="1300">
              <a:latin typeface="ＭＳ Ｐゴシック"/>
            </a:rPr>
            <a:t>12.8%</a:t>
          </a:r>
          <a:r>
            <a:rPr kumimoji="1" lang="ja-JP" altLang="en-US" sz="1300">
              <a:latin typeface="ＭＳ Ｐゴシック"/>
            </a:rPr>
            <a:t>となった。しかし、近年実施した耐震改修工事等の償還が控えていることにより比率の悪化が見込まれるため、建設地方債（特に非算入となる地方債）発行額の抑制等により、財政の健全化を図っていく。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140715</xdr:rowOff>
    </xdr:to>
    <xdr:cxnSp macro="">
      <xdr:nvCxnSpPr>
        <xdr:cNvPr id="367" name="直線コネクタ 366"/>
        <xdr:cNvCxnSpPr/>
      </xdr:nvCxnSpPr>
      <xdr:spPr>
        <a:xfrm>
          <a:off x="3987800" y="130931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77</xdr:row>
      <xdr:rowOff>14987</xdr:rowOff>
    </xdr:to>
    <xdr:cxnSp macro="">
      <xdr:nvCxnSpPr>
        <xdr:cNvPr id="370" name="直線コネクタ 369"/>
        <xdr:cNvCxnSpPr/>
      </xdr:nvCxnSpPr>
      <xdr:spPr>
        <a:xfrm flipV="1">
          <a:off x="3098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92711</xdr:rowOff>
    </xdr:to>
    <xdr:cxnSp macro="">
      <xdr:nvCxnSpPr>
        <xdr:cNvPr id="373" name="直線コネクタ 372"/>
        <xdr:cNvCxnSpPr/>
      </xdr:nvCxnSpPr>
      <xdr:spPr>
        <a:xfrm flipV="1">
          <a:off x="2209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92711</xdr:rowOff>
    </xdr:to>
    <xdr:cxnSp macro="">
      <xdr:nvCxnSpPr>
        <xdr:cNvPr id="376" name="直線コネクタ 375"/>
        <xdr:cNvCxnSpPr/>
      </xdr:nvCxnSpPr>
      <xdr:spPr>
        <a:xfrm>
          <a:off x="1320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8" name="円/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2" name="円/楕円 391"/>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3" name="テキスト ボックス 392"/>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4" name="円/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5" name="テキスト ボックス 39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医療費の増加や生活保護費等の自然増に伴う扶助費の増、特別会計等への繰出金の増等により、比率が悪化した。</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168911</xdr:rowOff>
    </xdr:to>
    <xdr:cxnSp macro="">
      <xdr:nvCxnSpPr>
        <xdr:cNvPr id="428" name="直線コネクタ 427"/>
        <xdr:cNvCxnSpPr/>
      </xdr:nvCxnSpPr>
      <xdr:spPr>
        <a:xfrm>
          <a:off x="15671800" y="12970510"/>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75</xdr:row>
      <xdr:rowOff>111760</xdr:rowOff>
    </xdr:to>
    <xdr:cxnSp macro="">
      <xdr:nvCxnSpPr>
        <xdr:cNvPr id="431" name="直線コネクタ 430"/>
        <xdr:cNvCxnSpPr/>
      </xdr:nvCxnSpPr>
      <xdr:spPr>
        <a:xfrm>
          <a:off x="14782800" y="127762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88900</xdr:rowOff>
    </xdr:from>
    <xdr:to>
      <xdr:col>21</xdr:col>
      <xdr:colOff>361950</xdr:colOff>
      <xdr:row>74</xdr:row>
      <xdr:rowOff>127000</xdr:rowOff>
    </xdr:to>
    <xdr:cxnSp macro="">
      <xdr:nvCxnSpPr>
        <xdr:cNvPr id="434" name="直線コネクタ 433"/>
        <xdr:cNvCxnSpPr/>
      </xdr:nvCxnSpPr>
      <xdr:spPr>
        <a:xfrm flipV="1">
          <a:off x="13893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146050</xdr:rowOff>
    </xdr:to>
    <xdr:cxnSp macro="">
      <xdr:nvCxnSpPr>
        <xdr:cNvPr id="437" name="直線コネクタ 436"/>
        <xdr:cNvCxnSpPr/>
      </xdr:nvCxnSpPr>
      <xdr:spPr>
        <a:xfrm flipV="1">
          <a:off x="13004800" y="1281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7" name="円/楕円 446"/>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90188</xdr:rowOff>
    </xdr:from>
    <xdr:ext cx="762000" cy="259045"/>
    <xdr:sp macro="" textlink="">
      <xdr:nvSpPr>
        <xdr:cNvPr id="448"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9" name="円/楕円 448"/>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50" name="テキスト ボックス 449"/>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38100</xdr:rowOff>
    </xdr:from>
    <xdr:to>
      <xdr:col>21</xdr:col>
      <xdr:colOff>412750</xdr:colOff>
      <xdr:row>74</xdr:row>
      <xdr:rowOff>139700</xdr:rowOff>
    </xdr:to>
    <xdr:sp macro="" textlink="">
      <xdr:nvSpPr>
        <xdr:cNvPr id="451" name="円/楕円 450"/>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149877</xdr:rowOff>
    </xdr:from>
    <xdr:ext cx="762000" cy="259045"/>
    <xdr:sp macro="" textlink="">
      <xdr:nvSpPr>
        <xdr:cNvPr id="452" name="テキスト ボックス 451"/>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5" name="円/楕円 454"/>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6" name="テキスト ボックス 455"/>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愛知県津島市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37598</xdr:rowOff>
    </xdr:from>
    <xdr:to>
      <xdr:col>4</xdr:col>
      <xdr:colOff>1117600</xdr:colOff>
      <xdr:row>17</xdr:row>
      <xdr:rowOff>75622</xdr:rowOff>
    </xdr:to>
    <xdr:cxnSp macro="">
      <xdr:nvCxnSpPr>
        <xdr:cNvPr id="50" name="直線コネクタ 49"/>
        <xdr:cNvCxnSpPr/>
      </xdr:nvCxnSpPr>
      <xdr:spPr bwMode="auto">
        <a:xfrm flipV="1">
          <a:off x="5003800" y="2999873"/>
          <a:ext cx="6477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75622</xdr:rowOff>
    </xdr:from>
    <xdr:to>
      <xdr:col>4</xdr:col>
      <xdr:colOff>469900</xdr:colOff>
      <xdr:row>17</xdr:row>
      <xdr:rowOff>133534</xdr:rowOff>
    </xdr:to>
    <xdr:cxnSp macro="">
      <xdr:nvCxnSpPr>
        <xdr:cNvPr id="53" name="直線コネクタ 52"/>
        <xdr:cNvCxnSpPr/>
      </xdr:nvCxnSpPr>
      <xdr:spPr bwMode="auto">
        <a:xfrm flipV="1">
          <a:off x="4305300" y="3037897"/>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126352</xdr:rowOff>
    </xdr:from>
    <xdr:to>
      <xdr:col>3</xdr:col>
      <xdr:colOff>904875</xdr:colOff>
      <xdr:row>17</xdr:row>
      <xdr:rowOff>133534</xdr:rowOff>
    </xdr:to>
    <xdr:cxnSp macro="">
      <xdr:nvCxnSpPr>
        <xdr:cNvPr id="56" name="直線コネクタ 55"/>
        <xdr:cNvCxnSpPr/>
      </xdr:nvCxnSpPr>
      <xdr:spPr bwMode="auto">
        <a:xfrm>
          <a:off x="3606800" y="3088627"/>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126352</xdr:rowOff>
    </xdr:from>
    <xdr:to>
      <xdr:col>3</xdr:col>
      <xdr:colOff>206375</xdr:colOff>
      <xdr:row>17</xdr:row>
      <xdr:rowOff>136106</xdr:rowOff>
    </xdr:to>
    <xdr:cxnSp macro="">
      <xdr:nvCxnSpPr>
        <xdr:cNvPr id="59" name="直線コネクタ 58"/>
        <xdr:cNvCxnSpPr/>
      </xdr:nvCxnSpPr>
      <xdr:spPr bwMode="auto">
        <a:xfrm flipV="1">
          <a:off x="2908300" y="3088627"/>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158248</xdr:rowOff>
    </xdr:from>
    <xdr:to>
      <xdr:col>5</xdr:col>
      <xdr:colOff>34925</xdr:colOff>
      <xdr:row>17</xdr:row>
      <xdr:rowOff>88398</xdr:rowOff>
    </xdr:to>
    <xdr:sp macro="" textlink="">
      <xdr:nvSpPr>
        <xdr:cNvPr id="69" name="円/楕円 68"/>
        <xdr:cNvSpPr/>
      </xdr:nvSpPr>
      <xdr:spPr bwMode="auto">
        <a:xfrm>
          <a:off x="5600700" y="294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130325</xdr:rowOff>
    </xdr:from>
    <xdr:ext cx="762000" cy="259045"/>
    <xdr:sp macro="" textlink="">
      <xdr:nvSpPr>
        <xdr:cNvPr id="70" name="人口1人当たり決算額の推移該当値テキスト130"/>
        <xdr:cNvSpPr txBox="1"/>
      </xdr:nvSpPr>
      <xdr:spPr>
        <a:xfrm>
          <a:off x="5740400" y="29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24822</xdr:rowOff>
    </xdr:from>
    <xdr:to>
      <xdr:col>4</xdr:col>
      <xdr:colOff>520700</xdr:colOff>
      <xdr:row>17</xdr:row>
      <xdr:rowOff>126422</xdr:rowOff>
    </xdr:to>
    <xdr:sp macro="" textlink="">
      <xdr:nvSpPr>
        <xdr:cNvPr id="71" name="円/楕円 70"/>
        <xdr:cNvSpPr/>
      </xdr:nvSpPr>
      <xdr:spPr bwMode="auto">
        <a:xfrm>
          <a:off x="4953000" y="29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111199</xdr:rowOff>
    </xdr:from>
    <xdr:ext cx="736600" cy="259045"/>
    <xdr:sp macro="" textlink="">
      <xdr:nvSpPr>
        <xdr:cNvPr id="72" name="テキスト ボックス 71"/>
        <xdr:cNvSpPr txBox="1"/>
      </xdr:nvSpPr>
      <xdr:spPr>
        <a:xfrm>
          <a:off x="4622800" y="307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82734</xdr:rowOff>
    </xdr:from>
    <xdr:to>
      <xdr:col>3</xdr:col>
      <xdr:colOff>955675</xdr:colOff>
      <xdr:row>18</xdr:row>
      <xdr:rowOff>12884</xdr:rowOff>
    </xdr:to>
    <xdr:sp macro="" textlink="">
      <xdr:nvSpPr>
        <xdr:cNvPr id="73" name="円/楕円 72"/>
        <xdr:cNvSpPr/>
      </xdr:nvSpPr>
      <xdr:spPr bwMode="auto">
        <a:xfrm>
          <a:off x="4254500" y="304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169111</xdr:rowOff>
    </xdr:from>
    <xdr:ext cx="762000" cy="259045"/>
    <xdr:sp macro="" textlink="">
      <xdr:nvSpPr>
        <xdr:cNvPr id="74" name="テキスト ボックス 73"/>
        <xdr:cNvSpPr txBox="1"/>
      </xdr:nvSpPr>
      <xdr:spPr>
        <a:xfrm>
          <a:off x="3924300" y="31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75552</xdr:rowOff>
    </xdr:from>
    <xdr:to>
      <xdr:col>3</xdr:col>
      <xdr:colOff>257175</xdr:colOff>
      <xdr:row>18</xdr:row>
      <xdr:rowOff>5702</xdr:rowOff>
    </xdr:to>
    <xdr:sp macro="" textlink="">
      <xdr:nvSpPr>
        <xdr:cNvPr id="75" name="円/楕円 74"/>
        <xdr:cNvSpPr/>
      </xdr:nvSpPr>
      <xdr:spPr bwMode="auto">
        <a:xfrm>
          <a:off x="3556000" y="30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161929</xdr:rowOff>
    </xdr:from>
    <xdr:ext cx="762000" cy="259045"/>
    <xdr:sp macro="" textlink="">
      <xdr:nvSpPr>
        <xdr:cNvPr id="76" name="テキスト ボックス 75"/>
        <xdr:cNvSpPr txBox="1"/>
      </xdr:nvSpPr>
      <xdr:spPr>
        <a:xfrm>
          <a:off x="3225800" y="31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85306</xdr:rowOff>
    </xdr:from>
    <xdr:to>
      <xdr:col>2</xdr:col>
      <xdr:colOff>692150</xdr:colOff>
      <xdr:row>18</xdr:row>
      <xdr:rowOff>15456</xdr:rowOff>
    </xdr:to>
    <xdr:sp macro="" textlink="">
      <xdr:nvSpPr>
        <xdr:cNvPr id="77" name="円/楕円 76"/>
        <xdr:cNvSpPr/>
      </xdr:nvSpPr>
      <xdr:spPr bwMode="auto">
        <a:xfrm>
          <a:off x="2857500" y="304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233</xdr:rowOff>
    </xdr:from>
    <xdr:ext cx="762000" cy="259045"/>
    <xdr:sp macro="" textlink="">
      <xdr:nvSpPr>
        <xdr:cNvPr id="78" name="テキスト ボックス 77"/>
        <xdr:cNvSpPr txBox="1"/>
      </xdr:nvSpPr>
      <xdr:spPr>
        <a:xfrm>
          <a:off x="2527300" y="31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22823</xdr:rowOff>
    </xdr:from>
    <xdr:to>
      <xdr:col>4</xdr:col>
      <xdr:colOff>1117600</xdr:colOff>
      <xdr:row>36</xdr:row>
      <xdr:rowOff>77753</xdr:rowOff>
    </xdr:to>
    <xdr:cxnSp macro="">
      <xdr:nvCxnSpPr>
        <xdr:cNvPr id="113" name="直線コネクタ 112"/>
        <xdr:cNvCxnSpPr/>
      </xdr:nvCxnSpPr>
      <xdr:spPr bwMode="auto">
        <a:xfrm flipV="1">
          <a:off x="5003800" y="6976073"/>
          <a:ext cx="6477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5711</xdr:rowOff>
    </xdr:from>
    <xdr:to>
      <xdr:col>4</xdr:col>
      <xdr:colOff>469900</xdr:colOff>
      <xdr:row>36</xdr:row>
      <xdr:rowOff>77753</xdr:rowOff>
    </xdr:to>
    <xdr:cxnSp macro="">
      <xdr:nvCxnSpPr>
        <xdr:cNvPr id="116" name="直線コネクタ 115"/>
        <xdr:cNvCxnSpPr/>
      </xdr:nvCxnSpPr>
      <xdr:spPr bwMode="auto">
        <a:xfrm>
          <a:off x="43053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226964</xdr:rowOff>
    </xdr:from>
    <xdr:to>
      <xdr:col>3</xdr:col>
      <xdr:colOff>904875</xdr:colOff>
      <xdr:row>36</xdr:row>
      <xdr:rowOff>5711</xdr:rowOff>
    </xdr:to>
    <xdr:cxnSp macro="">
      <xdr:nvCxnSpPr>
        <xdr:cNvPr id="119" name="直線コネクタ 118"/>
        <xdr:cNvCxnSpPr/>
      </xdr:nvCxnSpPr>
      <xdr:spPr bwMode="auto">
        <a:xfrm>
          <a:off x="3606800" y="6837314"/>
          <a:ext cx="698500" cy="12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177945</xdr:rowOff>
    </xdr:from>
    <xdr:to>
      <xdr:col>3</xdr:col>
      <xdr:colOff>206375</xdr:colOff>
      <xdr:row>35</xdr:row>
      <xdr:rowOff>226964</xdr:rowOff>
    </xdr:to>
    <xdr:cxnSp macro="">
      <xdr:nvCxnSpPr>
        <xdr:cNvPr id="122" name="直線コネクタ 121"/>
        <xdr:cNvCxnSpPr/>
      </xdr:nvCxnSpPr>
      <xdr:spPr bwMode="auto">
        <a:xfrm>
          <a:off x="2908300" y="6788295"/>
          <a:ext cx="698500" cy="49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314923</xdr:rowOff>
    </xdr:from>
    <xdr:to>
      <xdr:col>5</xdr:col>
      <xdr:colOff>34925</xdr:colOff>
      <xdr:row>36</xdr:row>
      <xdr:rowOff>73623</xdr:rowOff>
    </xdr:to>
    <xdr:sp macro="" textlink="">
      <xdr:nvSpPr>
        <xdr:cNvPr id="132" name="円/楕円 131"/>
        <xdr:cNvSpPr/>
      </xdr:nvSpPr>
      <xdr:spPr bwMode="auto">
        <a:xfrm>
          <a:off x="56007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287000</xdr:rowOff>
    </xdr:from>
    <xdr:ext cx="762000" cy="259045"/>
    <xdr:sp macro="" textlink="">
      <xdr:nvSpPr>
        <xdr:cNvPr id="133" name="人口1人当たり決算額の推移該当値テキスト445"/>
        <xdr:cNvSpPr txBox="1"/>
      </xdr:nvSpPr>
      <xdr:spPr>
        <a:xfrm>
          <a:off x="5740400" y="68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26953</xdr:rowOff>
    </xdr:from>
    <xdr:to>
      <xdr:col>4</xdr:col>
      <xdr:colOff>520700</xdr:colOff>
      <xdr:row>36</xdr:row>
      <xdr:rowOff>128553</xdr:rowOff>
    </xdr:to>
    <xdr:sp macro="" textlink="">
      <xdr:nvSpPr>
        <xdr:cNvPr id="134" name="円/楕円 133"/>
        <xdr:cNvSpPr/>
      </xdr:nvSpPr>
      <xdr:spPr bwMode="auto">
        <a:xfrm>
          <a:off x="4953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113330</xdr:rowOff>
    </xdr:from>
    <xdr:ext cx="736600" cy="259045"/>
    <xdr:sp macro="" textlink="">
      <xdr:nvSpPr>
        <xdr:cNvPr id="135" name="テキスト ボックス 134"/>
        <xdr:cNvSpPr txBox="1"/>
      </xdr:nvSpPr>
      <xdr:spPr>
        <a:xfrm>
          <a:off x="4622800" y="706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297811</xdr:rowOff>
    </xdr:from>
    <xdr:to>
      <xdr:col>3</xdr:col>
      <xdr:colOff>955675</xdr:colOff>
      <xdr:row>36</xdr:row>
      <xdr:rowOff>56511</xdr:rowOff>
    </xdr:to>
    <xdr:sp macro="" textlink="">
      <xdr:nvSpPr>
        <xdr:cNvPr id="136" name="円/楕円 135"/>
        <xdr:cNvSpPr/>
      </xdr:nvSpPr>
      <xdr:spPr bwMode="auto">
        <a:xfrm>
          <a:off x="4254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41288</xdr:rowOff>
    </xdr:from>
    <xdr:ext cx="762000" cy="259045"/>
    <xdr:sp macro="" textlink="">
      <xdr:nvSpPr>
        <xdr:cNvPr id="137" name="テキスト ボックス 136"/>
        <xdr:cNvSpPr txBox="1"/>
      </xdr:nvSpPr>
      <xdr:spPr>
        <a:xfrm>
          <a:off x="39243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176164</xdr:rowOff>
    </xdr:from>
    <xdr:to>
      <xdr:col>3</xdr:col>
      <xdr:colOff>257175</xdr:colOff>
      <xdr:row>35</xdr:row>
      <xdr:rowOff>277764</xdr:rowOff>
    </xdr:to>
    <xdr:sp macro="" textlink="">
      <xdr:nvSpPr>
        <xdr:cNvPr id="138" name="円/楕円 137"/>
        <xdr:cNvSpPr/>
      </xdr:nvSpPr>
      <xdr:spPr bwMode="auto">
        <a:xfrm>
          <a:off x="35560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262541</xdr:rowOff>
    </xdr:from>
    <xdr:ext cx="762000" cy="259045"/>
    <xdr:sp macro="" textlink="">
      <xdr:nvSpPr>
        <xdr:cNvPr id="139" name="テキスト ボックス 138"/>
        <xdr:cNvSpPr txBox="1"/>
      </xdr:nvSpPr>
      <xdr:spPr>
        <a:xfrm>
          <a:off x="32258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127145</xdr:rowOff>
    </xdr:from>
    <xdr:to>
      <xdr:col>2</xdr:col>
      <xdr:colOff>692150</xdr:colOff>
      <xdr:row>35</xdr:row>
      <xdr:rowOff>228745</xdr:rowOff>
    </xdr:to>
    <xdr:sp macro="" textlink="">
      <xdr:nvSpPr>
        <xdr:cNvPr id="140" name="円/楕円 139"/>
        <xdr:cNvSpPr/>
      </xdr:nvSpPr>
      <xdr:spPr bwMode="auto">
        <a:xfrm>
          <a:off x="2857500" y="673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213522</xdr:rowOff>
    </xdr:from>
    <xdr:ext cx="762000" cy="259045"/>
    <xdr:sp macro="" textlink="">
      <xdr:nvSpPr>
        <xdr:cNvPr id="141" name="テキスト ボックス 140"/>
        <xdr:cNvSpPr txBox="1"/>
      </xdr:nvSpPr>
      <xdr:spPr>
        <a:xfrm>
          <a:off x="2527300" y="68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82962</xdr:rowOff>
    </xdr:from>
    <xdr:to>
      <xdr:col>6</xdr:col>
      <xdr:colOff>511175</xdr:colOff>
      <xdr:row>36</xdr:row>
      <xdr:rowOff>157805</xdr:rowOff>
    </xdr:to>
    <xdr:cxnSp macro="">
      <xdr:nvCxnSpPr>
        <xdr:cNvPr id="59" name="直線コネクタ 58"/>
        <xdr:cNvCxnSpPr/>
      </xdr:nvCxnSpPr>
      <xdr:spPr>
        <a:xfrm flipV="1">
          <a:off x="3797300" y="6255162"/>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44397</xdr:rowOff>
    </xdr:from>
    <xdr:to>
      <xdr:col>5</xdr:col>
      <xdr:colOff>358775</xdr:colOff>
      <xdr:row>36</xdr:row>
      <xdr:rowOff>157805</xdr:rowOff>
    </xdr:to>
    <xdr:cxnSp macro="">
      <xdr:nvCxnSpPr>
        <xdr:cNvPr id="62" name="直線コネクタ 61"/>
        <xdr:cNvCxnSpPr/>
      </xdr:nvCxnSpPr>
      <xdr:spPr>
        <a:xfrm>
          <a:off x="2908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44397</xdr:rowOff>
    </xdr:from>
    <xdr:to>
      <xdr:col>4</xdr:col>
      <xdr:colOff>155575</xdr:colOff>
      <xdr:row>36</xdr:row>
      <xdr:rowOff>51186</xdr:rowOff>
    </xdr:to>
    <xdr:cxnSp macro="">
      <xdr:nvCxnSpPr>
        <xdr:cNvPr id="65" name="直線コネクタ 64"/>
        <xdr:cNvCxnSpPr/>
      </xdr:nvCxnSpPr>
      <xdr:spPr>
        <a:xfrm flipV="1">
          <a:off x="2019300" y="621659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156433</xdr:rowOff>
    </xdr:from>
    <xdr:to>
      <xdr:col>2</xdr:col>
      <xdr:colOff>638175</xdr:colOff>
      <xdr:row>36</xdr:row>
      <xdr:rowOff>51186</xdr:rowOff>
    </xdr:to>
    <xdr:cxnSp macro="">
      <xdr:nvCxnSpPr>
        <xdr:cNvPr id="68" name="直線コネクタ 67"/>
        <xdr:cNvCxnSpPr/>
      </xdr:nvCxnSpPr>
      <xdr:spPr>
        <a:xfrm>
          <a:off x="1130300" y="6157183"/>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32162</xdr:rowOff>
    </xdr:from>
    <xdr:to>
      <xdr:col>6</xdr:col>
      <xdr:colOff>561975</xdr:colOff>
      <xdr:row>36</xdr:row>
      <xdr:rowOff>133762</xdr:rowOff>
    </xdr:to>
    <xdr:sp macro="" textlink="">
      <xdr:nvSpPr>
        <xdr:cNvPr id="78" name="円/楕円 77"/>
        <xdr:cNvSpPr/>
      </xdr:nvSpPr>
      <xdr:spPr>
        <a:xfrm>
          <a:off x="45847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10589</xdr:rowOff>
    </xdr:from>
    <xdr:ext cx="534377" cy="259045"/>
    <xdr:sp macro="" textlink="">
      <xdr:nvSpPr>
        <xdr:cNvPr id="79" name="人件費該当値テキスト"/>
        <xdr:cNvSpPr txBox="1"/>
      </xdr:nvSpPr>
      <xdr:spPr>
        <a:xfrm>
          <a:off x="4686300" y="61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107005</xdr:rowOff>
    </xdr:from>
    <xdr:to>
      <xdr:col>5</xdr:col>
      <xdr:colOff>409575</xdr:colOff>
      <xdr:row>37</xdr:row>
      <xdr:rowOff>37155</xdr:rowOff>
    </xdr:to>
    <xdr:sp macro="" textlink="">
      <xdr:nvSpPr>
        <xdr:cNvPr id="80" name="円/楕円 79"/>
        <xdr:cNvSpPr/>
      </xdr:nvSpPr>
      <xdr:spPr>
        <a:xfrm>
          <a:off x="3746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28282</xdr:rowOff>
    </xdr:from>
    <xdr:ext cx="534377" cy="259045"/>
    <xdr:sp macro="" textlink="">
      <xdr:nvSpPr>
        <xdr:cNvPr id="81" name="テキスト ボックス 80"/>
        <xdr:cNvSpPr txBox="1"/>
      </xdr:nvSpPr>
      <xdr:spPr>
        <a:xfrm>
          <a:off x="3530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165047</xdr:rowOff>
    </xdr:from>
    <xdr:to>
      <xdr:col>4</xdr:col>
      <xdr:colOff>206375</xdr:colOff>
      <xdr:row>36</xdr:row>
      <xdr:rowOff>95197</xdr:rowOff>
    </xdr:to>
    <xdr:sp macro="" textlink="">
      <xdr:nvSpPr>
        <xdr:cNvPr id="82" name="円/楕円 81"/>
        <xdr:cNvSpPr/>
      </xdr:nvSpPr>
      <xdr:spPr>
        <a:xfrm>
          <a:off x="2857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86324</xdr:rowOff>
    </xdr:from>
    <xdr:ext cx="534377" cy="259045"/>
    <xdr:sp macro="" textlink="">
      <xdr:nvSpPr>
        <xdr:cNvPr id="83" name="テキスト ボックス 82"/>
        <xdr:cNvSpPr txBox="1"/>
      </xdr:nvSpPr>
      <xdr:spPr>
        <a:xfrm>
          <a:off x="2641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386</xdr:rowOff>
    </xdr:from>
    <xdr:to>
      <xdr:col>3</xdr:col>
      <xdr:colOff>3175</xdr:colOff>
      <xdr:row>36</xdr:row>
      <xdr:rowOff>101986</xdr:rowOff>
    </xdr:to>
    <xdr:sp macro="" textlink="">
      <xdr:nvSpPr>
        <xdr:cNvPr id="84" name="円/楕円 83"/>
        <xdr:cNvSpPr/>
      </xdr:nvSpPr>
      <xdr:spPr>
        <a:xfrm>
          <a:off x="1968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93113</xdr:rowOff>
    </xdr:from>
    <xdr:ext cx="534377" cy="259045"/>
    <xdr:sp macro="" textlink="">
      <xdr:nvSpPr>
        <xdr:cNvPr id="85" name="テキスト ボックス 84"/>
        <xdr:cNvSpPr txBox="1"/>
      </xdr:nvSpPr>
      <xdr:spPr>
        <a:xfrm>
          <a:off x="1752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105633</xdr:rowOff>
    </xdr:from>
    <xdr:to>
      <xdr:col>1</xdr:col>
      <xdr:colOff>485775</xdr:colOff>
      <xdr:row>36</xdr:row>
      <xdr:rowOff>35783</xdr:rowOff>
    </xdr:to>
    <xdr:sp macro="" textlink="">
      <xdr:nvSpPr>
        <xdr:cNvPr id="86" name="円/楕円 85"/>
        <xdr:cNvSpPr/>
      </xdr:nvSpPr>
      <xdr:spPr>
        <a:xfrm>
          <a:off x="1079500" y="61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26910</xdr:rowOff>
    </xdr:from>
    <xdr:ext cx="534377" cy="259045"/>
    <xdr:sp macro="" textlink="">
      <xdr:nvSpPr>
        <xdr:cNvPr id="87" name="テキスト ボックス 86"/>
        <xdr:cNvSpPr txBox="1"/>
      </xdr:nvSpPr>
      <xdr:spPr>
        <a:xfrm>
          <a:off x="863111" y="61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22431</xdr:rowOff>
    </xdr:from>
    <xdr:to>
      <xdr:col>6</xdr:col>
      <xdr:colOff>511175</xdr:colOff>
      <xdr:row>59</xdr:row>
      <xdr:rowOff>23264</xdr:rowOff>
    </xdr:to>
    <xdr:cxnSp macro="">
      <xdr:nvCxnSpPr>
        <xdr:cNvPr id="118" name="直線コネクタ 117"/>
        <xdr:cNvCxnSpPr/>
      </xdr:nvCxnSpPr>
      <xdr:spPr>
        <a:xfrm flipV="1">
          <a:off x="3797300" y="10137981"/>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23264</xdr:rowOff>
    </xdr:from>
    <xdr:to>
      <xdr:col>5</xdr:col>
      <xdr:colOff>358775</xdr:colOff>
      <xdr:row>59</xdr:row>
      <xdr:rowOff>30121</xdr:rowOff>
    </xdr:to>
    <xdr:cxnSp macro="">
      <xdr:nvCxnSpPr>
        <xdr:cNvPr id="121" name="直線コネクタ 120"/>
        <xdr:cNvCxnSpPr/>
      </xdr:nvCxnSpPr>
      <xdr:spPr>
        <a:xfrm flipV="1">
          <a:off x="2908300" y="1013881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30121</xdr:rowOff>
    </xdr:from>
    <xdr:to>
      <xdr:col>4</xdr:col>
      <xdr:colOff>155575</xdr:colOff>
      <xdr:row>59</xdr:row>
      <xdr:rowOff>32575</xdr:rowOff>
    </xdr:to>
    <xdr:cxnSp macro="">
      <xdr:nvCxnSpPr>
        <xdr:cNvPr id="124" name="直線コネクタ 123"/>
        <xdr:cNvCxnSpPr/>
      </xdr:nvCxnSpPr>
      <xdr:spPr>
        <a:xfrm flipV="1">
          <a:off x="2019300" y="1014567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32210</xdr:rowOff>
    </xdr:from>
    <xdr:to>
      <xdr:col>2</xdr:col>
      <xdr:colOff>638175</xdr:colOff>
      <xdr:row>59</xdr:row>
      <xdr:rowOff>32575</xdr:rowOff>
    </xdr:to>
    <xdr:cxnSp macro="">
      <xdr:nvCxnSpPr>
        <xdr:cNvPr id="127" name="直線コネクタ 126"/>
        <xdr:cNvCxnSpPr/>
      </xdr:nvCxnSpPr>
      <xdr:spPr>
        <a:xfrm>
          <a:off x="1130300" y="1014776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143081</xdr:rowOff>
    </xdr:from>
    <xdr:to>
      <xdr:col>6</xdr:col>
      <xdr:colOff>561975</xdr:colOff>
      <xdr:row>59</xdr:row>
      <xdr:rowOff>73231</xdr:rowOff>
    </xdr:to>
    <xdr:sp macro="" textlink="">
      <xdr:nvSpPr>
        <xdr:cNvPr id="137" name="円/楕円 136"/>
        <xdr:cNvSpPr/>
      </xdr:nvSpPr>
      <xdr:spPr>
        <a:xfrm>
          <a:off x="4584700" y="100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143914</xdr:rowOff>
    </xdr:from>
    <xdr:to>
      <xdr:col>5</xdr:col>
      <xdr:colOff>409575</xdr:colOff>
      <xdr:row>59</xdr:row>
      <xdr:rowOff>74064</xdr:rowOff>
    </xdr:to>
    <xdr:sp macro="" textlink="">
      <xdr:nvSpPr>
        <xdr:cNvPr id="139" name="円/楕円 138"/>
        <xdr:cNvSpPr/>
      </xdr:nvSpPr>
      <xdr:spPr>
        <a:xfrm>
          <a:off x="3746500" y="100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65191</xdr:rowOff>
    </xdr:from>
    <xdr:ext cx="534377" cy="259045"/>
    <xdr:sp macro="" textlink="">
      <xdr:nvSpPr>
        <xdr:cNvPr id="140" name="テキスト ボックス 139"/>
        <xdr:cNvSpPr txBox="1"/>
      </xdr:nvSpPr>
      <xdr:spPr>
        <a:xfrm>
          <a:off x="3530111" y="101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150771</xdr:rowOff>
    </xdr:from>
    <xdr:to>
      <xdr:col>4</xdr:col>
      <xdr:colOff>206375</xdr:colOff>
      <xdr:row>59</xdr:row>
      <xdr:rowOff>80921</xdr:rowOff>
    </xdr:to>
    <xdr:sp macro="" textlink="">
      <xdr:nvSpPr>
        <xdr:cNvPr id="141" name="円/楕円 140"/>
        <xdr:cNvSpPr/>
      </xdr:nvSpPr>
      <xdr:spPr>
        <a:xfrm>
          <a:off x="2857500" y="10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72048</xdr:rowOff>
    </xdr:from>
    <xdr:ext cx="534377" cy="259045"/>
    <xdr:sp macro="" textlink="">
      <xdr:nvSpPr>
        <xdr:cNvPr id="142" name="テキスト ボックス 141"/>
        <xdr:cNvSpPr txBox="1"/>
      </xdr:nvSpPr>
      <xdr:spPr>
        <a:xfrm>
          <a:off x="2641111" y="101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153225</xdr:rowOff>
    </xdr:from>
    <xdr:to>
      <xdr:col>3</xdr:col>
      <xdr:colOff>3175</xdr:colOff>
      <xdr:row>59</xdr:row>
      <xdr:rowOff>83375</xdr:rowOff>
    </xdr:to>
    <xdr:sp macro="" textlink="">
      <xdr:nvSpPr>
        <xdr:cNvPr id="143" name="円/楕円 142"/>
        <xdr:cNvSpPr/>
      </xdr:nvSpPr>
      <xdr:spPr>
        <a:xfrm>
          <a:off x="1968500" y="100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74502</xdr:rowOff>
    </xdr:from>
    <xdr:ext cx="534377" cy="259045"/>
    <xdr:sp macro="" textlink="">
      <xdr:nvSpPr>
        <xdr:cNvPr id="144" name="テキスト ボックス 143"/>
        <xdr:cNvSpPr txBox="1"/>
      </xdr:nvSpPr>
      <xdr:spPr>
        <a:xfrm>
          <a:off x="1752111" y="101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152860</xdr:rowOff>
    </xdr:from>
    <xdr:to>
      <xdr:col>1</xdr:col>
      <xdr:colOff>485775</xdr:colOff>
      <xdr:row>59</xdr:row>
      <xdr:rowOff>83010</xdr:rowOff>
    </xdr:to>
    <xdr:sp macro="" textlink="">
      <xdr:nvSpPr>
        <xdr:cNvPr id="145" name="円/楕円 144"/>
        <xdr:cNvSpPr/>
      </xdr:nvSpPr>
      <xdr:spPr>
        <a:xfrm>
          <a:off x="1079500" y="100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74137</xdr:rowOff>
    </xdr:from>
    <xdr:ext cx="534377" cy="259045"/>
    <xdr:sp macro="" textlink="">
      <xdr:nvSpPr>
        <xdr:cNvPr id="146" name="テキスト ボックス 145"/>
        <xdr:cNvSpPr txBox="1"/>
      </xdr:nvSpPr>
      <xdr:spPr>
        <a:xfrm>
          <a:off x="863111" y="101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33128</xdr:rowOff>
    </xdr:from>
    <xdr:to>
      <xdr:col>6</xdr:col>
      <xdr:colOff>511175</xdr:colOff>
      <xdr:row>77</xdr:row>
      <xdr:rowOff>118909</xdr:rowOff>
    </xdr:to>
    <xdr:cxnSp macro="">
      <xdr:nvCxnSpPr>
        <xdr:cNvPr id="177" name="直線コネクタ 176"/>
        <xdr:cNvCxnSpPr/>
      </xdr:nvCxnSpPr>
      <xdr:spPr>
        <a:xfrm flipV="1">
          <a:off x="3797300" y="13234778"/>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118909</xdr:rowOff>
    </xdr:from>
    <xdr:to>
      <xdr:col>5</xdr:col>
      <xdr:colOff>358775</xdr:colOff>
      <xdr:row>77</xdr:row>
      <xdr:rowOff>121086</xdr:rowOff>
    </xdr:to>
    <xdr:cxnSp macro="">
      <xdr:nvCxnSpPr>
        <xdr:cNvPr id="180" name="直線コネクタ 179"/>
        <xdr:cNvCxnSpPr/>
      </xdr:nvCxnSpPr>
      <xdr:spPr>
        <a:xfrm flipV="1">
          <a:off x="2908300" y="1332055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45865</xdr:rowOff>
    </xdr:from>
    <xdr:to>
      <xdr:col>4</xdr:col>
      <xdr:colOff>155575</xdr:colOff>
      <xdr:row>77</xdr:row>
      <xdr:rowOff>121086</xdr:rowOff>
    </xdr:to>
    <xdr:cxnSp macro="">
      <xdr:nvCxnSpPr>
        <xdr:cNvPr id="183" name="直線コネクタ 182"/>
        <xdr:cNvCxnSpPr/>
      </xdr:nvCxnSpPr>
      <xdr:spPr>
        <a:xfrm>
          <a:off x="2019300" y="13247515"/>
          <a:ext cx="8890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45865</xdr:rowOff>
    </xdr:from>
    <xdr:to>
      <xdr:col>2</xdr:col>
      <xdr:colOff>638175</xdr:colOff>
      <xdr:row>78</xdr:row>
      <xdr:rowOff>70467</xdr:rowOff>
    </xdr:to>
    <xdr:cxnSp macro="">
      <xdr:nvCxnSpPr>
        <xdr:cNvPr id="186" name="直線コネクタ 185"/>
        <xdr:cNvCxnSpPr/>
      </xdr:nvCxnSpPr>
      <xdr:spPr>
        <a:xfrm flipV="1">
          <a:off x="1130300" y="13247515"/>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153778</xdr:rowOff>
    </xdr:from>
    <xdr:to>
      <xdr:col>6</xdr:col>
      <xdr:colOff>561975</xdr:colOff>
      <xdr:row>77</xdr:row>
      <xdr:rowOff>83928</xdr:rowOff>
    </xdr:to>
    <xdr:sp macro="" textlink="">
      <xdr:nvSpPr>
        <xdr:cNvPr id="196" name="円/楕円 195"/>
        <xdr:cNvSpPr/>
      </xdr:nvSpPr>
      <xdr:spPr>
        <a:xfrm>
          <a:off x="4584700" y="131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132205</xdr:rowOff>
    </xdr:from>
    <xdr:ext cx="469744" cy="259045"/>
    <xdr:sp macro="" textlink="">
      <xdr:nvSpPr>
        <xdr:cNvPr id="197" name="維持補修費該当値テキスト"/>
        <xdr:cNvSpPr txBox="1"/>
      </xdr:nvSpPr>
      <xdr:spPr>
        <a:xfrm>
          <a:off x="4686300" y="131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68109</xdr:rowOff>
    </xdr:from>
    <xdr:to>
      <xdr:col>5</xdr:col>
      <xdr:colOff>409575</xdr:colOff>
      <xdr:row>77</xdr:row>
      <xdr:rowOff>169709</xdr:rowOff>
    </xdr:to>
    <xdr:sp macro="" textlink="">
      <xdr:nvSpPr>
        <xdr:cNvPr id="198" name="円/楕円 197"/>
        <xdr:cNvSpPr/>
      </xdr:nvSpPr>
      <xdr:spPr>
        <a:xfrm>
          <a:off x="3746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160836</xdr:rowOff>
    </xdr:from>
    <xdr:ext cx="469744" cy="259045"/>
    <xdr:sp macro="" textlink="">
      <xdr:nvSpPr>
        <xdr:cNvPr id="199" name="テキスト ボックス 198"/>
        <xdr:cNvSpPr txBox="1"/>
      </xdr:nvSpPr>
      <xdr:spPr>
        <a:xfrm>
          <a:off x="3562427" y="1336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70286</xdr:rowOff>
    </xdr:from>
    <xdr:to>
      <xdr:col>4</xdr:col>
      <xdr:colOff>206375</xdr:colOff>
      <xdr:row>78</xdr:row>
      <xdr:rowOff>436</xdr:rowOff>
    </xdr:to>
    <xdr:sp macro="" textlink="">
      <xdr:nvSpPr>
        <xdr:cNvPr id="200" name="円/楕円 199"/>
        <xdr:cNvSpPr/>
      </xdr:nvSpPr>
      <xdr:spPr>
        <a:xfrm>
          <a:off x="2857500" y="132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163013</xdr:rowOff>
    </xdr:from>
    <xdr:ext cx="469744" cy="259045"/>
    <xdr:sp macro="" textlink="">
      <xdr:nvSpPr>
        <xdr:cNvPr id="201" name="テキスト ボックス 200"/>
        <xdr:cNvSpPr txBox="1"/>
      </xdr:nvSpPr>
      <xdr:spPr>
        <a:xfrm>
          <a:off x="2673427" y="133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166515</xdr:rowOff>
    </xdr:from>
    <xdr:to>
      <xdr:col>3</xdr:col>
      <xdr:colOff>3175</xdr:colOff>
      <xdr:row>77</xdr:row>
      <xdr:rowOff>96665</xdr:rowOff>
    </xdr:to>
    <xdr:sp macro="" textlink="">
      <xdr:nvSpPr>
        <xdr:cNvPr id="202" name="円/楕円 201"/>
        <xdr:cNvSpPr/>
      </xdr:nvSpPr>
      <xdr:spPr>
        <a:xfrm>
          <a:off x="1968500" y="13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87792</xdr:rowOff>
    </xdr:from>
    <xdr:ext cx="469744" cy="259045"/>
    <xdr:sp macro="" textlink="">
      <xdr:nvSpPr>
        <xdr:cNvPr id="203" name="テキスト ボックス 202"/>
        <xdr:cNvSpPr txBox="1"/>
      </xdr:nvSpPr>
      <xdr:spPr>
        <a:xfrm>
          <a:off x="1784427" y="1328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19667</xdr:rowOff>
    </xdr:from>
    <xdr:to>
      <xdr:col>1</xdr:col>
      <xdr:colOff>485775</xdr:colOff>
      <xdr:row>78</xdr:row>
      <xdr:rowOff>121267</xdr:rowOff>
    </xdr:to>
    <xdr:sp macro="" textlink="">
      <xdr:nvSpPr>
        <xdr:cNvPr id="204" name="円/楕円 203"/>
        <xdr:cNvSpPr/>
      </xdr:nvSpPr>
      <xdr:spPr>
        <a:xfrm>
          <a:off x="1079500" y="13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112394</xdr:rowOff>
    </xdr:from>
    <xdr:ext cx="469744" cy="259045"/>
    <xdr:sp macro="" textlink="">
      <xdr:nvSpPr>
        <xdr:cNvPr id="205" name="テキスト ボックス 204"/>
        <xdr:cNvSpPr txBox="1"/>
      </xdr:nvSpPr>
      <xdr:spPr>
        <a:xfrm>
          <a:off x="895427" y="134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164985</xdr:rowOff>
    </xdr:from>
    <xdr:to>
      <xdr:col>6</xdr:col>
      <xdr:colOff>511175</xdr:colOff>
      <xdr:row>96</xdr:row>
      <xdr:rowOff>33807</xdr:rowOff>
    </xdr:to>
    <xdr:cxnSp macro="">
      <xdr:nvCxnSpPr>
        <xdr:cNvPr id="235" name="直線コネクタ 234"/>
        <xdr:cNvCxnSpPr/>
      </xdr:nvCxnSpPr>
      <xdr:spPr>
        <a:xfrm flipV="1">
          <a:off x="3797300" y="16452735"/>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33807</xdr:rowOff>
    </xdr:from>
    <xdr:to>
      <xdr:col>5</xdr:col>
      <xdr:colOff>358775</xdr:colOff>
      <xdr:row>96</xdr:row>
      <xdr:rowOff>35928</xdr:rowOff>
    </xdr:to>
    <xdr:cxnSp macro="">
      <xdr:nvCxnSpPr>
        <xdr:cNvPr id="238" name="直線コネクタ 237"/>
        <xdr:cNvCxnSpPr/>
      </xdr:nvCxnSpPr>
      <xdr:spPr>
        <a:xfrm flipV="1">
          <a:off x="2908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35928</xdr:rowOff>
    </xdr:from>
    <xdr:to>
      <xdr:col>4</xdr:col>
      <xdr:colOff>155575</xdr:colOff>
      <xdr:row>96</xdr:row>
      <xdr:rowOff>130239</xdr:rowOff>
    </xdr:to>
    <xdr:cxnSp macro="">
      <xdr:nvCxnSpPr>
        <xdr:cNvPr id="241" name="直線コネクタ 240"/>
        <xdr:cNvCxnSpPr/>
      </xdr:nvCxnSpPr>
      <xdr:spPr>
        <a:xfrm flipV="1">
          <a:off x="2019300" y="16495128"/>
          <a:ext cx="8890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127876</xdr:rowOff>
    </xdr:from>
    <xdr:to>
      <xdr:col>2</xdr:col>
      <xdr:colOff>638175</xdr:colOff>
      <xdr:row>96</xdr:row>
      <xdr:rowOff>130239</xdr:rowOff>
    </xdr:to>
    <xdr:cxnSp macro="">
      <xdr:nvCxnSpPr>
        <xdr:cNvPr id="244" name="直線コネクタ 243"/>
        <xdr:cNvCxnSpPr/>
      </xdr:nvCxnSpPr>
      <xdr:spPr>
        <a:xfrm>
          <a:off x="1130300" y="165870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114185</xdr:rowOff>
    </xdr:from>
    <xdr:to>
      <xdr:col>6</xdr:col>
      <xdr:colOff>561975</xdr:colOff>
      <xdr:row>96</xdr:row>
      <xdr:rowOff>44335</xdr:rowOff>
    </xdr:to>
    <xdr:sp macro="" textlink="">
      <xdr:nvSpPr>
        <xdr:cNvPr id="254" name="円/楕円 253"/>
        <xdr:cNvSpPr/>
      </xdr:nvSpPr>
      <xdr:spPr>
        <a:xfrm>
          <a:off x="45847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92612</xdr:rowOff>
    </xdr:from>
    <xdr:ext cx="534377" cy="259045"/>
    <xdr:sp macro="" textlink="">
      <xdr:nvSpPr>
        <xdr:cNvPr id="255" name="扶助費該当値テキスト"/>
        <xdr:cNvSpPr txBox="1"/>
      </xdr:nvSpPr>
      <xdr:spPr>
        <a:xfrm>
          <a:off x="4686300" y="163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154457</xdr:rowOff>
    </xdr:from>
    <xdr:to>
      <xdr:col>5</xdr:col>
      <xdr:colOff>409575</xdr:colOff>
      <xdr:row>96</xdr:row>
      <xdr:rowOff>84607</xdr:rowOff>
    </xdr:to>
    <xdr:sp macro="" textlink="">
      <xdr:nvSpPr>
        <xdr:cNvPr id="256" name="円/楕円 255"/>
        <xdr:cNvSpPr/>
      </xdr:nvSpPr>
      <xdr:spPr>
        <a:xfrm>
          <a:off x="3746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75734</xdr:rowOff>
    </xdr:from>
    <xdr:ext cx="534377" cy="259045"/>
    <xdr:sp macro="" textlink="">
      <xdr:nvSpPr>
        <xdr:cNvPr id="257" name="テキスト ボックス 256"/>
        <xdr:cNvSpPr txBox="1"/>
      </xdr:nvSpPr>
      <xdr:spPr>
        <a:xfrm>
          <a:off x="3530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156578</xdr:rowOff>
    </xdr:from>
    <xdr:to>
      <xdr:col>4</xdr:col>
      <xdr:colOff>206375</xdr:colOff>
      <xdr:row>96</xdr:row>
      <xdr:rowOff>86728</xdr:rowOff>
    </xdr:to>
    <xdr:sp macro="" textlink="">
      <xdr:nvSpPr>
        <xdr:cNvPr id="258" name="円/楕円 257"/>
        <xdr:cNvSpPr/>
      </xdr:nvSpPr>
      <xdr:spPr>
        <a:xfrm>
          <a:off x="2857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77855</xdr:rowOff>
    </xdr:from>
    <xdr:ext cx="534377" cy="259045"/>
    <xdr:sp macro="" textlink="">
      <xdr:nvSpPr>
        <xdr:cNvPr id="259" name="テキスト ボックス 258"/>
        <xdr:cNvSpPr txBox="1"/>
      </xdr:nvSpPr>
      <xdr:spPr>
        <a:xfrm>
          <a:off x="2641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79439</xdr:rowOff>
    </xdr:from>
    <xdr:to>
      <xdr:col>3</xdr:col>
      <xdr:colOff>3175</xdr:colOff>
      <xdr:row>97</xdr:row>
      <xdr:rowOff>9589</xdr:rowOff>
    </xdr:to>
    <xdr:sp macro="" textlink="">
      <xdr:nvSpPr>
        <xdr:cNvPr id="260" name="円/楕円 259"/>
        <xdr:cNvSpPr/>
      </xdr:nvSpPr>
      <xdr:spPr>
        <a:xfrm>
          <a:off x="1968500" y="165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716</xdr:rowOff>
    </xdr:from>
    <xdr:ext cx="534377" cy="259045"/>
    <xdr:sp macro="" textlink="">
      <xdr:nvSpPr>
        <xdr:cNvPr id="261" name="テキスト ボックス 260"/>
        <xdr:cNvSpPr txBox="1"/>
      </xdr:nvSpPr>
      <xdr:spPr>
        <a:xfrm>
          <a:off x="1752111" y="166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77076</xdr:rowOff>
    </xdr:from>
    <xdr:to>
      <xdr:col>1</xdr:col>
      <xdr:colOff>485775</xdr:colOff>
      <xdr:row>97</xdr:row>
      <xdr:rowOff>7226</xdr:rowOff>
    </xdr:to>
    <xdr:sp macro="" textlink="">
      <xdr:nvSpPr>
        <xdr:cNvPr id="262" name="円/楕円 261"/>
        <xdr:cNvSpPr/>
      </xdr:nvSpPr>
      <xdr:spPr>
        <a:xfrm>
          <a:off x="1079500" y="16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169803</xdr:rowOff>
    </xdr:from>
    <xdr:ext cx="534377" cy="259045"/>
    <xdr:sp macro="" textlink="">
      <xdr:nvSpPr>
        <xdr:cNvPr id="263" name="テキスト ボックス 262"/>
        <xdr:cNvSpPr txBox="1"/>
      </xdr:nvSpPr>
      <xdr:spPr>
        <a:xfrm>
          <a:off x="863111" y="166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34366</xdr:rowOff>
    </xdr:from>
    <xdr:to>
      <xdr:col>15</xdr:col>
      <xdr:colOff>180975</xdr:colOff>
      <xdr:row>36</xdr:row>
      <xdr:rowOff>42189</xdr:rowOff>
    </xdr:to>
    <xdr:cxnSp macro="">
      <xdr:nvCxnSpPr>
        <xdr:cNvPr id="292" name="直線コネクタ 291"/>
        <xdr:cNvCxnSpPr/>
      </xdr:nvCxnSpPr>
      <xdr:spPr>
        <a:xfrm>
          <a:off x="9639300" y="6206566"/>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34366</xdr:rowOff>
    </xdr:from>
    <xdr:to>
      <xdr:col>14</xdr:col>
      <xdr:colOff>28575</xdr:colOff>
      <xdr:row>36</xdr:row>
      <xdr:rowOff>39725</xdr:rowOff>
    </xdr:to>
    <xdr:cxnSp macro="">
      <xdr:nvCxnSpPr>
        <xdr:cNvPr id="295" name="直線コネクタ 294"/>
        <xdr:cNvCxnSpPr/>
      </xdr:nvCxnSpPr>
      <xdr:spPr>
        <a:xfrm flipV="1">
          <a:off x="8750300" y="620656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9525</xdr:rowOff>
    </xdr:from>
    <xdr:to>
      <xdr:col>12</xdr:col>
      <xdr:colOff>511175</xdr:colOff>
      <xdr:row>36</xdr:row>
      <xdr:rowOff>39725</xdr:rowOff>
    </xdr:to>
    <xdr:cxnSp macro="">
      <xdr:nvCxnSpPr>
        <xdr:cNvPr id="298" name="直線コネクタ 297"/>
        <xdr:cNvCxnSpPr/>
      </xdr:nvCxnSpPr>
      <xdr:spPr>
        <a:xfrm>
          <a:off x="7861300" y="6181725"/>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xdr:rowOff>
    </xdr:from>
    <xdr:to>
      <xdr:col>11</xdr:col>
      <xdr:colOff>307975</xdr:colOff>
      <xdr:row>36</xdr:row>
      <xdr:rowOff>34404</xdr:rowOff>
    </xdr:to>
    <xdr:cxnSp macro="">
      <xdr:nvCxnSpPr>
        <xdr:cNvPr id="301" name="直線コネクタ 300"/>
        <xdr:cNvCxnSpPr/>
      </xdr:nvCxnSpPr>
      <xdr:spPr>
        <a:xfrm flipV="1">
          <a:off x="6972300" y="61817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162839</xdr:rowOff>
    </xdr:from>
    <xdr:to>
      <xdr:col>15</xdr:col>
      <xdr:colOff>231775</xdr:colOff>
      <xdr:row>36</xdr:row>
      <xdr:rowOff>92989</xdr:rowOff>
    </xdr:to>
    <xdr:sp macro="" textlink="">
      <xdr:nvSpPr>
        <xdr:cNvPr id="311" name="円/楕円 310"/>
        <xdr:cNvSpPr/>
      </xdr:nvSpPr>
      <xdr:spPr>
        <a:xfrm>
          <a:off x="10426700" y="61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141266</xdr:rowOff>
    </xdr:from>
    <xdr:ext cx="534377" cy="259045"/>
    <xdr:sp macro="" textlink="">
      <xdr:nvSpPr>
        <xdr:cNvPr id="312" name="補助費等該当値テキスト"/>
        <xdr:cNvSpPr txBox="1"/>
      </xdr:nvSpPr>
      <xdr:spPr>
        <a:xfrm>
          <a:off x="10528300" y="61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155016</xdr:rowOff>
    </xdr:from>
    <xdr:to>
      <xdr:col>14</xdr:col>
      <xdr:colOff>79375</xdr:colOff>
      <xdr:row>36</xdr:row>
      <xdr:rowOff>85166</xdr:rowOff>
    </xdr:to>
    <xdr:sp macro="" textlink="">
      <xdr:nvSpPr>
        <xdr:cNvPr id="313" name="円/楕円 312"/>
        <xdr:cNvSpPr/>
      </xdr:nvSpPr>
      <xdr:spPr>
        <a:xfrm>
          <a:off x="9588500" y="61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76293</xdr:rowOff>
    </xdr:from>
    <xdr:ext cx="534377" cy="259045"/>
    <xdr:sp macro="" textlink="">
      <xdr:nvSpPr>
        <xdr:cNvPr id="314" name="テキスト ボックス 313"/>
        <xdr:cNvSpPr txBox="1"/>
      </xdr:nvSpPr>
      <xdr:spPr>
        <a:xfrm>
          <a:off x="9372111" y="62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160375</xdr:rowOff>
    </xdr:from>
    <xdr:to>
      <xdr:col>12</xdr:col>
      <xdr:colOff>561975</xdr:colOff>
      <xdr:row>36</xdr:row>
      <xdr:rowOff>90525</xdr:rowOff>
    </xdr:to>
    <xdr:sp macro="" textlink="">
      <xdr:nvSpPr>
        <xdr:cNvPr id="315" name="円/楕円 314"/>
        <xdr:cNvSpPr/>
      </xdr:nvSpPr>
      <xdr:spPr>
        <a:xfrm>
          <a:off x="86995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107052</xdr:rowOff>
    </xdr:from>
    <xdr:ext cx="534377" cy="259045"/>
    <xdr:sp macro="" textlink="">
      <xdr:nvSpPr>
        <xdr:cNvPr id="316" name="テキスト ボックス 315"/>
        <xdr:cNvSpPr txBox="1"/>
      </xdr:nvSpPr>
      <xdr:spPr>
        <a:xfrm>
          <a:off x="8483111" y="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130175</xdr:rowOff>
    </xdr:from>
    <xdr:to>
      <xdr:col>11</xdr:col>
      <xdr:colOff>358775</xdr:colOff>
      <xdr:row>36</xdr:row>
      <xdr:rowOff>60325</xdr:rowOff>
    </xdr:to>
    <xdr:sp macro="" textlink="">
      <xdr:nvSpPr>
        <xdr:cNvPr id="317" name="円/楕円 316"/>
        <xdr:cNvSpPr/>
      </xdr:nvSpPr>
      <xdr:spPr>
        <a:xfrm>
          <a:off x="781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76852</xdr:rowOff>
    </xdr:from>
    <xdr:ext cx="534377" cy="259045"/>
    <xdr:sp macro="" textlink="">
      <xdr:nvSpPr>
        <xdr:cNvPr id="318" name="テキスト ボックス 317"/>
        <xdr:cNvSpPr txBox="1"/>
      </xdr:nvSpPr>
      <xdr:spPr>
        <a:xfrm>
          <a:off x="7594111" y="59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155054</xdr:rowOff>
    </xdr:from>
    <xdr:to>
      <xdr:col>10</xdr:col>
      <xdr:colOff>155575</xdr:colOff>
      <xdr:row>36</xdr:row>
      <xdr:rowOff>85204</xdr:rowOff>
    </xdr:to>
    <xdr:sp macro="" textlink="">
      <xdr:nvSpPr>
        <xdr:cNvPr id="319" name="円/楕円 318"/>
        <xdr:cNvSpPr/>
      </xdr:nvSpPr>
      <xdr:spPr>
        <a:xfrm>
          <a:off x="6921500" y="6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101731</xdr:rowOff>
    </xdr:from>
    <xdr:ext cx="534377" cy="259045"/>
    <xdr:sp macro="" textlink="">
      <xdr:nvSpPr>
        <xdr:cNvPr id="320" name="テキスト ボックス 319"/>
        <xdr:cNvSpPr txBox="1"/>
      </xdr:nvSpPr>
      <xdr:spPr>
        <a:xfrm>
          <a:off x="6705111" y="59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71735</xdr:rowOff>
    </xdr:from>
    <xdr:to>
      <xdr:col>15</xdr:col>
      <xdr:colOff>180975</xdr:colOff>
      <xdr:row>59</xdr:row>
      <xdr:rowOff>76460</xdr:rowOff>
    </xdr:to>
    <xdr:cxnSp macro="">
      <xdr:nvCxnSpPr>
        <xdr:cNvPr id="351" name="直線コネクタ 350"/>
        <xdr:cNvCxnSpPr/>
      </xdr:nvCxnSpPr>
      <xdr:spPr>
        <a:xfrm flipV="1">
          <a:off x="9639300" y="10187285"/>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56755</xdr:rowOff>
    </xdr:from>
    <xdr:to>
      <xdr:col>14</xdr:col>
      <xdr:colOff>28575</xdr:colOff>
      <xdr:row>59</xdr:row>
      <xdr:rowOff>76460</xdr:rowOff>
    </xdr:to>
    <xdr:cxnSp macro="">
      <xdr:nvCxnSpPr>
        <xdr:cNvPr id="354" name="直線コネクタ 353"/>
        <xdr:cNvCxnSpPr/>
      </xdr:nvCxnSpPr>
      <xdr:spPr>
        <a:xfrm>
          <a:off x="8750300" y="10172305"/>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56755</xdr:rowOff>
    </xdr:from>
    <xdr:to>
      <xdr:col>12</xdr:col>
      <xdr:colOff>511175</xdr:colOff>
      <xdr:row>59</xdr:row>
      <xdr:rowOff>69020</xdr:rowOff>
    </xdr:to>
    <xdr:cxnSp macro="">
      <xdr:nvCxnSpPr>
        <xdr:cNvPr id="357" name="直線コネクタ 356"/>
        <xdr:cNvCxnSpPr/>
      </xdr:nvCxnSpPr>
      <xdr:spPr>
        <a:xfrm flipV="1">
          <a:off x="7861300" y="10172305"/>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67621</xdr:rowOff>
    </xdr:from>
    <xdr:to>
      <xdr:col>11</xdr:col>
      <xdr:colOff>307975</xdr:colOff>
      <xdr:row>59</xdr:row>
      <xdr:rowOff>69020</xdr:rowOff>
    </xdr:to>
    <xdr:cxnSp macro="">
      <xdr:nvCxnSpPr>
        <xdr:cNvPr id="360" name="直線コネクタ 359"/>
        <xdr:cNvCxnSpPr/>
      </xdr:nvCxnSpPr>
      <xdr:spPr>
        <a:xfrm>
          <a:off x="6972300" y="10183171"/>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20935</xdr:rowOff>
    </xdr:from>
    <xdr:to>
      <xdr:col>15</xdr:col>
      <xdr:colOff>231775</xdr:colOff>
      <xdr:row>59</xdr:row>
      <xdr:rowOff>122535</xdr:rowOff>
    </xdr:to>
    <xdr:sp macro="" textlink="">
      <xdr:nvSpPr>
        <xdr:cNvPr id="370" name="円/楕円 369"/>
        <xdr:cNvSpPr/>
      </xdr:nvSpPr>
      <xdr:spPr>
        <a:xfrm>
          <a:off x="10426700" y="101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25660</xdr:rowOff>
    </xdr:from>
    <xdr:to>
      <xdr:col>14</xdr:col>
      <xdr:colOff>79375</xdr:colOff>
      <xdr:row>59</xdr:row>
      <xdr:rowOff>127260</xdr:rowOff>
    </xdr:to>
    <xdr:sp macro="" textlink="">
      <xdr:nvSpPr>
        <xdr:cNvPr id="372" name="円/楕円 371"/>
        <xdr:cNvSpPr/>
      </xdr:nvSpPr>
      <xdr:spPr>
        <a:xfrm>
          <a:off x="9588500" y="10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118387</xdr:rowOff>
    </xdr:from>
    <xdr:ext cx="534377" cy="259045"/>
    <xdr:sp macro="" textlink="">
      <xdr:nvSpPr>
        <xdr:cNvPr id="373" name="テキスト ボックス 372"/>
        <xdr:cNvSpPr txBox="1"/>
      </xdr:nvSpPr>
      <xdr:spPr>
        <a:xfrm>
          <a:off x="9372111" y="102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5955</xdr:rowOff>
    </xdr:from>
    <xdr:to>
      <xdr:col>12</xdr:col>
      <xdr:colOff>561975</xdr:colOff>
      <xdr:row>59</xdr:row>
      <xdr:rowOff>107555</xdr:rowOff>
    </xdr:to>
    <xdr:sp macro="" textlink="">
      <xdr:nvSpPr>
        <xdr:cNvPr id="374" name="円/楕円 373"/>
        <xdr:cNvSpPr/>
      </xdr:nvSpPr>
      <xdr:spPr>
        <a:xfrm>
          <a:off x="8699500" y="101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98682</xdr:rowOff>
    </xdr:from>
    <xdr:ext cx="534377" cy="259045"/>
    <xdr:sp macro="" textlink="">
      <xdr:nvSpPr>
        <xdr:cNvPr id="375" name="テキスト ボックス 374"/>
        <xdr:cNvSpPr txBox="1"/>
      </xdr:nvSpPr>
      <xdr:spPr>
        <a:xfrm>
          <a:off x="8483111" y="102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18220</xdr:rowOff>
    </xdr:from>
    <xdr:to>
      <xdr:col>11</xdr:col>
      <xdr:colOff>358775</xdr:colOff>
      <xdr:row>59</xdr:row>
      <xdr:rowOff>119820</xdr:rowOff>
    </xdr:to>
    <xdr:sp macro="" textlink="">
      <xdr:nvSpPr>
        <xdr:cNvPr id="376" name="円/楕円 375"/>
        <xdr:cNvSpPr/>
      </xdr:nvSpPr>
      <xdr:spPr>
        <a:xfrm>
          <a:off x="7810500" y="10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110947</xdr:rowOff>
    </xdr:from>
    <xdr:ext cx="534377" cy="259045"/>
    <xdr:sp macro="" textlink="">
      <xdr:nvSpPr>
        <xdr:cNvPr id="377" name="テキスト ボックス 376"/>
        <xdr:cNvSpPr txBox="1"/>
      </xdr:nvSpPr>
      <xdr:spPr>
        <a:xfrm>
          <a:off x="7594111" y="102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16821</xdr:rowOff>
    </xdr:from>
    <xdr:to>
      <xdr:col>10</xdr:col>
      <xdr:colOff>155575</xdr:colOff>
      <xdr:row>59</xdr:row>
      <xdr:rowOff>118421</xdr:rowOff>
    </xdr:to>
    <xdr:sp macro="" textlink="">
      <xdr:nvSpPr>
        <xdr:cNvPr id="378" name="円/楕円 377"/>
        <xdr:cNvSpPr/>
      </xdr:nvSpPr>
      <xdr:spPr>
        <a:xfrm>
          <a:off x="6921500" y="101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109548</xdr:rowOff>
    </xdr:from>
    <xdr:ext cx="534377" cy="259045"/>
    <xdr:sp macro="" textlink="">
      <xdr:nvSpPr>
        <xdr:cNvPr id="379" name="テキスト ボックス 378"/>
        <xdr:cNvSpPr txBox="1"/>
      </xdr:nvSpPr>
      <xdr:spPr>
        <a:xfrm>
          <a:off x="6705111" y="1022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42666</xdr:rowOff>
    </xdr:from>
    <xdr:to>
      <xdr:col>15</xdr:col>
      <xdr:colOff>180975</xdr:colOff>
      <xdr:row>79</xdr:row>
      <xdr:rowOff>43388</xdr:rowOff>
    </xdr:to>
    <xdr:cxnSp macro="">
      <xdr:nvCxnSpPr>
        <xdr:cNvPr id="408" name="直線コネクタ 407"/>
        <xdr:cNvCxnSpPr/>
      </xdr:nvCxnSpPr>
      <xdr:spPr>
        <a:xfrm flipV="1">
          <a:off x="9639300" y="13587216"/>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43388</xdr:rowOff>
    </xdr:from>
    <xdr:to>
      <xdr:col>14</xdr:col>
      <xdr:colOff>28575</xdr:colOff>
      <xdr:row>79</xdr:row>
      <xdr:rowOff>44450</xdr:rowOff>
    </xdr:to>
    <xdr:cxnSp macro="">
      <xdr:nvCxnSpPr>
        <xdr:cNvPr id="411" name="直線コネクタ 410"/>
        <xdr:cNvCxnSpPr/>
      </xdr:nvCxnSpPr>
      <xdr:spPr>
        <a:xfrm flipV="1">
          <a:off x="8750300" y="1358793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163316</xdr:rowOff>
    </xdr:from>
    <xdr:to>
      <xdr:col>15</xdr:col>
      <xdr:colOff>231775</xdr:colOff>
      <xdr:row>79</xdr:row>
      <xdr:rowOff>93466</xdr:rowOff>
    </xdr:to>
    <xdr:sp macro="" textlink="">
      <xdr:nvSpPr>
        <xdr:cNvPr id="421" name="円/楕円 420"/>
        <xdr:cNvSpPr/>
      </xdr:nvSpPr>
      <xdr:spPr>
        <a:xfrm>
          <a:off x="10426700" y="135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164038</xdr:rowOff>
    </xdr:from>
    <xdr:to>
      <xdr:col>14</xdr:col>
      <xdr:colOff>79375</xdr:colOff>
      <xdr:row>79</xdr:row>
      <xdr:rowOff>94188</xdr:rowOff>
    </xdr:to>
    <xdr:sp macro="" textlink="">
      <xdr:nvSpPr>
        <xdr:cNvPr id="423" name="円/楕円 422"/>
        <xdr:cNvSpPr/>
      </xdr:nvSpPr>
      <xdr:spPr>
        <a:xfrm>
          <a:off x="9588500" y="135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85315</xdr:rowOff>
    </xdr:from>
    <xdr:ext cx="378565" cy="259045"/>
    <xdr:sp macro="" textlink="">
      <xdr:nvSpPr>
        <xdr:cNvPr id="424" name="テキスト ボックス 423"/>
        <xdr:cNvSpPr txBox="1"/>
      </xdr:nvSpPr>
      <xdr:spPr>
        <a:xfrm>
          <a:off x="9450017" y="1362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136677</xdr:rowOff>
    </xdr:from>
    <xdr:to>
      <xdr:col>15</xdr:col>
      <xdr:colOff>180975</xdr:colOff>
      <xdr:row>98</xdr:row>
      <xdr:rowOff>8776</xdr:rowOff>
    </xdr:to>
    <xdr:cxnSp macro="">
      <xdr:nvCxnSpPr>
        <xdr:cNvPr id="455" name="直線コネクタ 454"/>
        <xdr:cNvCxnSpPr/>
      </xdr:nvCxnSpPr>
      <xdr:spPr>
        <a:xfrm flipV="1">
          <a:off x="9639300" y="16767327"/>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121069</xdr:rowOff>
    </xdr:from>
    <xdr:to>
      <xdr:col>14</xdr:col>
      <xdr:colOff>28575</xdr:colOff>
      <xdr:row>98</xdr:row>
      <xdr:rowOff>8776</xdr:rowOff>
    </xdr:to>
    <xdr:cxnSp macro="">
      <xdr:nvCxnSpPr>
        <xdr:cNvPr id="458" name="直線コネクタ 457"/>
        <xdr:cNvCxnSpPr/>
      </xdr:nvCxnSpPr>
      <xdr:spPr>
        <a:xfrm>
          <a:off x="8750300" y="16580269"/>
          <a:ext cx="889000" cy="2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85877</xdr:rowOff>
    </xdr:from>
    <xdr:to>
      <xdr:col>15</xdr:col>
      <xdr:colOff>231775</xdr:colOff>
      <xdr:row>98</xdr:row>
      <xdr:rowOff>16027</xdr:rowOff>
    </xdr:to>
    <xdr:sp macro="" textlink="">
      <xdr:nvSpPr>
        <xdr:cNvPr id="468" name="円/楕円 467"/>
        <xdr:cNvSpPr/>
      </xdr:nvSpPr>
      <xdr:spPr>
        <a:xfrm>
          <a:off x="10426700" y="167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64304</xdr:rowOff>
    </xdr:from>
    <xdr:ext cx="534377" cy="259045"/>
    <xdr:sp macro="" textlink="">
      <xdr:nvSpPr>
        <xdr:cNvPr id="469" name="普通建設事業費 （ うち更新整備　）該当値テキスト"/>
        <xdr:cNvSpPr txBox="1"/>
      </xdr:nvSpPr>
      <xdr:spPr>
        <a:xfrm>
          <a:off x="10528300"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129426</xdr:rowOff>
    </xdr:from>
    <xdr:to>
      <xdr:col>14</xdr:col>
      <xdr:colOff>79375</xdr:colOff>
      <xdr:row>98</xdr:row>
      <xdr:rowOff>59576</xdr:rowOff>
    </xdr:to>
    <xdr:sp macro="" textlink="">
      <xdr:nvSpPr>
        <xdr:cNvPr id="470" name="円/楕円 469"/>
        <xdr:cNvSpPr/>
      </xdr:nvSpPr>
      <xdr:spPr>
        <a:xfrm>
          <a:off x="9588500" y="167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50703</xdr:rowOff>
    </xdr:from>
    <xdr:ext cx="534377" cy="259045"/>
    <xdr:sp macro="" textlink="">
      <xdr:nvSpPr>
        <xdr:cNvPr id="471" name="テキスト ボックス 470"/>
        <xdr:cNvSpPr txBox="1"/>
      </xdr:nvSpPr>
      <xdr:spPr>
        <a:xfrm>
          <a:off x="9372111" y="168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70269</xdr:rowOff>
    </xdr:from>
    <xdr:to>
      <xdr:col>12</xdr:col>
      <xdr:colOff>561975</xdr:colOff>
      <xdr:row>97</xdr:row>
      <xdr:rowOff>419</xdr:rowOff>
    </xdr:to>
    <xdr:sp macro="" textlink="">
      <xdr:nvSpPr>
        <xdr:cNvPr id="472" name="円/楕円 471"/>
        <xdr:cNvSpPr/>
      </xdr:nvSpPr>
      <xdr:spPr>
        <a:xfrm>
          <a:off x="8699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16946</xdr:rowOff>
    </xdr:from>
    <xdr:ext cx="534377" cy="259045"/>
    <xdr:sp macro="" textlink="">
      <xdr:nvSpPr>
        <xdr:cNvPr id="473" name="テキスト ボックス 472"/>
        <xdr:cNvSpPr txBox="1"/>
      </xdr:nvSpPr>
      <xdr:spPr>
        <a:xfrm>
          <a:off x="8483111" y="163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11162</xdr:rowOff>
    </xdr:from>
    <xdr:to>
      <xdr:col>23</xdr:col>
      <xdr:colOff>517525</xdr:colOff>
      <xdr:row>77</xdr:row>
      <xdr:rowOff>49876</xdr:rowOff>
    </xdr:to>
    <xdr:cxnSp macro="">
      <xdr:nvCxnSpPr>
        <xdr:cNvPr id="610" name="直線コネクタ 609"/>
        <xdr:cNvCxnSpPr/>
      </xdr:nvCxnSpPr>
      <xdr:spPr>
        <a:xfrm flipV="1">
          <a:off x="15481300" y="13212812"/>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140043</xdr:rowOff>
    </xdr:from>
    <xdr:to>
      <xdr:col>22</xdr:col>
      <xdr:colOff>365125</xdr:colOff>
      <xdr:row>77</xdr:row>
      <xdr:rowOff>49876</xdr:rowOff>
    </xdr:to>
    <xdr:cxnSp macro="">
      <xdr:nvCxnSpPr>
        <xdr:cNvPr id="613" name="直線コネクタ 612"/>
        <xdr:cNvCxnSpPr/>
      </xdr:nvCxnSpPr>
      <xdr:spPr>
        <a:xfrm>
          <a:off x="14592300" y="13170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91074</xdr:rowOff>
    </xdr:from>
    <xdr:to>
      <xdr:col>21</xdr:col>
      <xdr:colOff>161925</xdr:colOff>
      <xdr:row>76</xdr:row>
      <xdr:rowOff>140043</xdr:rowOff>
    </xdr:to>
    <xdr:cxnSp macro="">
      <xdr:nvCxnSpPr>
        <xdr:cNvPr id="616" name="直線コネクタ 615"/>
        <xdr:cNvCxnSpPr/>
      </xdr:nvCxnSpPr>
      <xdr:spPr>
        <a:xfrm>
          <a:off x="13703300" y="13121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91074</xdr:rowOff>
    </xdr:from>
    <xdr:to>
      <xdr:col>19</xdr:col>
      <xdr:colOff>644525</xdr:colOff>
      <xdr:row>76</xdr:row>
      <xdr:rowOff>99744</xdr:rowOff>
    </xdr:to>
    <xdr:cxnSp macro="">
      <xdr:nvCxnSpPr>
        <xdr:cNvPr id="619" name="直線コネクタ 618"/>
        <xdr:cNvCxnSpPr/>
      </xdr:nvCxnSpPr>
      <xdr:spPr>
        <a:xfrm flipV="1">
          <a:off x="12814300" y="13121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131812</xdr:rowOff>
    </xdr:from>
    <xdr:to>
      <xdr:col>23</xdr:col>
      <xdr:colOff>568325</xdr:colOff>
      <xdr:row>77</xdr:row>
      <xdr:rowOff>61962</xdr:rowOff>
    </xdr:to>
    <xdr:sp macro="" textlink="">
      <xdr:nvSpPr>
        <xdr:cNvPr id="629" name="円/楕円 628"/>
        <xdr:cNvSpPr/>
      </xdr:nvSpPr>
      <xdr:spPr>
        <a:xfrm>
          <a:off x="162687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110239</xdr:rowOff>
    </xdr:from>
    <xdr:ext cx="534377" cy="259045"/>
    <xdr:sp macro="" textlink="">
      <xdr:nvSpPr>
        <xdr:cNvPr id="630" name="公債費該当値テキスト"/>
        <xdr:cNvSpPr txBox="1"/>
      </xdr:nvSpPr>
      <xdr:spPr>
        <a:xfrm>
          <a:off x="16370300" y="131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170526</xdr:rowOff>
    </xdr:from>
    <xdr:to>
      <xdr:col>22</xdr:col>
      <xdr:colOff>415925</xdr:colOff>
      <xdr:row>77</xdr:row>
      <xdr:rowOff>100676</xdr:rowOff>
    </xdr:to>
    <xdr:sp macro="" textlink="">
      <xdr:nvSpPr>
        <xdr:cNvPr id="631" name="円/楕円 630"/>
        <xdr:cNvSpPr/>
      </xdr:nvSpPr>
      <xdr:spPr>
        <a:xfrm>
          <a:off x="15430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91803</xdr:rowOff>
    </xdr:from>
    <xdr:ext cx="534377" cy="259045"/>
    <xdr:sp macro="" textlink="">
      <xdr:nvSpPr>
        <xdr:cNvPr id="632" name="テキスト ボックス 631"/>
        <xdr:cNvSpPr txBox="1"/>
      </xdr:nvSpPr>
      <xdr:spPr>
        <a:xfrm>
          <a:off x="15214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89243</xdr:rowOff>
    </xdr:from>
    <xdr:to>
      <xdr:col>21</xdr:col>
      <xdr:colOff>212725</xdr:colOff>
      <xdr:row>77</xdr:row>
      <xdr:rowOff>19393</xdr:rowOff>
    </xdr:to>
    <xdr:sp macro="" textlink="">
      <xdr:nvSpPr>
        <xdr:cNvPr id="633" name="円/楕円 632"/>
        <xdr:cNvSpPr/>
      </xdr:nvSpPr>
      <xdr:spPr>
        <a:xfrm>
          <a:off x="14541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10520</xdr:rowOff>
    </xdr:from>
    <xdr:ext cx="534377" cy="259045"/>
    <xdr:sp macro="" textlink="">
      <xdr:nvSpPr>
        <xdr:cNvPr id="634" name="テキスト ボックス 633"/>
        <xdr:cNvSpPr txBox="1"/>
      </xdr:nvSpPr>
      <xdr:spPr>
        <a:xfrm>
          <a:off x="14325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40274</xdr:rowOff>
    </xdr:from>
    <xdr:to>
      <xdr:col>20</xdr:col>
      <xdr:colOff>9525</xdr:colOff>
      <xdr:row>76</xdr:row>
      <xdr:rowOff>141874</xdr:rowOff>
    </xdr:to>
    <xdr:sp macro="" textlink="">
      <xdr:nvSpPr>
        <xdr:cNvPr id="635" name="円/楕円 634"/>
        <xdr:cNvSpPr/>
      </xdr:nvSpPr>
      <xdr:spPr>
        <a:xfrm>
          <a:off x="13652500" y="13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133001</xdr:rowOff>
    </xdr:from>
    <xdr:ext cx="534377" cy="259045"/>
    <xdr:sp macro="" textlink="">
      <xdr:nvSpPr>
        <xdr:cNvPr id="636" name="テキスト ボックス 635"/>
        <xdr:cNvSpPr txBox="1"/>
      </xdr:nvSpPr>
      <xdr:spPr>
        <a:xfrm>
          <a:off x="13436111" y="131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48944</xdr:rowOff>
    </xdr:from>
    <xdr:to>
      <xdr:col>18</xdr:col>
      <xdr:colOff>492125</xdr:colOff>
      <xdr:row>76</xdr:row>
      <xdr:rowOff>150544</xdr:rowOff>
    </xdr:to>
    <xdr:sp macro="" textlink="">
      <xdr:nvSpPr>
        <xdr:cNvPr id="637" name="円/楕円 636"/>
        <xdr:cNvSpPr/>
      </xdr:nvSpPr>
      <xdr:spPr>
        <a:xfrm>
          <a:off x="12763500" y="13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141671</xdr:rowOff>
    </xdr:from>
    <xdr:ext cx="534377" cy="259045"/>
    <xdr:sp macro="" textlink="">
      <xdr:nvSpPr>
        <xdr:cNvPr id="638" name="テキスト ボックス 637"/>
        <xdr:cNvSpPr txBox="1"/>
      </xdr:nvSpPr>
      <xdr:spPr>
        <a:xfrm>
          <a:off x="12547111" y="131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43590</xdr:rowOff>
    </xdr:from>
    <xdr:to>
      <xdr:col>23</xdr:col>
      <xdr:colOff>517525</xdr:colOff>
      <xdr:row>99</xdr:row>
      <xdr:rowOff>44236</xdr:rowOff>
    </xdr:to>
    <xdr:cxnSp macro="">
      <xdr:nvCxnSpPr>
        <xdr:cNvPr id="667" name="直線コネクタ 666"/>
        <xdr:cNvCxnSpPr/>
      </xdr:nvCxnSpPr>
      <xdr:spPr>
        <a:xfrm>
          <a:off x="15481300" y="17017140"/>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35322</xdr:rowOff>
    </xdr:from>
    <xdr:to>
      <xdr:col>22</xdr:col>
      <xdr:colOff>365125</xdr:colOff>
      <xdr:row>99</xdr:row>
      <xdr:rowOff>43590</xdr:rowOff>
    </xdr:to>
    <xdr:cxnSp macro="">
      <xdr:nvCxnSpPr>
        <xdr:cNvPr id="670" name="直線コネクタ 669"/>
        <xdr:cNvCxnSpPr/>
      </xdr:nvCxnSpPr>
      <xdr:spPr>
        <a:xfrm>
          <a:off x="14592300" y="1700887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35322</xdr:rowOff>
    </xdr:from>
    <xdr:to>
      <xdr:col>21</xdr:col>
      <xdr:colOff>161925</xdr:colOff>
      <xdr:row>99</xdr:row>
      <xdr:rowOff>41044</xdr:rowOff>
    </xdr:to>
    <xdr:cxnSp macro="">
      <xdr:nvCxnSpPr>
        <xdr:cNvPr id="673" name="直線コネクタ 672"/>
        <xdr:cNvCxnSpPr/>
      </xdr:nvCxnSpPr>
      <xdr:spPr>
        <a:xfrm flipV="1">
          <a:off x="13703300" y="17008872"/>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41044</xdr:rowOff>
    </xdr:from>
    <xdr:to>
      <xdr:col>19</xdr:col>
      <xdr:colOff>644525</xdr:colOff>
      <xdr:row>99</xdr:row>
      <xdr:rowOff>43977</xdr:rowOff>
    </xdr:to>
    <xdr:cxnSp macro="">
      <xdr:nvCxnSpPr>
        <xdr:cNvPr id="676" name="直線コネクタ 675"/>
        <xdr:cNvCxnSpPr/>
      </xdr:nvCxnSpPr>
      <xdr:spPr>
        <a:xfrm flipV="1">
          <a:off x="12814300" y="17014594"/>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164886</xdr:rowOff>
    </xdr:from>
    <xdr:to>
      <xdr:col>23</xdr:col>
      <xdr:colOff>568325</xdr:colOff>
      <xdr:row>99</xdr:row>
      <xdr:rowOff>95036</xdr:rowOff>
    </xdr:to>
    <xdr:sp macro="" textlink="">
      <xdr:nvSpPr>
        <xdr:cNvPr id="686" name="円/楕円 685"/>
        <xdr:cNvSpPr/>
      </xdr:nvSpPr>
      <xdr:spPr>
        <a:xfrm>
          <a:off x="16268700" y="169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13932" cy="259045"/>
    <xdr:sp macro="" textlink="">
      <xdr:nvSpPr>
        <xdr:cNvPr id="687" name="積立金該当値テキスト"/>
        <xdr:cNvSpPr txBox="1"/>
      </xdr:nvSpPr>
      <xdr:spPr>
        <a:xfrm>
          <a:off x="16370300" y="16889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164240</xdr:rowOff>
    </xdr:from>
    <xdr:to>
      <xdr:col>22</xdr:col>
      <xdr:colOff>415925</xdr:colOff>
      <xdr:row>99</xdr:row>
      <xdr:rowOff>94390</xdr:rowOff>
    </xdr:to>
    <xdr:sp macro="" textlink="">
      <xdr:nvSpPr>
        <xdr:cNvPr id="688" name="円/楕円 687"/>
        <xdr:cNvSpPr/>
      </xdr:nvSpPr>
      <xdr:spPr>
        <a:xfrm>
          <a:off x="15430500" y="169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85517</xdr:rowOff>
    </xdr:from>
    <xdr:ext cx="378565" cy="259045"/>
    <xdr:sp macro="" textlink="">
      <xdr:nvSpPr>
        <xdr:cNvPr id="689" name="テキスト ボックス 688"/>
        <xdr:cNvSpPr txBox="1"/>
      </xdr:nvSpPr>
      <xdr:spPr>
        <a:xfrm>
          <a:off x="15292017" y="1705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155972</xdr:rowOff>
    </xdr:from>
    <xdr:to>
      <xdr:col>21</xdr:col>
      <xdr:colOff>212725</xdr:colOff>
      <xdr:row>99</xdr:row>
      <xdr:rowOff>86122</xdr:rowOff>
    </xdr:to>
    <xdr:sp macro="" textlink="">
      <xdr:nvSpPr>
        <xdr:cNvPr id="690" name="円/楕円 689"/>
        <xdr:cNvSpPr/>
      </xdr:nvSpPr>
      <xdr:spPr>
        <a:xfrm>
          <a:off x="14541500" y="169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77249</xdr:rowOff>
    </xdr:from>
    <xdr:ext cx="469744" cy="259045"/>
    <xdr:sp macro="" textlink="">
      <xdr:nvSpPr>
        <xdr:cNvPr id="691" name="テキスト ボックス 690"/>
        <xdr:cNvSpPr txBox="1"/>
      </xdr:nvSpPr>
      <xdr:spPr>
        <a:xfrm>
          <a:off x="14357427" y="1705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161694</xdr:rowOff>
    </xdr:from>
    <xdr:to>
      <xdr:col>20</xdr:col>
      <xdr:colOff>9525</xdr:colOff>
      <xdr:row>99</xdr:row>
      <xdr:rowOff>91844</xdr:rowOff>
    </xdr:to>
    <xdr:sp macro="" textlink="">
      <xdr:nvSpPr>
        <xdr:cNvPr id="692" name="円/楕円 691"/>
        <xdr:cNvSpPr/>
      </xdr:nvSpPr>
      <xdr:spPr>
        <a:xfrm>
          <a:off x="13652500" y="169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82971</xdr:rowOff>
    </xdr:from>
    <xdr:ext cx="378565" cy="259045"/>
    <xdr:sp macro="" textlink="">
      <xdr:nvSpPr>
        <xdr:cNvPr id="693" name="テキスト ボックス 692"/>
        <xdr:cNvSpPr txBox="1"/>
      </xdr:nvSpPr>
      <xdr:spPr>
        <a:xfrm>
          <a:off x="13514017" y="1705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164627</xdr:rowOff>
    </xdr:from>
    <xdr:to>
      <xdr:col>18</xdr:col>
      <xdr:colOff>492125</xdr:colOff>
      <xdr:row>99</xdr:row>
      <xdr:rowOff>94777</xdr:rowOff>
    </xdr:to>
    <xdr:sp macro="" textlink="">
      <xdr:nvSpPr>
        <xdr:cNvPr id="694" name="円/楕円 693"/>
        <xdr:cNvSpPr/>
      </xdr:nvSpPr>
      <xdr:spPr>
        <a:xfrm>
          <a:off x="12763500" y="169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85904</xdr:rowOff>
    </xdr:from>
    <xdr:ext cx="378565" cy="259045"/>
    <xdr:sp macro="" textlink="">
      <xdr:nvSpPr>
        <xdr:cNvPr id="695" name="テキスト ボックス 694"/>
        <xdr:cNvSpPr txBox="1"/>
      </xdr:nvSpPr>
      <xdr:spPr>
        <a:xfrm>
          <a:off x="12625017" y="1705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94894</xdr:rowOff>
    </xdr:from>
    <xdr:to>
      <xdr:col>28</xdr:col>
      <xdr:colOff>314325</xdr:colOff>
      <xdr:row>39</xdr:row>
      <xdr:rowOff>98878</xdr:rowOff>
    </xdr:to>
    <xdr:cxnSp macro="">
      <xdr:nvCxnSpPr>
        <xdr:cNvPr id="735" name="直線コネクタ 734"/>
        <xdr:cNvCxnSpPr/>
      </xdr:nvCxnSpPr>
      <xdr:spPr>
        <a:xfrm>
          <a:off x="18656300" y="678144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44094</xdr:rowOff>
    </xdr:from>
    <xdr:to>
      <xdr:col>27</xdr:col>
      <xdr:colOff>161925</xdr:colOff>
      <xdr:row>39</xdr:row>
      <xdr:rowOff>145694</xdr:rowOff>
    </xdr:to>
    <xdr:sp macro="" textlink="">
      <xdr:nvSpPr>
        <xdr:cNvPr id="753" name="円/楕円 752"/>
        <xdr:cNvSpPr/>
      </xdr:nvSpPr>
      <xdr:spPr>
        <a:xfrm>
          <a:off x="186055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136821</xdr:rowOff>
    </xdr:from>
    <xdr:ext cx="378565" cy="259045"/>
    <xdr:sp macro="" textlink="">
      <xdr:nvSpPr>
        <xdr:cNvPr id="754" name="テキスト ボックス 753"/>
        <xdr:cNvSpPr txBox="1"/>
      </xdr:nvSpPr>
      <xdr:spPr>
        <a:xfrm>
          <a:off x="18467017" y="68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158804</xdr:rowOff>
    </xdr:from>
    <xdr:to>
      <xdr:col>32</xdr:col>
      <xdr:colOff>187325</xdr:colOff>
      <xdr:row>59</xdr:row>
      <xdr:rowOff>16321</xdr:rowOff>
    </xdr:to>
    <xdr:cxnSp macro="">
      <xdr:nvCxnSpPr>
        <xdr:cNvPr id="785" name="直線コネクタ 784"/>
        <xdr:cNvCxnSpPr/>
      </xdr:nvCxnSpPr>
      <xdr:spPr>
        <a:xfrm flipV="1">
          <a:off x="21323300" y="9931454"/>
          <a:ext cx="838200" cy="2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86893</xdr:rowOff>
    </xdr:from>
    <xdr:to>
      <xdr:col>31</xdr:col>
      <xdr:colOff>34925</xdr:colOff>
      <xdr:row>59</xdr:row>
      <xdr:rowOff>16321</xdr:rowOff>
    </xdr:to>
    <xdr:cxnSp macro="">
      <xdr:nvCxnSpPr>
        <xdr:cNvPr id="788" name="直線コネクタ 787"/>
        <xdr:cNvCxnSpPr/>
      </xdr:nvCxnSpPr>
      <xdr:spPr>
        <a:xfrm>
          <a:off x="20434300" y="10030993"/>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86893</xdr:rowOff>
    </xdr:from>
    <xdr:to>
      <xdr:col>29</xdr:col>
      <xdr:colOff>517525</xdr:colOff>
      <xdr:row>59</xdr:row>
      <xdr:rowOff>17628</xdr:rowOff>
    </xdr:to>
    <xdr:cxnSp macro="">
      <xdr:nvCxnSpPr>
        <xdr:cNvPr id="791" name="直線コネクタ 790"/>
        <xdr:cNvCxnSpPr/>
      </xdr:nvCxnSpPr>
      <xdr:spPr>
        <a:xfrm flipV="1">
          <a:off x="19545300" y="10030993"/>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139635</xdr:rowOff>
    </xdr:from>
    <xdr:to>
      <xdr:col>28</xdr:col>
      <xdr:colOff>314325</xdr:colOff>
      <xdr:row>59</xdr:row>
      <xdr:rowOff>17628</xdr:rowOff>
    </xdr:to>
    <xdr:cxnSp macro="">
      <xdr:nvCxnSpPr>
        <xdr:cNvPr id="794" name="直線コネクタ 793"/>
        <xdr:cNvCxnSpPr/>
      </xdr:nvCxnSpPr>
      <xdr:spPr>
        <a:xfrm>
          <a:off x="18656300" y="10083735"/>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108004</xdr:rowOff>
    </xdr:from>
    <xdr:to>
      <xdr:col>32</xdr:col>
      <xdr:colOff>238125</xdr:colOff>
      <xdr:row>58</xdr:row>
      <xdr:rowOff>38154</xdr:rowOff>
    </xdr:to>
    <xdr:sp macro="" textlink="">
      <xdr:nvSpPr>
        <xdr:cNvPr id="804" name="円/楕円 803"/>
        <xdr:cNvSpPr/>
      </xdr:nvSpPr>
      <xdr:spPr>
        <a:xfrm>
          <a:off x="22110700" y="98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130881</xdr:rowOff>
    </xdr:from>
    <xdr:ext cx="469744" cy="259045"/>
    <xdr:sp macro="" textlink="">
      <xdr:nvSpPr>
        <xdr:cNvPr id="805" name="貸付金該当値テキスト"/>
        <xdr:cNvSpPr txBox="1"/>
      </xdr:nvSpPr>
      <xdr:spPr>
        <a:xfrm>
          <a:off x="22212300" y="973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136971</xdr:rowOff>
    </xdr:from>
    <xdr:to>
      <xdr:col>31</xdr:col>
      <xdr:colOff>85725</xdr:colOff>
      <xdr:row>59</xdr:row>
      <xdr:rowOff>67121</xdr:rowOff>
    </xdr:to>
    <xdr:sp macro="" textlink="">
      <xdr:nvSpPr>
        <xdr:cNvPr id="806" name="円/楕円 805"/>
        <xdr:cNvSpPr/>
      </xdr:nvSpPr>
      <xdr:spPr>
        <a:xfrm>
          <a:off x="21272500" y="100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58248</xdr:rowOff>
    </xdr:from>
    <xdr:ext cx="469744" cy="259045"/>
    <xdr:sp macro="" textlink="">
      <xdr:nvSpPr>
        <xdr:cNvPr id="807" name="テキスト ボックス 806"/>
        <xdr:cNvSpPr txBox="1"/>
      </xdr:nvSpPr>
      <xdr:spPr>
        <a:xfrm>
          <a:off x="21088427" y="1017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36093</xdr:rowOff>
    </xdr:from>
    <xdr:to>
      <xdr:col>29</xdr:col>
      <xdr:colOff>568325</xdr:colOff>
      <xdr:row>58</xdr:row>
      <xdr:rowOff>137693</xdr:rowOff>
    </xdr:to>
    <xdr:sp macro="" textlink="">
      <xdr:nvSpPr>
        <xdr:cNvPr id="808" name="円/楕円 807"/>
        <xdr:cNvSpPr/>
      </xdr:nvSpPr>
      <xdr:spPr>
        <a:xfrm>
          <a:off x="20383500" y="99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154220</xdr:rowOff>
    </xdr:from>
    <xdr:ext cx="469744" cy="259045"/>
    <xdr:sp macro="" textlink="">
      <xdr:nvSpPr>
        <xdr:cNvPr id="809" name="テキスト ボックス 808"/>
        <xdr:cNvSpPr txBox="1"/>
      </xdr:nvSpPr>
      <xdr:spPr>
        <a:xfrm>
          <a:off x="20199427" y="97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138278</xdr:rowOff>
    </xdr:from>
    <xdr:to>
      <xdr:col>28</xdr:col>
      <xdr:colOff>365125</xdr:colOff>
      <xdr:row>59</xdr:row>
      <xdr:rowOff>68428</xdr:rowOff>
    </xdr:to>
    <xdr:sp macro="" textlink="">
      <xdr:nvSpPr>
        <xdr:cNvPr id="810" name="円/楕円 809"/>
        <xdr:cNvSpPr/>
      </xdr:nvSpPr>
      <xdr:spPr>
        <a:xfrm>
          <a:off x="19494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59555</xdr:rowOff>
    </xdr:from>
    <xdr:ext cx="469744" cy="259045"/>
    <xdr:sp macro="" textlink="">
      <xdr:nvSpPr>
        <xdr:cNvPr id="811" name="テキスト ボックス 810"/>
        <xdr:cNvSpPr txBox="1"/>
      </xdr:nvSpPr>
      <xdr:spPr>
        <a:xfrm>
          <a:off x="19310427" y="101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88835</xdr:rowOff>
    </xdr:from>
    <xdr:to>
      <xdr:col>27</xdr:col>
      <xdr:colOff>161925</xdr:colOff>
      <xdr:row>59</xdr:row>
      <xdr:rowOff>18985</xdr:rowOff>
    </xdr:to>
    <xdr:sp macro="" textlink="">
      <xdr:nvSpPr>
        <xdr:cNvPr id="812" name="円/楕円 811"/>
        <xdr:cNvSpPr/>
      </xdr:nvSpPr>
      <xdr:spPr>
        <a:xfrm>
          <a:off x="18605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10112</xdr:rowOff>
    </xdr:from>
    <xdr:ext cx="469744" cy="259045"/>
    <xdr:sp macro="" textlink="">
      <xdr:nvSpPr>
        <xdr:cNvPr id="813" name="テキスト ボックス 812"/>
        <xdr:cNvSpPr txBox="1"/>
      </xdr:nvSpPr>
      <xdr:spPr>
        <a:xfrm>
          <a:off x="18421427" y="10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169132</xdr:rowOff>
    </xdr:from>
    <xdr:to>
      <xdr:col>32</xdr:col>
      <xdr:colOff>187325</xdr:colOff>
      <xdr:row>77</xdr:row>
      <xdr:rowOff>54966</xdr:rowOff>
    </xdr:to>
    <xdr:cxnSp macro="">
      <xdr:nvCxnSpPr>
        <xdr:cNvPr id="843" name="直線コネクタ 842"/>
        <xdr:cNvCxnSpPr/>
      </xdr:nvCxnSpPr>
      <xdr:spPr>
        <a:xfrm>
          <a:off x="21323300" y="13199332"/>
          <a:ext cx="8382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169132</xdr:rowOff>
    </xdr:from>
    <xdr:to>
      <xdr:col>31</xdr:col>
      <xdr:colOff>34925</xdr:colOff>
      <xdr:row>78</xdr:row>
      <xdr:rowOff>10161</xdr:rowOff>
    </xdr:to>
    <xdr:cxnSp macro="">
      <xdr:nvCxnSpPr>
        <xdr:cNvPr id="846" name="直線コネクタ 845"/>
        <xdr:cNvCxnSpPr/>
      </xdr:nvCxnSpPr>
      <xdr:spPr>
        <a:xfrm flipV="1">
          <a:off x="20434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10161</xdr:rowOff>
    </xdr:from>
    <xdr:to>
      <xdr:col>29</xdr:col>
      <xdr:colOff>517525</xdr:colOff>
      <xdr:row>78</xdr:row>
      <xdr:rowOff>48813</xdr:rowOff>
    </xdr:to>
    <xdr:cxnSp macro="">
      <xdr:nvCxnSpPr>
        <xdr:cNvPr id="849" name="直線コネクタ 848"/>
        <xdr:cNvCxnSpPr/>
      </xdr:nvCxnSpPr>
      <xdr:spPr>
        <a:xfrm flipV="1">
          <a:off x="19545300" y="13383261"/>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39326</xdr:rowOff>
    </xdr:from>
    <xdr:to>
      <xdr:col>28</xdr:col>
      <xdr:colOff>314325</xdr:colOff>
      <xdr:row>78</xdr:row>
      <xdr:rowOff>48813</xdr:rowOff>
    </xdr:to>
    <xdr:cxnSp macro="">
      <xdr:nvCxnSpPr>
        <xdr:cNvPr id="852" name="直線コネクタ 851"/>
        <xdr:cNvCxnSpPr/>
      </xdr:nvCxnSpPr>
      <xdr:spPr>
        <a:xfrm>
          <a:off x="18656300" y="1341242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4166</xdr:rowOff>
    </xdr:from>
    <xdr:to>
      <xdr:col>32</xdr:col>
      <xdr:colOff>238125</xdr:colOff>
      <xdr:row>77</xdr:row>
      <xdr:rowOff>105766</xdr:rowOff>
    </xdr:to>
    <xdr:sp macro="" textlink="">
      <xdr:nvSpPr>
        <xdr:cNvPr id="862" name="円/楕円 861"/>
        <xdr:cNvSpPr/>
      </xdr:nvSpPr>
      <xdr:spPr>
        <a:xfrm>
          <a:off x="221107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154043</xdr:rowOff>
    </xdr:from>
    <xdr:ext cx="534377" cy="259045"/>
    <xdr:sp macro="" textlink="">
      <xdr:nvSpPr>
        <xdr:cNvPr id="863" name="繰出金該当値テキスト"/>
        <xdr:cNvSpPr txBox="1"/>
      </xdr:nvSpPr>
      <xdr:spPr>
        <a:xfrm>
          <a:off x="22212300" y="131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118332</xdr:rowOff>
    </xdr:from>
    <xdr:to>
      <xdr:col>31</xdr:col>
      <xdr:colOff>85725</xdr:colOff>
      <xdr:row>77</xdr:row>
      <xdr:rowOff>48482</xdr:rowOff>
    </xdr:to>
    <xdr:sp macro="" textlink="">
      <xdr:nvSpPr>
        <xdr:cNvPr id="864" name="円/楕円 863"/>
        <xdr:cNvSpPr/>
      </xdr:nvSpPr>
      <xdr:spPr>
        <a:xfrm>
          <a:off x="21272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39609</xdr:rowOff>
    </xdr:from>
    <xdr:ext cx="534377" cy="259045"/>
    <xdr:sp macro="" textlink="">
      <xdr:nvSpPr>
        <xdr:cNvPr id="865" name="テキスト ボックス 864"/>
        <xdr:cNvSpPr txBox="1"/>
      </xdr:nvSpPr>
      <xdr:spPr>
        <a:xfrm>
          <a:off x="21056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130811</xdr:rowOff>
    </xdr:from>
    <xdr:to>
      <xdr:col>29</xdr:col>
      <xdr:colOff>568325</xdr:colOff>
      <xdr:row>78</xdr:row>
      <xdr:rowOff>60961</xdr:rowOff>
    </xdr:to>
    <xdr:sp macro="" textlink="">
      <xdr:nvSpPr>
        <xdr:cNvPr id="866" name="円/楕円 865"/>
        <xdr:cNvSpPr/>
      </xdr:nvSpPr>
      <xdr:spPr>
        <a:xfrm>
          <a:off x="20383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52088</xdr:rowOff>
    </xdr:from>
    <xdr:ext cx="534377" cy="259045"/>
    <xdr:sp macro="" textlink="">
      <xdr:nvSpPr>
        <xdr:cNvPr id="867" name="テキスト ボックス 866"/>
        <xdr:cNvSpPr txBox="1"/>
      </xdr:nvSpPr>
      <xdr:spPr>
        <a:xfrm>
          <a:off x="20167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169463</xdr:rowOff>
    </xdr:from>
    <xdr:to>
      <xdr:col>28</xdr:col>
      <xdr:colOff>365125</xdr:colOff>
      <xdr:row>78</xdr:row>
      <xdr:rowOff>99613</xdr:rowOff>
    </xdr:to>
    <xdr:sp macro="" textlink="">
      <xdr:nvSpPr>
        <xdr:cNvPr id="868" name="円/楕円 867"/>
        <xdr:cNvSpPr/>
      </xdr:nvSpPr>
      <xdr:spPr>
        <a:xfrm>
          <a:off x="19494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90740</xdr:rowOff>
    </xdr:from>
    <xdr:ext cx="534377" cy="259045"/>
    <xdr:sp macro="" textlink="">
      <xdr:nvSpPr>
        <xdr:cNvPr id="869" name="テキスト ボックス 868"/>
        <xdr:cNvSpPr txBox="1"/>
      </xdr:nvSpPr>
      <xdr:spPr>
        <a:xfrm>
          <a:off x="19278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159976</xdr:rowOff>
    </xdr:from>
    <xdr:to>
      <xdr:col>27</xdr:col>
      <xdr:colOff>161925</xdr:colOff>
      <xdr:row>78</xdr:row>
      <xdr:rowOff>90126</xdr:rowOff>
    </xdr:to>
    <xdr:sp macro="" textlink="">
      <xdr:nvSpPr>
        <xdr:cNvPr id="870" name="円/楕円 869"/>
        <xdr:cNvSpPr/>
      </xdr:nvSpPr>
      <xdr:spPr>
        <a:xfrm>
          <a:off x="186055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81253</xdr:rowOff>
    </xdr:from>
    <xdr:ext cx="534377" cy="259045"/>
    <xdr:sp macro="" textlink="">
      <xdr:nvSpPr>
        <xdr:cNvPr id="871" name="テキスト ボックス 870"/>
        <xdr:cNvSpPr txBox="1"/>
      </xdr:nvSpPr>
      <xdr:spPr>
        <a:xfrm>
          <a:off x="18389111" y="134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年度においては市民病院へ貸付金を支出したことにより、貸付金が類次団体の平均よりも大きくなった。</a:t>
          </a:r>
          <a:endParaRPr kumimoji="1" lang="en-US" altLang="ja-JP" sz="1300">
            <a:latin typeface="ＭＳ Ｐゴシック"/>
          </a:endParaRPr>
        </a:p>
        <a:p>
          <a:r>
            <a:rPr kumimoji="1" lang="ja-JP" altLang="en-US" sz="1300">
              <a:latin typeface="ＭＳ Ｐゴシック"/>
            </a:rPr>
            <a:t>その他の費目については、類似団体の平均を下回っている。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84346</xdr:rowOff>
    </xdr:from>
    <xdr:to>
      <xdr:col>6</xdr:col>
      <xdr:colOff>511175</xdr:colOff>
      <xdr:row>37</xdr:row>
      <xdr:rowOff>112105</xdr:rowOff>
    </xdr:to>
    <xdr:cxnSp macro="">
      <xdr:nvCxnSpPr>
        <xdr:cNvPr id="63" name="直線コネクタ 62"/>
        <xdr:cNvCxnSpPr/>
      </xdr:nvCxnSpPr>
      <xdr:spPr>
        <a:xfrm>
          <a:off x="3797300" y="642799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84346</xdr:rowOff>
    </xdr:from>
    <xdr:to>
      <xdr:col>5</xdr:col>
      <xdr:colOff>358775</xdr:colOff>
      <xdr:row>37</xdr:row>
      <xdr:rowOff>118799</xdr:rowOff>
    </xdr:to>
    <xdr:cxnSp macro="">
      <xdr:nvCxnSpPr>
        <xdr:cNvPr id="66" name="直線コネクタ 65"/>
        <xdr:cNvCxnSpPr/>
      </xdr:nvCxnSpPr>
      <xdr:spPr>
        <a:xfrm flipV="1">
          <a:off x="2908300" y="6427996"/>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118799</xdr:rowOff>
    </xdr:from>
    <xdr:to>
      <xdr:col>4</xdr:col>
      <xdr:colOff>155575</xdr:colOff>
      <xdr:row>37</xdr:row>
      <xdr:rowOff>139863</xdr:rowOff>
    </xdr:to>
    <xdr:cxnSp macro="">
      <xdr:nvCxnSpPr>
        <xdr:cNvPr id="69" name="直線コネクタ 68"/>
        <xdr:cNvCxnSpPr/>
      </xdr:nvCxnSpPr>
      <xdr:spPr>
        <a:xfrm flipV="1">
          <a:off x="2019300" y="646244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93000</xdr:rowOff>
    </xdr:from>
    <xdr:to>
      <xdr:col>2</xdr:col>
      <xdr:colOff>638175</xdr:colOff>
      <xdr:row>37</xdr:row>
      <xdr:rowOff>139863</xdr:rowOff>
    </xdr:to>
    <xdr:cxnSp macro="">
      <xdr:nvCxnSpPr>
        <xdr:cNvPr id="72" name="直線コネクタ 71"/>
        <xdr:cNvCxnSpPr/>
      </xdr:nvCxnSpPr>
      <xdr:spPr>
        <a:xfrm>
          <a:off x="1130300" y="643665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61305</xdr:rowOff>
    </xdr:from>
    <xdr:to>
      <xdr:col>6</xdr:col>
      <xdr:colOff>561975</xdr:colOff>
      <xdr:row>37</xdr:row>
      <xdr:rowOff>162905</xdr:rowOff>
    </xdr:to>
    <xdr:sp macro="" textlink="">
      <xdr:nvSpPr>
        <xdr:cNvPr id="82" name="円/楕円 81"/>
        <xdr:cNvSpPr/>
      </xdr:nvSpPr>
      <xdr:spPr>
        <a:xfrm>
          <a:off x="45847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84182</xdr:rowOff>
    </xdr:from>
    <xdr:ext cx="469744" cy="259045"/>
    <xdr:sp macro="" textlink="">
      <xdr:nvSpPr>
        <xdr:cNvPr id="83" name="議会費該当値テキスト"/>
        <xdr:cNvSpPr txBox="1"/>
      </xdr:nvSpPr>
      <xdr:spPr>
        <a:xfrm>
          <a:off x="4686300" y="62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33546</xdr:rowOff>
    </xdr:from>
    <xdr:to>
      <xdr:col>5</xdr:col>
      <xdr:colOff>409575</xdr:colOff>
      <xdr:row>37</xdr:row>
      <xdr:rowOff>135146</xdr:rowOff>
    </xdr:to>
    <xdr:sp macro="" textlink="">
      <xdr:nvSpPr>
        <xdr:cNvPr id="84" name="円/楕円 83"/>
        <xdr:cNvSpPr/>
      </xdr:nvSpPr>
      <xdr:spPr>
        <a:xfrm>
          <a:off x="3746500" y="63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151673</xdr:rowOff>
    </xdr:from>
    <xdr:ext cx="469744" cy="259045"/>
    <xdr:sp macro="" textlink="">
      <xdr:nvSpPr>
        <xdr:cNvPr id="85" name="テキスト ボックス 84"/>
        <xdr:cNvSpPr txBox="1"/>
      </xdr:nvSpPr>
      <xdr:spPr>
        <a:xfrm>
          <a:off x="3562427" y="61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67999</xdr:rowOff>
    </xdr:from>
    <xdr:to>
      <xdr:col>4</xdr:col>
      <xdr:colOff>206375</xdr:colOff>
      <xdr:row>37</xdr:row>
      <xdr:rowOff>169599</xdr:rowOff>
    </xdr:to>
    <xdr:sp macro="" textlink="">
      <xdr:nvSpPr>
        <xdr:cNvPr id="86" name="円/楕円 85"/>
        <xdr:cNvSpPr/>
      </xdr:nvSpPr>
      <xdr:spPr>
        <a:xfrm>
          <a:off x="2857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14676</xdr:rowOff>
    </xdr:from>
    <xdr:ext cx="469744" cy="259045"/>
    <xdr:sp macro="" textlink="">
      <xdr:nvSpPr>
        <xdr:cNvPr id="87" name="テキスト ボックス 86"/>
        <xdr:cNvSpPr txBox="1"/>
      </xdr:nvSpPr>
      <xdr:spPr>
        <a:xfrm>
          <a:off x="2673427" y="618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89063</xdr:rowOff>
    </xdr:from>
    <xdr:to>
      <xdr:col>3</xdr:col>
      <xdr:colOff>3175</xdr:colOff>
      <xdr:row>38</xdr:row>
      <xdr:rowOff>19213</xdr:rowOff>
    </xdr:to>
    <xdr:sp macro="" textlink="">
      <xdr:nvSpPr>
        <xdr:cNvPr id="88" name="円/楕円 87"/>
        <xdr:cNvSpPr/>
      </xdr:nvSpPr>
      <xdr:spPr>
        <a:xfrm>
          <a:off x="1968500" y="6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35740</xdr:rowOff>
    </xdr:from>
    <xdr:ext cx="469744" cy="259045"/>
    <xdr:sp macro="" textlink="">
      <xdr:nvSpPr>
        <xdr:cNvPr id="89" name="テキスト ボックス 88"/>
        <xdr:cNvSpPr txBox="1"/>
      </xdr:nvSpPr>
      <xdr:spPr>
        <a:xfrm>
          <a:off x="1784427" y="6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42200</xdr:rowOff>
    </xdr:from>
    <xdr:to>
      <xdr:col>1</xdr:col>
      <xdr:colOff>485775</xdr:colOff>
      <xdr:row>37</xdr:row>
      <xdr:rowOff>143800</xdr:rowOff>
    </xdr:to>
    <xdr:sp macro="" textlink="">
      <xdr:nvSpPr>
        <xdr:cNvPr id="90" name="円/楕円 89"/>
        <xdr:cNvSpPr/>
      </xdr:nvSpPr>
      <xdr:spPr>
        <a:xfrm>
          <a:off x="1079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160327</xdr:rowOff>
    </xdr:from>
    <xdr:ext cx="469744" cy="259045"/>
    <xdr:sp macro="" textlink="">
      <xdr:nvSpPr>
        <xdr:cNvPr id="91" name="テキスト ボックス 90"/>
        <xdr:cNvSpPr txBox="1"/>
      </xdr:nvSpPr>
      <xdr:spPr>
        <a:xfrm>
          <a:off x="895427"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138233</xdr:rowOff>
    </xdr:from>
    <xdr:to>
      <xdr:col>6</xdr:col>
      <xdr:colOff>511175</xdr:colOff>
      <xdr:row>58</xdr:row>
      <xdr:rowOff>163588</xdr:rowOff>
    </xdr:to>
    <xdr:cxnSp macro="">
      <xdr:nvCxnSpPr>
        <xdr:cNvPr id="122" name="直線コネクタ 121"/>
        <xdr:cNvCxnSpPr/>
      </xdr:nvCxnSpPr>
      <xdr:spPr>
        <a:xfrm flipV="1">
          <a:off x="3797300" y="10082333"/>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121262</xdr:rowOff>
    </xdr:from>
    <xdr:to>
      <xdr:col>5</xdr:col>
      <xdr:colOff>358775</xdr:colOff>
      <xdr:row>58</xdr:row>
      <xdr:rowOff>163588</xdr:rowOff>
    </xdr:to>
    <xdr:cxnSp macro="">
      <xdr:nvCxnSpPr>
        <xdr:cNvPr id="125" name="直線コネクタ 124"/>
        <xdr:cNvCxnSpPr/>
      </xdr:nvCxnSpPr>
      <xdr:spPr>
        <a:xfrm>
          <a:off x="2908300" y="10065362"/>
          <a:ext cx="889000" cy="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121262</xdr:rowOff>
    </xdr:from>
    <xdr:to>
      <xdr:col>4</xdr:col>
      <xdr:colOff>155575</xdr:colOff>
      <xdr:row>58</xdr:row>
      <xdr:rowOff>150304</xdr:rowOff>
    </xdr:to>
    <xdr:cxnSp macro="">
      <xdr:nvCxnSpPr>
        <xdr:cNvPr id="128" name="直線コネクタ 127"/>
        <xdr:cNvCxnSpPr/>
      </xdr:nvCxnSpPr>
      <xdr:spPr>
        <a:xfrm flipV="1">
          <a:off x="2019300" y="10065362"/>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148886</xdr:rowOff>
    </xdr:from>
    <xdr:to>
      <xdr:col>2</xdr:col>
      <xdr:colOff>638175</xdr:colOff>
      <xdr:row>58</xdr:row>
      <xdr:rowOff>150304</xdr:rowOff>
    </xdr:to>
    <xdr:cxnSp macro="">
      <xdr:nvCxnSpPr>
        <xdr:cNvPr id="131" name="直線コネクタ 130"/>
        <xdr:cNvCxnSpPr/>
      </xdr:nvCxnSpPr>
      <xdr:spPr>
        <a:xfrm>
          <a:off x="1130300" y="1009298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87433</xdr:rowOff>
    </xdr:from>
    <xdr:to>
      <xdr:col>6</xdr:col>
      <xdr:colOff>561975</xdr:colOff>
      <xdr:row>59</xdr:row>
      <xdr:rowOff>17583</xdr:rowOff>
    </xdr:to>
    <xdr:sp macro="" textlink="">
      <xdr:nvSpPr>
        <xdr:cNvPr id="141" name="円/楕円 140"/>
        <xdr:cNvSpPr/>
      </xdr:nvSpPr>
      <xdr:spPr>
        <a:xfrm>
          <a:off x="4584700" y="10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2360</xdr:rowOff>
    </xdr:from>
    <xdr:ext cx="534377" cy="259045"/>
    <xdr:sp macro="" textlink="">
      <xdr:nvSpPr>
        <xdr:cNvPr id="142" name="総務費該当値テキスト"/>
        <xdr:cNvSpPr txBox="1"/>
      </xdr:nvSpPr>
      <xdr:spPr>
        <a:xfrm>
          <a:off x="4686300" y="99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112788</xdr:rowOff>
    </xdr:from>
    <xdr:to>
      <xdr:col>5</xdr:col>
      <xdr:colOff>409575</xdr:colOff>
      <xdr:row>59</xdr:row>
      <xdr:rowOff>42938</xdr:rowOff>
    </xdr:to>
    <xdr:sp macro="" textlink="">
      <xdr:nvSpPr>
        <xdr:cNvPr id="143" name="円/楕円 142"/>
        <xdr:cNvSpPr/>
      </xdr:nvSpPr>
      <xdr:spPr>
        <a:xfrm>
          <a:off x="3746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34065</xdr:rowOff>
    </xdr:from>
    <xdr:ext cx="534377" cy="259045"/>
    <xdr:sp macro="" textlink="">
      <xdr:nvSpPr>
        <xdr:cNvPr id="144" name="テキスト ボックス 143"/>
        <xdr:cNvSpPr txBox="1"/>
      </xdr:nvSpPr>
      <xdr:spPr>
        <a:xfrm>
          <a:off x="3530111" y="101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70462</xdr:rowOff>
    </xdr:from>
    <xdr:to>
      <xdr:col>4</xdr:col>
      <xdr:colOff>206375</xdr:colOff>
      <xdr:row>59</xdr:row>
      <xdr:rowOff>612</xdr:rowOff>
    </xdr:to>
    <xdr:sp macro="" textlink="">
      <xdr:nvSpPr>
        <xdr:cNvPr id="145" name="円/楕円 144"/>
        <xdr:cNvSpPr/>
      </xdr:nvSpPr>
      <xdr:spPr>
        <a:xfrm>
          <a:off x="2857500" y="100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163189</xdr:rowOff>
    </xdr:from>
    <xdr:ext cx="534377" cy="259045"/>
    <xdr:sp macro="" textlink="">
      <xdr:nvSpPr>
        <xdr:cNvPr id="146" name="テキスト ボックス 145"/>
        <xdr:cNvSpPr txBox="1"/>
      </xdr:nvSpPr>
      <xdr:spPr>
        <a:xfrm>
          <a:off x="2641111" y="101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99504</xdr:rowOff>
    </xdr:from>
    <xdr:to>
      <xdr:col>3</xdr:col>
      <xdr:colOff>3175</xdr:colOff>
      <xdr:row>59</xdr:row>
      <xdr:rowOff>29654</xdr:rowOff>
    </xdr:to>
    <xdr:sp macro="" textlink="">
      <xdr:nvSpPr>
        <xdr:cNvPr id="147" name="円/楕円 146"/>
        <xdr:cNvSpPr/>
      </xdr:nvSpPr>
      <xdr:spPr>
        <a:xfrm>
          <a:off x="1968500" y="10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20781</xdr:rowOff>
    </xdr:from>
    <xdr:ext cx="534377" cy="259045"/>
    <xdr:sp macro="" textlink="">
      <xdr:nvSpPr>
        <xdr:cNvPr id="148" name="テキスト ボックス 147"/>
        <xdr:cNvSpPr txBox="1"/>
      </xdr:nvSpPr>
      <xdr:spPr>
        <a:xfrm>
          <a:off x="1752111" y="101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98086</xdr:rowOff>
    </xdr:from>
    <xdr:to>
      <xdr:col>1</xdr:col>
      <xdr:colOff>485775</xdr:colOff>
      <xdr:row>59</xdr:row>
      <xdr:rowOff>28236</xdr:rowOff>
    </xdr:to>
    <xdr:sp macro="" textlink="">
      <xdr:nvSpPr>
        <xdr:cNvPr id="149" name="円/楕円 148"/>
        <xdr:cNvSpPr/>
      </xdr:nvSpPr>
      <xdr:spPr>
        <a:xfrm>
          <a:off x="1079500" y="100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19363</xdr:rowOff>
    </xdr:from>
    <xdr:ext cx="534377" cy="259045"/>
    <xdr:sp macro="" textlink="">
      <xdr:nvSpPr>
        <xdr:cNvPr id="150" name="テキスト ボックス 149"/>
        <xdr:cNvSpPr txBox="1"/>
      </xdr:nvSpPr>
      <xdr:spPr>
        <a:xfrm>
          <a:off x="863111" y="10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63802</xdr:rowOff>
    </xdr:from>
    <xdr:to>
      <xdr:col>6</xdr:col>
      <xdr:colOff>511175</xdr:colOff>
      <xdr:row>78</xdr:row>
      <xdr:rowOff>68856</xdr:rowOff>
    </xdr:to>
    <xdr:cxnSp macro="">
      <xdr:nvCxnSpPr>
        <xdr:cNvPr id="181" name="直線コネクタ 180"/>
        <xdr:cNvCxnSpPr/>
      </xdr:nvCxnSpPr>
      <xdr:spPr>
        <a:xfrm flipV="1">
          <a:off x="3797300" y="13436902"/>
          <a:ext cx="8382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68856</xdr:rowOff>
    </xdr:from>
    <xdr:to>
      <xdr:col>5</xdr:col>
      <xdr:colOff>358775</xdr:colOff>
      <xdr:row>78</xdr:row>
      <xdr:rowOff>81545</xdr:rowOff>
    </xdr:to>
    <xdr:cxnSp macro="">
      <xdr:nvCxnSpPr>
        <xdr:cNvPr id="184" name="直線コネクタ 183"/>
        <xdr:cNvCxnSpPr/>
      </xdr:nvCxnSpPr>
      <xdr:spPr>
        <a:xfrm flipV="1">
          <a:off x="2908300" y="13441956"/>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81545</xdr:rowOff>
    </xdr:from>
    <xdr:to>
      <xdr:col>4</xdr:col>
      <xdr:colOff>155575</xdr:colOff>
      <xdr:row>78</xdr:row>
      <xdr:rowOff>96369</xdr:rowOff>
    </xdr:to>
    <xdr:cxnSp macro="">
      <xdr:nvCxnSpPr>
        <xdr:cNvPr id="187" name="直線コネクタ 186"/>
        <xdr:cNvCxnSpPr/>
      </xdr:nvCxnSpPr>
      <xdr:spPr>
        <a:xfrm flipV="1">
          <a:off x="2019300" y="13454645"/>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96369</xdr:rowOff>
    </xdr:from>
    <xdr:to>
      <xdr:col>2</xdr:col>
      <xdr:colOff>638175</xdr:colOff>
      <xdr:row>78</xdr:row>
      <xdr:rowOff>99557</xdr:rowOff>
    </xdr:to>
    <xdr:cxnSp macro="">
      <xdr:nvCxnSpPr>
        <xdr:cNvPr id="190" name="直線コネクタ 189"/>
        <xdr:cNvCxnSpPr/>
      </xdr:nvCxnSpPr>
      <xdr:spPr>
        <a:xfrm flipV="1">
          <a:off x="1130300" y="1346946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13002</xdr:rowOff>
    </xdr:from>
    <xdr:to>
      <xdr:col>6</xdr:col>
      <xdr:colOff>561975</xdr:colOff>
      <xdr:row>78</xdr:row>
      <xdr:rowOff>114602</xdr:rowOff>
    </xdr:to>
    <xdr:sp macro="" textlink="">
      <xdr:nvSpPr>
        <xdr:cNvPr id="200" name="円/楕円 199"/>
        <xdr:cNvSpPr/>
      </xdr:nvSpPr>
      <xdr:spPr>
        <a:xfrm>
          <a:off x="4584700" y="133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18056</xdr:rowOff>
    </xdr:from>
    <xdr:to>
      <xdr:col>5</xdr:col>
      <xdr:colOff>409575</xdr:colOff>
      <xdr:row>78</xdr:row>
      <xdr:rowOff>119656</xdr:rowOff>
    </xdr:to>
    <xdr:sp macro="" textlink="">
      <xdr:nvSpPr>
        <xdr:cNvPr id="202" name="円/楕円 201"/>
        <xdr:cNvSpPr/>
      </xdr:nvSpPr>
      <xdr:spPr>
        <a:xfrm>
          <a:off x="3746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110783</xdr:rowOff>
    </xdr:from>
    <xdr:ext cx="599010" cy="259045"/>
    <xdr:sp macro="" textlink="">
      <xdr:nvSpPr>
        <xdr:cNvPr id="203" name="テキスト ボックス 202"/>
        <xdr:cNvSpPr txBox="1"/>
      </xdr:nvSpPr>
      <xdr:spPr>
        <a:xfrm>
          <a:off x="3497794" y="134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30745</xdr:rowOff>
    </xdr:from>
    <xdr:to>
      <xdr:col>4</xdr:col>
      <xdr:colOff>206375</xdr:colOff>
      <xdr:row>78</xdr:row>
      <xdr:rowOff>132345</xdr:rowOff>
    </xdr:to>
    <xdr:sp macro="" textlink="">
      <xdr:nvSpPr>
        <xdr:cNvPr id="204" name="円/楕円 203"/>
        <xdr:cNvSpPr/>
      </xdr:nvSpPr>
      <xdr:spPr>
        <a:xfrm>
          <a:off x="2857500" y="134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123472</xdr:rowOff>
    </xdr:from>
    <xdr:ext cx="599010" cy="259045"/>
    <xdr:sp macro="" textlink="">
      <xdr:nvSpPr>
        <xdr:cNvPr id="205" name="テキスト ボックス 204"/>
        <xdr:cNvSpPr txBox="1"/>
      </xdr:nvSpPr>
      <xdr:spPr>
        <a:xfrm>
          <a:off x="2608794" y="134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45569</xdr:rowOff>
    </xdr:from>
    <xdr:to>
      <xdr:col>3</xdr:col>
      <xdr:colOff>3175</xdr:colOff>
      <xdr:row>78</xdr:row>
      <xdr:rowOff>147169</xdr:rowOff>
    </xdr:to>
    <xdr:sp macro="" textlink="">
      <xdr:nvSpPr>
        <xdr:cNvPr id="206" name="円/楕円 205"/>
        <xdr:cNvSpPr/>
      </xdr:nvSpPr>
      <xdr:spPr>
        <a:xfrm>
          <a:off x="1968500" y="134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138296</xdr:rowOff>
    </xdr:from>
    <xdr:ext cx="599010" cy="259045"/>
    <xdr:sp macro="" textlink="">
      <xdr:nvSpPr>
        <xdr:cNvPr id="207" name="テキスト ボックス 206"/>
        <xdr:cNvSpPr txBox="1"/>
      </xdr:nvSpPr>
      <xdr:spPr>
        <a:xfrm>
          <a:off x="1719794" y="1351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48757</xdr:rowOff>
    </xdr:from>
    <xdr:to>
      <xdr:col>1</xdr:col>
      <xdr:colOff>485775</xdr:colOff>
      <xdr:row>78</xdr:row>
      <xdr:rowOff>150357</xdr:rowOff>
    </xdr:to>
    <xdr:sp macro="" textlink="">
      <xdr:nvSpPr>
        <xdr:cNvPr id="208" name="円/楕円 207"/>
        <xdr:cNvSpPr/>
      </xdr:nvSpPr>
      <xdr:spPr>
        <a:xfrm>
          <a:off x="1079500" y="134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141484</xdr:rowOff>
    </xdr:from>
    <xdr:ext cx="599010" cy="259045"/>
    <xdr:sp macro="" textlink="">
      <xdr:nvSpPr>
        <xdr:cNvPr id="209" name="テキスト ボックス 208"/>
        <xdr:cNvSpPr txBox="1"/>
      </xdr:nvSpPr>
      <xdr:spPr>
        <a:xfrm>
          <a:off x="830794" y="135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166942</xdr:rowOff>
    </xdr:from>
    <xdr:to>
      <xdr:col>6</xdr:col>
      <xdr:colOff>511175</xdr:colOff>
      <xdr:row>96</xdr:row>
      <xdr:rowOff>104972</xdr:rowOff>
    </xdr:to>
    <xdr:cxnSp macro="">
      <xdr:nvCxnSpPr>
        <xdr:cNvPr id="239" name="直線コネクタ 238"/>
        <xdr:cNvCxnSpPr/>
      </xdr:nvCxnSpPr>
      <xdr:spPr>
        <a:xfrm flipV="1">
          <a:off x="3797300" y="16454692"/>
          <a:ext cx="8382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51479</xdr:rowOff>
    </xdr:from>
    <xdr:to>
      <xdr:col>5</xdr:col>
      <xdr:colOff>358775</xdr:colOff>
      <xdr:row>96</xdr:row>
      <xdr:rowOff>104972</xdr:rowOff>
    </xdr:to>
    <xdr:cxnSp macro="">
      <xdr:nvCxnSpPr>
        <xdr:cNvPr id="242" name="直線コネクタ 241"/>
        <xdr:cNvCxnSpPr/>
      </xdr:nvCxnSpPr>
      <xdr:spPr>
        <a:xfrm>
          <a:off x="2908300" y="1651067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135756</xdr:rowOff>
    </xdr:from>
    <xdr:to>
      <xdr:col>4</xdr:col>
      <xdr:colOff>155575</xdr:colOff>
      <xdr:row>96</xdr:row>
      <xdr:rowOff>51479</xdr:rowOff>
    </xdr:to>
    <xdr:cxnSp macro="">
      <xdr:nvCxnSpPr>
        <xdr:cNvPr id="245" name="直線コネクタ 244"/>
        <xdr:cNvCxnSpPr/>
      </xdr:nvCxnSpPr>
      <xdr:spPr>
        <a:xfrm>
          <a:off x="2019300" y="16423506"/>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135756</xdr:rowOff>
    </xdr:from>
    <xdr:to>
      <xdr:col>2</xdr:col>
      <xdr:colOff>638175</xdr:colOff>
      <xdr:row>96</xdr:row>
      <xdr:rowOff>32829</xdr:rowOff>
    </xdr:to>
    <xdr:cxnSp macro="">
      <xdr:nvCxnSpPr>
        <xdr:cNvPr id="248" name="直線コネクタ 247"/>
        <xdr:cNvCxnSpPr/>
      </xdr:nvCxnSpPr>
      <xdr:spPr>
        <a:xfrm flipV="1">
          <a:off x="1130300" y="16423506"/>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116142</xdr:rowOff>
    </xdr:from>
    <xdr:to>
      <xdr:col>6</xdr:col>
      <xdr:colOff>561975</xdr:colOff>
      <xdr:row>96</xdr:row>
      <xdr:rowOff>46292</xdr:rowOff>
    </xdr:to>
    <xdr:sp macro="" textlink="">
      <xdr:nvSpPr>
        <xdr:cNvPr id="258" name="円/楕円 257"/>
        <xdr:cNvSpPr/>
      </xdr:nvSpPr>
      <xdr:spPr>
        <a:xfrm>
          <a:off x="4584700" y="164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139019</xdr:rowOff>
    </xdr:from>
    <xdr:ext cx="534377" cy="259045"/>
    <xdr:sp macro="" textlink="">
      <xdr:nvSpPr>
        <xdr:cNvPr id="259" name="衛生費該当値テキスト"/>
        <xdr:cNvSpPr txBox="1"/>
      </xdr:nvSpPr>
      <xdr:spPr>
        <a:xfrm>
          <a:off x="4686300" y="162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54172</xdr:rowOff>
    </xdr:from>
    <xdr:to>
      <xdr:col>5</xdr:col>
      <xdr:colOff>409575</xdr:colOff>
      <xdr:row>96</xdr:row>
      <xdr:rowOff>155772</xdr:rowOff>
    </xdr:to>
    <xdr:sp macro="" textlink="">
      <xdr:nvSpPr>
        <xdr:cNvPr id="260" name="円/楕円 259"/>
        <xdr:cNvSpPr/>
      </xdr:nvSpPr>
      <xdr:spPr>
        <a:xfrm>
          <a:off x="3746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849</xdr:rowOff>
    </xdr:from>
    <xdr:ext cx="534377" cy="259045"/>
    <xdr:sp macro="" textlink="">
      <xdr:nvSpPr>
        <xdr:cNvPr id="261" name="テキスト ボックス 260"/>
        <xdr:cNvSpPr txBox="1"/>
      </xdr:nvSpPr>
      <xdr:spPr>
        <a:xfrm>
          <a:off x="3530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679</xdr:rowOff>
    </xdr:from>
    <xdr:to>
      <xdr:col>4</xdr:col>
      <xdr:colOff>206375</xdr:colOff>
      <xdr:row>96</xdr:row>
      <xdr:rowOff>102279</xdr:rowOff>
    </xdr:to>
    <xdr:sp macro="" textlink="">
      <xdr:nvSpPr>
        <xdr:cNvPr id="262" name="円/楕円 261"/>
        <xdr:cNvSpPr/>
      </xdr:nvSpPr>
      <xdr:spPr>
        <a:xfrm>
          <a:off x="2857500" y="16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118806</xdr:rowOff>
    </xdr:from>
    <xdr:ext cx="534377" cy="259045"/>
    <xdr:sp macro="" textlink="">
      <xdr:nvSpPr>
        <xdr:cNvPr id="263" name="テキスト ボックス 262"/>
        <xdr:cNvSpPr txBox="1"/>
      </xdr:nvSpPr>
      <xdr:spPr>
        <a:xfrm>
          <a:off x="2641111" y="162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84956</xdr:rowOff>
    </xdr:from>
    <xdr:to>
      <xdr:col>3</xdr:col>
      <xdr:colOff>3175</xdr:colOff>
      <xdr:row>96</xdr:row>
      <xdr:rowOff>15106</xdr:rowOff>
    </xdr:to>
    <xdr:sp macro="" textlink="">
      <xdr:nvSpPr>
        <xdr:cNvPr id="264" name="円/楕円 263"/>
        <xdr:cNvSpPr/>
      </xdr:nvSpPr>
      <xdr:spPr>
        <a:xfrm>
          <a:off x="1968500" y="16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31633</xdr:rowOff>
    </xdr:from>
    <xdr:ext cx="534377" cy="259045"/>
    <xdr:sp macro="" textlink="">
      <xdr:nvSpPr>
        <xdr:cNvPr id="265" name="テキスト ボックス 264"/>
        <xdr:cNvSpPr txBox="1"/>
      </xdr:nvSpPr>
      <xdr:spPr>
        <a:xfrm>
          <a:off x="1752111" y="16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153479</xdr:rowOff>
    </xdr:from>
    <xdr:to>
      <xdr:col>1</xdr:col>
      <xdr:colOff>485775</xdr:colOff>
      <xdr:row>96</xdr:row>
      <xdr:rowOff>83629</xdr:rowOff>
    </xdr:to>
    <xdr:sp macro="" textlink="">
      <xdr:nvSpPr>
        <xdr:cNvPr id="266" name="円/楕円 265"/>
        <xdr:cNvSpPr/>
      </xdr:nvSpPr>
      <xdr:spPr>
        <a:xfrm>
          <a:off x="1079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100156</xdr:rowOff>
    </xdr:from>
    <xdr:ext cx="534377" cy="259045"/>
    <xdr:sp macro="" textlink="">
      <xdr:nvSpPr>
        <xdr:cNvPr id="267" name="テキスト ボックス 266"/>
        <xdr:cNvSpPr txBox="1"/>
      </xdr:nvSpPr>
      <xdr:spPr>
        <a:xfrm>
          <a:off x="863111" y="16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95306</xdr:rowOff>
    </xdr:from>
    <xdr:to>
      <xdr:col>15</xdr:col>
      <xdr:colOff>180975</xdr:colOff>
      <xdr:row>38</xdr:row>
      <xdr:rowOff>103810</xdr:rowOff>
    </xdr:to>
    <xdr:cxnSp macro="">
      <xdr:nvCxnSpPr>
        <xdr:cNvPr id="294" name="直線コネクタ 293"/>
        <xdr:cNvCxnSpPr/>
      </xdr:nvCxnSpPr>
      <xdr:spPr>
        <a:xfrm>
          <a:off x="9639300" y="6610406"/>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94620</xdr:rowOff>
    </xdr:from>
    <xdr:to>
      <xdr:col>14</xdr:col>
      <xdr:colOff>28575</xdr:colOff>
      <xdr:row>38</xdr:row>
      <xdr:rowOff>95306</xdr:rowOff>
    </xdr:to>
    <xdr:cxnSp macro="">
      <xdr:nvCxnSpPr>
        <xdr:cNvPr id="297" name="直線コネクタ 296"/>
        <xdr:cNvCxnSpPr/>
      </xdr:nvCxnSpPr>
      <xdr:spPr>
        <a:xfrm>
          <a:off x="8750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71943</xdr:rowOff>
    </xdr:from>
    <xdr:to>
      <xdr:col>12</xdr:col>
      <xdr:colOff>511175</xdr:colOff>
      <xdr:row>38</xdr:row>
      <xdr:rowOff>94620</xdr:rowOff>
    </xdr:to>
    <xdr:cxnSp macro="">
      <xdr:nvCxnSpPr>
        <xdr:cNvPr id="300" name="直線コネクタ 299"/>
        <xdr:cNvCxnSpPr/>
      </xdr:nvCxnSpPr>
      <xdr:spPr>
        <a:xfrm>
          <a:off x="7861300" y="658704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145552</xdr:rowOff>
    </xdr:from>
    <xdr:to>
      <xdr:col>11</xdr:col>
      <xdr:colOff>307975</xdr:colOff>
      <xdr:row>38</xdr:row>
      <xdr:rowOff>71943</xdr:rowOff>
    </xdr:to>
    <xdr:cxnSp macro="">
      <xdr:nvCxnSpPr>
        <xdr:cNvPr id="303" name="直線コネクタ 302"/>
        <xdr:cNvCxnSpPr/>
      </xdr:nvCxnSpPr>
      <xdr:spPr>
        <a:xfrm>
          <a:off x="6972300" y="6489202"/>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53010</xdr:rowOff>
    </xdr:from>
    <xdr:to>
      <xdr:col>15</xdr:col>
      <xdr:colOff>231775</xdr:colOff>
      <xdr:row>38</xdr:row>
      <xdr:rowOff>154610</xdr:rowOff>
    </xdr:to>
    <xdr:sp macro="" textlink="">
      <xdr:nvSpPr>
        <xdr:cNvPr id="313" name="円/楕円 312"/>
        <xdr:cNvSpPr/>
      </xdr:nvSpPr>
      <xdr:spPr>
        <a:xfrm>
          <a:off x="10426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44506</xdr:rowOff>
    </xdr:from>
    <xdr:to>
      <xdr:col>14</xdr:col>
      <xdr:colOff>79375</xdr:colOff>
      <xdr:row>38</xdr:row>
      <xdr:rowOff>146106</xdr:rowOff>
    </xdr:to>
    <xdr:sp macro="" textlink="">
      <xdr:nvSpPr>
        <xdr:cNvPr id="315" name="円/楕円 314"/>
        <xdr:cNvSpPr/>
      </xdr:nvSpPr>
      <xdr:spPr>
        <a:xfrm>
          <a:off x="9588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137233</xdr:rowOff>
    </xdr:from>
    <xdr:ext cx="378565" cy="259045"/>
    <xdr:sp macro="" textlink="">
      <xdr:nvSpPr>
        <xdr:cNvPr id="316" name="テキスト ボックス 315"/>
        <xdr:cNvSpPr txBox="1"/>
      </xdr:nvSpPr>
      <xdr:spPr>
        <a:xfrm>
          <a:off x="9450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43820</xdr:rowOff>
    </xdr:from>
    <xdr:to>
      <xdr:col>12</xdr:col>
      <xdr:colOff>561975</xdr:colOff>
      <xdr:row>38</xdr:row>
      <xdr:rowOff>145420</xdr:rowOff>
    </xdr:to>
    <xdr:sp macro="" textlink="">
      <xdr:nvSpPr>
        <xdr:cNvPr id="317" name="円/楕円 316"/>
        <xdr:cNvSpPr/>
      </xdr:nvSpPr>
      <xdr:spPr>
        <a:xfrm>
          <a:off x="8699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136547</xdr:rowOff>
    </xdr:from>
    <xdr:ext cx="378565" cy="259045"/>
    <xdr:sp macro="" textlink="">
      <xdr:nvSpPr>
        <xdr:cNvPr id="318" name="テキスト ボックス 317"/>
        <xdr:cNvSpPr txBox="1"/>
      </xdr:nvSpPr>
      <xdr:spPr>
        <a:xfrm>
          <a:off x="8561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21143</xdr:rowOff>
    </xdr:from>
    <xdr:to>
      <xdr:col>11</xdr:col>
      <xdr:colOff>358775</xdr:colOff>
      <xdr:row>38</xdr:row>
      <xdr:rowOff>122743</xdr:rowOff>
    </xdr:to>
    <xdr:sp macro="" textlink="">
      <xdr:nvSpPr>
        <xdr:cNvPr id="319" name="円/楕円 318"/>
        <xdr:cNvSpPr/>
      </xdr:nvSpPr>
      <xdr:spPr>
        <a:xfrm>
          <a:off x="7810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113870</xdr:rowOff>
    </xdr:from>
    <xdr:ext cx="469744" cy="259045"/>
    <xdr:sp macro="" textlink="">
      <xdr:nvSpPr>
        <xdr:cNvPr id="320" name="テキスト ボックス 319"/>
        <xdr:cNvSpPr txBox="1"/>
      </xdr:nvSpPr>
      <xdr:spPr>
        <a:xfrm>
          <a:off x="7626427"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94752</xdr:rowOff>
    </xdr:from>
    <xdr:to>
      <xdr:col>10</xdr:col>
      <xdr:colOff>155575</xdr:colOff>
      <xdr:row>38</xdr:row>
      <xdr:rowOff>24902</xdr:rowOff>
    </xdr:to>
    <xdr:sp macro="" textlink="">
      <xdr:nvSpPr>
        <xdr:cNvPr id="321" name="円/楕円 320"/>
        <xdr:cNvSpPr/>
      </xdr:nvSpPr>
      <xdr:spPr>
        <a:xfrm>
          <a:off x="6921500" y="64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41429</xdr:rowOff>
    </xdr:from>
    <xdr:ext cx="469744" cy="259045"/>
    <xdr:sp macro="" textlink="">
      <xdr:nvSpPr>
        <xdr:cNvPr id="322" name="テキスト ボックス 321"/>
        <xdr:cNvSpPr txBox="1"/>
      </xdr:nvSpPr>
      <xdr:spPr>
        <a:xfrm>
          <a:off x="673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117315</xdr:rowOff>
    </xdr:from>
    <xdr:to>
      <xdr:col>15</xdr:col>
      <xdr:colOff>180975</xdr:colOff>
      <xdr:row>58</xdr:row>
      <xdr:rowOff>120269</xdr:rowOff>
    </xdr:to>
    <xdr:cxnSp macro="">
      <xdr:nvCxnSpPr>
        <xdr:cNvPr id="349" name="直線コネクタ 348"/>
        <xdr:cNvCxnSpPr/>
      </xdr:nvCxnSpPr>
      <xdr:spPr>
        <a:xfrm flipV="1">
          <a:off x="9639300" y="10061415"/>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120269</xdr:rowOff>
    </xdr:from>
    <xdr:to>
      <xdr:col>14</xdr:col>
      <xdr:colOff>28575</xdr:colOff>
      <xdr:row>58</xdr:row>
      <xdr:rowOff>127557</xdr:rowOff>
    </xdr:to>
    <xdr:cxnSp macro="">
      <xdr:nvCxnSpPr>
        <xdr:cNvPr id="352" name="直線コネクタ 351"/>
        <xdr:cNvCxnSpPr/>
      </xdr:nvCxnSpPr>
      <xdr:spPr>
        <a:xfrm flipV="1">
          <a:off x="8750300" y="10064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126583</xdr:rowOff>
    </xdr:from>
    <xdr:to>
      <xdr:col>12</xdr:col>
      <xdr:colOff>511175</xdr:colOff>
      <xdr:row>58</xdr:row>
      <xdr:rowOff>127557</xdr:rowOff>
    </xdr:to>
    <xdr:cxnSp macro="">
      <xdr:nvCxnSpPr>
        <xdr:cNvPr id="355" name="直線コネクタ 354"/>
        <xdr:cNvCxnSpPr/>
      </xdr:nvCxnSpPr>
      <xdr:spPr>
        <a:xfrm>
          <a:off x="7861300" y="10070683"/>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126583</xdr:rowOff>
    </xdr:from>
    <xdr:to>
      <xdr:col>11</xdr:col>
      <xdr:colOff>307975</xdr:colOff>
      <xdr:row>58</xdr:row>
      <xdr:rowOff>126935</xdr:rowOff>
    </xdr:to>
    <xdr:cxnSp macro="">
      <xdr:nvCxnSpPr>
        <xdr:cNvPr id="358" name="直線コネクタ 357"/>
        <xdr:cNvCxnSpPr/>
      </xdr:nvCxnSpPr>
      <xdr:spPr>
        <a:xfrm flipV="1">
          <a:off x="6972300" y="1007068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66515</xdr:rowOff>
    </xdr:from>
    <xdr:to>
      <xdr:col>15</xdr:col>
      <xdr:colOff>231775</xdr:colOff>
      <xdr:row>58</xdr:row>
      <xdr:rowOff>168115</xdr:rowOff>
    </xdr:to>
    <xdr:sp macro="" textlink="">
      <xdr:nvSpPr>
        <xdr:cNvPr id="368" name="円/楕円 367"/>
        <xdr:cNvSpPr/>
      </xdr:nvSpPr>
      <xdr:spPr>
        <a:xfrm>
          <a:off x="10426700" y="100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69469</xdr:rowOff>
    </xdr:from>
    <xdr:to>
      <xdr:col>14</xdr:col>
      <xdr:colOff>79375</xdr:colOff>
      <xdr:row>58</xdr:row>
      <xdr:rowOff>171069</xdr:rowOff>
    </xdr:to>
    <xdr:sp macro="" textlink="">
      <xdr:nvSpPr>
        <xdr:cNvPr id="370" name="円/楕円 369"/>
        <xdr:cNvSpPr/>
      </xdr:nvSpPr>
      <xdr:spPr>
        <a:xfrm>
          <a:off x="9588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162196</xdr:rowOff>
    </xdr:from>
    <xdr:ext cx="469744" cy="259045"/>
    <xdr:sp macro="" textlink="">
      <xdr:nvSpPr>
        <xdr:cNvPr id="371" name="テキスト ボックス 370"/>
        <xdr:cNvSpPr txBox="1"/>
      </xdr:nvSpPr>
      <xdr:spPr>
        <a:xfrm>
          <a:off x="9404427" y="101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76757</xdr:rowOff>
    </xdr:from>
    <xdr:to>
      <xdr:col>12</xdr:col>
      <xdr:colOff>561975</xdr:colOff>
      <xdr:row>59</xdr:row>
      <xdr:rowOff>6907</xdr:rowOff>
    </xdr:to>
    <xdr:sp macro="" textlink="">
      <xdr:nvSpPr>
        <xdr:cNvPr id="372" name="円/楕円 371"/>
        <xdr:cNvSpPr/>
      </xdr:nvSpPr>
      <xdr:spPr>
        <a:xfrm>
          <a:off x="8699500" y="100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169484</xdr:rowOff>
    </xdr:from>
    <xdr:ext cx="469744" cy="259045"/>
    <xdr:sp macro="" textlink="">
      <xdr:nvSpPr>
        <xdr:cNvPr id="373" name="テキスト ボックス 372"/>
        <xdr:cNvSpPr txBox="1"/>
      </xdr:nvSpPr>
      <xdr:spPr>
        <a:xfrm>
          <a:off x="8515427" y="101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75783</xdr:rowOff>
    </xdr:from>
    <xdr:to>
      <xdr:col>11</xdr:col>
      <xdr:colOff>358775</xdr:colOff>
      <xdr:row>59</xdr:row>
      <xdr:rowOff>5933</xdr:rowOff>
    </xdr:to>
    <xdr:sp macro="" textlink="">
      <xdr:nvSpPr>
        <xdr:cNvPr id="374" name="円/楕円 373"/>
        <xdr:cNvSpPr/>
      </xdr:nvSpPr>
      <xdr:spPr>
        <a:xfrm>
          <a:off x="7810500" y="100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168510</xdr:rowOff>
    </xdr:from>
    <xdr:ext cx="469744" cy="259045"/>
    <xdr:sp macro="" textlink="">
      <xdr:nvSpPr>
        <xdr:cNvPr id="375" name="テキスト ボックス 374"/>
        <xdr:cNvSpPr txBox="1"/>
      </xdr:nvSpPr>
      <xdr:spPr>
        <a:xfrm>
          <a:off x="7626427" y="101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76135</xdr:rowOff>
    </xdr:from>
    <xdr:to>
      <xdr:col>10</xdr:col>
      <xdr:colOff>155575</xdr:colOff>
      <xdr:row>59</xdr:row>
      <xdr:rowOff>6285</xdr:rowOff>
    </xdr:to>
    <xdr:sp macro="" textlink="">
      <xdr:nvSpPr>
        <xdr:cNvPr id="376" name="円/楕円 375"/>
        <xdr:cNvSpPr/>
      </xdr:nvSpPr>
      <xdr:spPr>
        <a:xfrm>
          <a:off x="6921500" y="100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168862</xdr:rowOff>
    </xdr:from>
    <xdr:ext cx="469744" cy="259045"/>
    <xdr:sp macro="" textlink="">
      <xdr:nvSpPr>
        <xdr:cNvPr id="377" name="テキスト ボックス 376"/>
        <xdr:cNvSpPr txBox="1"/>
      </xdr:nvSpPr>
      <xdr:spPr>
        <a:xfrm>
          <a:off x="6737427" y="101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17216</xdr:rowOff>
    </xdr:from>
    <xdr:to>
      <xdr:col>15</xdr:col>
      <xdr:colOff>180975</xdr:colOff>
      <xdr:row>78</xdr:row>
      <xdr:rowOff>48991</xdr:rowOff>
    </xdr:to>
    <xdr:cxnSp macro="">
      <xdr:nvCxnSpPr>
        <xdr:cNvPr id="404" name="直線コネクタ 403"/>
        <xdr:cNvCxnSpPr/>
      </xdr:nvCxnSpPr>
      <xdr:spPr>
        <a:xfrm>
          <a:off x="9639300" y="13390316"/>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17216</xdr:rowOff>
    </xdr:from>
    <xdr:to>
      <xdr:col>14</xdr:col>
      <xdr:colOff>28575</xdr:colOff>
      <xdr:row>78</xdr:row>
      <xdr:rowOff>58136</xdr:rowOff>
    </xdr:to>
    <xdr:cxnSp macro="">
      <xdr:nvCxnSpPr>
        <xdr:cNvPr id="407" name="直線コネクタ 406"/>
        <xdr:cNvCxnSpPr/>
      </xdr:nvCxnSpPr>
      <xdr:spPr>
        <a:xfrm flipV="1">
          <a:off x="8750300" y="1339031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58136</xdr:rowOff>
    </xdr:from>
    <xdr:to>
      <xdr:col>12</xdr:col>
      <xdr:colOff>511175</xdr:colOff>
      <xdr:row>78</xdr:row>
      <xdr:rowOff>63942</xdr:rowOff>
    </xdr:to>
    <xdr:cxnSp macro="">
      <xdr:nvCxnSpPr>
        <xdr:cNvPr id="410" name="直線コネクタ 409"/>
        <xdr:cNvCxnSpPr/>
      </xdr:nvCxnSpPr>
      <xdr:spPr>
        <a:xfrm flipV="1">
          <a:off x="7861300" y="1343123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63942</xdr:rowOff>
    </xdr:from>
    <xdr:to>
      <xdr:col>11</xdr:col>
      <xdr:colOff>307975</xdr:colOff>
      <xdr:row>78</xdr:row>
      <xdr:rowOff>66480</xdr:rowOff>
    </xdr:to>
    <xdr:cxnSp macro="">
      <xdr:nvCxnSpPr>
        <xdr:cNvPr id="413" name="直線コネクタ 412"/>
        <xdr:cNvCxnSpPr/>
      </xdr:nvCxnSpPr>
      <xdr:spPr>
        <a:xfrm flipV="1">
          <a:off x="6972300" y="1343704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169641</xdr:rowOff>
    </xdr:from>
    <xdr:to>
      <xdr:col>15</xdr:col>
      <xdr:colOff>231775</xdr:colOff>
      <xdr:row>78</xdr:row>
      <xdr:rowOff>99791</xdr:rowOff>
    </xdr:to>
    <xdr:sp macro="" textlink="">
      <xdr:nvSpPr>
        <xdr:cNvPr id="423" name="円/楕円 422"/>
        <xdr:cNvSpPr/>
      </xdr:nvSpPr>
      <xdr:spPr>
        <a:xfrm>
          <a:off x="104267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84568</xdr:rowOff>
    </xdr:from>
    <xdr:ext cx="469744" cy="259045"/>
    <xdr:sp macro="" textlink="">
      <xdr:nvSpPr>
        <xdr:cNvPr id="424" name="商工費該当値テキスト"/>
        <xdr:cNvSpPr txBox="1"/>
      </xdr:nvSpPr>
      <xdr:spPr>
        <a:xfrm>
          <a:off x="10528300" y="13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137866</xdr:rowOff>
    </xdr:from>
    <xdr:to>
      <xdr:col>14</xdr:col>
      <xdr:colOff>79375</xdr:colOff>
      <xdr:row>78</xdr:row>
      <xdr:rowOff>68016</xdr:rowOff>
    </xdr:to>
    <xdr:sp macro="" textlink="">
      <xdr:nvSpPr>
        <xdr:cNvPr id="425" name="円/楕円 424"/>
        <xdr:cNvSpPr/>
      </xdr:nvSpPr>
      <xdr:spPr>
        <a:xfrm>
          <a:off x="9588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59143</xdr:rowOff>
    </xdr:from>
    <xdr:ext cx="469744" cy="259045"/>
    <xdr:sp macro="" textlink="">
      <xdr:nvSpPr>
        <xdr:cNvPr id="426" name="テキスト ボックス 425"/>
        <xdr:cNvSpPr txBox="1"/>
      </xdr:nvSpPr>
      <xdr:spPr>
        <a:xfrm>
          <a:off x="9404427"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7336</xdr:rowOff>
    </xdr:from>
    <xdr:to>
      <xdr:col>12</xdr:col>
      <xdr:colOff>561975</xdr:colOff>
      <xdr:row>78</xdr:row>
      <xdr:rowOff>108936</xdr:rowOff>
    </xdr:to>
    <xdr:sp macro="" textlink="">
      <xdr:nvSpPr>
        <xdr:cNvPr id="427" name="円/楕円 426"/>
        <xdr:cNvSpPr/>
      </xdr:nvSpPr>
      <xdr:spPr>
        <a:xfrm>
          <a:off x="8699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100063</xdr:rowOff>
    </xdr:from>
    <xdr:ext cx="469744" cy="259045"/>
    <xdr:sp macro="" textlink="">
      <xdr:nvSpPr>
        <xdr:cNvPr id="428" name="テキスト ボックス 427"/>
        <xdr:cNvSpPr txBox="1"/>
      </xdr:nvSpPr>
      <xdr:spPr>
        <a:xfrm>
          <a:off x="8515427"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13142</xdr:rowOff>
    </xdr:from>
    <xdr:to>
      <xdr:col>11</xdr:col>
      <xdr:colOff>358775</xdr:colOff>
      <xdr:row>78</xdr:row>
      <xdr:rowOff>114742</xdr:rowOff>
    </xdr:to>
    <xdr:sp macro="" textlink="">
      <xdr:nvSpPr>
        <xdr:cNvPr id="429" name="円/楕円 428"/>
        <xdr:cNvSpPr/>
      </xdr:nvSpPr>
      <xdr:spPr>
        <a:xfrm>
          <a:off x="7810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105869</xdr:rowOff>
    </xdr:from>
    <xdr:ext cx="469744" cy="259045"/>
    <xdr:sp macro="" textlink="">
      <xdr:nvSpPr>
        <xdr:cNvPr id="430" name="テキスト ボックス 429"/>
        <xdr:cNvSpPr txBox="1"/>
      </xdr:nvSpPr>
      <xdr:spPr>
        <a:xfrm>
          <a:off x="7626427"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15680</xdr:rowOff>
    </xdr:from>
    <xdr:to>
      <xdr:col>10</xdr:col>
      <xdr:colOff>155575</xdr:colOff>
      <xdr:row>78</xdr:row>
      <xdr:rowOff>117280</xdr:rowOff>
    </xdr:to>
    <xdr:sp macro="" textlink="">
      <xdr:nvSpPr>
        <xdr:cNvPr id="431" name="円/楕円 430"/>
        <xdr:cNvSpPr/>
      </xdr:nvSpPr>
      <xdr:spPr>
        <a:xfrm>
          <a:off x="6921500" y="133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108407</xdr:rowOff>
    </xdr:from>
    <xdr:ext cx="469744" cy="259045"/>
    <xdr:sp macro="" textlink="">
      <xdr:nvSpPr>
        <xdr:cNvPr id="432" name="テキスト ボックス 431"/>
        <xdr:cNvSpPr txBox="1"/>
      </xdr:nvSpPr>
      <xdr:spPr>
        <a:xfrm>
          <a:off x="6737427" y="134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11719</xdr:rowOff>
    </xdr:from>
    <xdr:to>
      <xdr:col>15</xdr:col>
      <xdr:colOff>180975</xdr:colOff>
      <xdr:row>99</xdr:row>
      <xdr:rowOff>16318</xdr:rowOff>
    </xdr:to>
    <xdr:cxnSp macro="">
      <xdr:nvCxnSpPr>
        <xdr:cNvPr id="461" name="直線コネクタ 460"/>
        <xdr:cNvCxnSpPr/>
      </xdr:nvCxnSpPr>
      <xdr:spPr>
        <a:xfrm flipV="1">
          <a:off x="9639300" y="16985269"/>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16318</xdr:rowOff>
    </xdr:from>
    <xdr:to>
      <xdr:col>14</xdr:col>
      <xdr:colOff>28575</xdr:colOff>
      <xdr:row>99</xdr:row>
      <xdr:rowOff>19117</xdr:rowOff>
    </xdr:to>
    <xdr:cxnSp macro="">
      <xdr:nvCxnSpPr>
        <xdr:cNvPr id="464" name="直線コネクタ 463"/>
        <xdr:cNvCxnSpPr/>
      </xdr:nvCxnSpPr>
      <xdr:spPr>
        <a:xfrm flipV="1">
          <a:off x="8750300" y="16989868"/>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17314</xdr:rowOff>
    </xdr:from>
    <xdr:to>
      <xdr:col>12</xdr:col>
      <xdr:colOff>511175</xdr:colOff>
      <xdr:row>99</xdr:row>
      <xdr:rowOff>19117</xdr:rowOff>
    </xdr:to>
    <xdr:cxnSp macro="">
      <xdr:nvCxnSpPr>
        <xdr:cNvPr id="467" name="直線コネクタ 466"/>
        <xdr:cNvCxnSpPr/>
      </xdr:nvCxnSpPr>
      <xdr:spPr>
        <a:xfrm>
          <a:off x="7861300" y="16990864"/>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16303</xdr:rowOff>
    </xdr:from>
    <xdr:to>
      <xdr:col>11</xdr:col>
      <xdr:colOff>307975</xdr:colOff>
      <xdr:row>99</xdr:row>
      <xdr:rowOff>17314</xdr:rowOff>
    </xdr:to>
    <xdr:cxnSp macro="">
      <xdr:nvCxnSpPr>
        <xdr:cNvPr id="470" name="直線コネクタ 469"/>
        <xdr:cNvCxnSpPr/>
      </xdr:nvCxnSpPr>
      <xdr:spPr>
        <a:xfrm>
          <a:off x="6972300" y="16989853"/>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132369</xdr:rowOff>
    </xdr:from>
    <xdr:to>
      <xdr:col>15</xdr:col>
      <xdr:colOff>231775</xdr:colOff>
      <xdr:row>99</xdr:row>
      <xdr:rowOff>62519</xdr:rowOff>
    </xdr:to>
    <xdr:sp macro="" textlink="">
      <xdr:nvSpPr>
        <xdr:cNvPr id="480" name="円/楕円 479"/>
        <xdr:cNvSpPr/>
      </xdr:nvSpPr>
      <xdr:spPr>
        <a:xfrm>
          <a:off x="10426700" y="169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136968</xdr:rowOff>
    </xdr:from>
    <xdr:to>
      <xdr:col>14</xdr:col>
      <xdr:colOff>79375</xdr:colOff>
      <xdr:row>99</xdr:row>
      <xdr:rowOff>67118</xdr:rowOff>
    </xdr:to>
    <xdr:sp macro="" textlink="">
      <xdr:nvSpPr>
        <xdr:cNvPr id="482" name="円/楕円 481"/>
        <xdr:cNvSpPr/>
      </xdr:nvSpPr>
      <xdr:spPr>
        <a:xfrm>
          <a:off x="9588500" y="169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58245</xdr:rowOff>
    </xdr:from>
    <xdr:ext cx="534377" cy="259045"/>
    <xdr:sp macro="" textlink="">
      <xdr:nvSpPr>
        <xdr:cNvPr id="483" name="テキスト ボックス 482"/>
        <xdr:cNvSpPr txBox="1"/>
      </xdr:nvSpPr>
      <xdr:spPr>
        <a:xfrm>
          <a:off x="9372111" y="170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139767</xdr:rowOff>
    </xdr:from>
    <xdr:to>
      <xdr:col>12</xdr:col>
      <xdr:colOff>561975</xdr:colOff>
      <xdr:row>99</xdr:row>
      <xdr:rowOff>69917</xdr:rowOff>
    </xdr:to>
    <xdr:sp macro="" textlink="">
      <xdr:nvSpPr>
        <xdr:cNvPr id="484" name="円/楕円 483"/>
        <xdr:cNvSpPr/>
      </xdr:nvSpPr>
      <xdr:spPr>
        <a:xfrm>
          <a:off x="8699500" y="169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61044</xdr:rowOff>
    </xdr:from>
    <xdr:ext cx="534377" cy="259045"/>
    <xdr:sp macro="" textlink="">
      <xdr:nvSpPr>
        <xdr:cNvPr id="485" name="テキスト ボックス 484"/>
        <xdr:cNvSpPr txBox="1"/>
      </xdr:nvSpPr>
      <xdr:spPr>
        <a:xfrm>
          <a:off x="8483111" y="170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137964</xdr:rowOff>
    </xdr:from>
    <xdr:to>
      <xdr:col>11</xdr:col>
      <xdr:colOff>358775</xdr:colOff>
      <xdr:row>99</xdr:row>
      <xdr:rowOff>68114</xdr:rowOff>
    </xdr:to>
    <xdr:sp macro="" textlink="">
      <xdr:nvSpPr>
        <xdr:cNvPr id="486" name="円/楕円 485"/>
        <xdr:cNvSpPr/>
      </xdr:nvSpPr>
      <xdr:spPr>
        <a:xfrm>
          <a:off x="7810500" y="16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59241</xdr:rowOff>
    </xdr:from>
    <xdr:ext cx="534377" cy="259045"/>
    <xdr:sp macro="" textlink="">
      <xdr:nvSpPr>
        <xdr:cNvPr id="487" name="テキスト ボックス 486"/>
        <xdr:cNvSpPr txBox="1"/>
      </xdr:nvSpPr>
      <xdr:spPr>
        <a:xfrm>
          <a:off x="7594111" y="170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136953</xdr:rowOff>
    </xdr:from>
    <xdr:to>
      <xdr:col>10</xdr:col>
      <xdr:colOff>155575</xdr:colOff>
      <xdr:row>99</xdr:row>
      <xdr:rowOff>67103</xdr:rowOff>
    </xdr:to>
    <xdr:sp macro="" textlink="">
      <xdr:nvSpPr>
        <xdr:cNvPr id="488" name="円/楕円 487"/>
        <xdr:cNvSpPr/>
      </xdr:nvSpPr>
      <xdr:spPr>
        <a:xfrm>
          <a:off x="6921500" y="169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58230</xdr:rowOff>
    </xdr:from>
    <xdr:ext cx="534377" cy="259045"/>
    <xdr:sp macro="" textlink="">
      <xdr:nvSpPr>
        <xdr:cNvPr id="489" name="テキスト ボックス 488"/>
        <xdr:cNvSpPr txBox="1"/>
      </xdr:nvSpPr>
      <xdr:spPr>
        <a:xfrm>
          <a:off x="6705111" y="170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152456</xdr:rowOff>
    </xdr:from>
    <xdr:to>
      <xdr:col>23</xdr:col>
      <xdr:colOff>517525</xdr:colOff>
      <xdr:row>38</xdr:row>
      <xdr:rowOff>73863</xdr:rowOff>
    </xdr:to>
    <xdr:cxnSp macro="">
      <xdr:nvCxnSpPr>
        <xdr:cNvPr id="517" name="直線コネクタ 516"/>
        <xdr:cNvCxnSpPr/>
      </xdr:nvCxnSpPr>
      <xdr:spPr>
        <a:xfrm>
          <a:off x="15481300" y="6496106"/>
          <a:ext cx="8382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152456</xdr:rowOff>
    </xdr:from>
    <xdr:to>
      <xdr:col>22</xdr:col>
      <xdr:colOff>365125</xdr:colOff>
      <xdr:row>38</xdr:row>
      <xdr:rowOff>45654</xdr:rowOff>
    </xdr:to>
    <xdr:cxnSp macro="">
      <xdr:nvCxnSpPr>
        <xdr:cNvPr id="520" name="直線コネクタ 519"/>
        <xdr:cNvCxnSpPr/>
      </xdr:nvCxnSpPr>
      <xdr:spPr>
        <a:xfrm flipV="1">
          <a:off x="14592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45654</xdr:rowOff>
    </xdr:from>
    <xdr:to>
      <xdr:col>21</xdr:col>
      <xdr:colOff>161925</xdr:colOff>
      <xdr:row>38</xdr:row>
      <xdr:rowOff>152364</xdr:rowOff>
    </xdr:to>
    <xdr:cxnSp macro="">
      <xdr:nvCxnSpPr>
        <xdr:cNvPr id="523" name="直線コネクタ 522"/>
        <xdr:cNvCxnSpPr/>
      </xdr:nvCxnSpPr>
      <xdr:spPr>
        <a:xfrm flipV="1">
          <a:off x="13703300" y="6560754"/>
          <a:ext cx="8890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59187</xdr:rowOff>
    </xdr:from>
    <xdr:to>
      <xdr:col>19</xdr:col>
      <xdr:colOff>644525</xdr:colOff>
      <xdr:row>38</xdr:row>
      <xdr:rowOff>152364</xdr:rowOff>
    </xdr:to>
    <xdr:cxnSp macro="">
      <xdr:nvCxnSpPr>
        <xdr:cNvPr id="526" name="直線コネクタ 525"/>
        <xdr:cNvCxnSpPr/>
      </xdr:nvCxnSpPr>
      <xdr:spPr>
        <a:xfrm>
          <a:off x="12814300" y="6574287"/>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23063</xdr:rowOff>
    </xdr:from>
    <xdr:to>
      <xdr:col>23</xdr:col>
      <xdr:colOff>568325</xdr:colOff>
      <xdr:row>38</xdr:row>
      <xdr:rowOff>124663</xdr:rowOff>
    </xdr:to>
    <xdr:sp macro="" textlink="">
      <xdr:nvSpPr>
        <xdr:cNvPr id="536" name="円/楕円 535"/>
        <xdr:cNvSpPr/>
      </xdr:nvSpPr>
      <xdr:spPr>
        <a:xfrm>
          <a:off x="16268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109440</xdr:rowOff>
    </xdr:from>
    <xdr:ext cx="534377" cy="259045"/>
    <xdr:sp macro="" textlink="">
      <xdr:nvSpPr>
        <xdr:cNvPr id="537" name="消防費該当値テキスト"/>
        <xdr:cNvSpPr txBox="1"/>
      </xdr:nvSpPr>
      <xdr:spPr>
        <a:xfrm>
          <a:off x="16370300" y="64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101656</xdr:rowOff>
    </xdr:from>
    <xdr:to>
      <xdr:col>22</xdr:col>
      <xdr:colOff>415925</xdr:colOff>
      <xdr:row>38</xdr:row>
      <xdr:rowOff>31806</xdr:rowOff>
    </xdr:to>
    <xdr:sp macro="" textlink="">
      <xdr:nvSpPr>
        <xdr:cNvPr id="538" name="円/楕円 537"/>
        <xdr:cNvSpPr/>
      </xdr:nvSpPr>
      <xdr:spPr>
        <a:xfrm>
          <a:off x="15430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22933</xdr:rowOff>
    </xdr:from>
    <xdr:ext cx="534377" cy="259045"/>
    <xdr:sp macro="" textlink="">
      <xdr:nvSpPr>
        <xdr:cNvPr id="539" name="テキスト ボックス 538"/>
        <xdr:cNvSpPr txBox="1"/>
      </xdr:nvSpPr>
      <xdr:spPr>
        <a:xfrm>
          <a:off x="15214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166304</xdr:rowOff>
    </xdr:from>
    <xdr:to>
      <xdr:col>21</xdr:col>
      <xdr:colOff>212725</xdr:colOff>
      <xdr:row>38</xdr:row>
      <xdr:rowOff>96454</xdr:rowOff>
    </xdr:to>
    <xdr:sp macro="" textlink="">
      <xdr:nvSpPr>
        <xdr:cNvPr id="540" name="円/楕円 539"/>
        <xdr:cNvSpPr/>
      </xdr:nvSpPr>
      <xdr:spPr>
        <a:xfrm>
          <a:off x="14541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87581</xdr:rowOff>
    </xdr:from>
    <xdr:ext cx="534377" cy="259045"/>
    <xdr:sp macro="" textlink="">
      <xdr:nvSpPr>
        <xdr:cNvPr id="541" name="テキスト ボックス 540"/>
        <xdr:cNvSpPr txBox="1"/>
      </xdr:nvSpPr>
      <xdr:spPr>
        <a:xfrm>
          <a:off x="14325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101564</xdr:rowOff>
    </xdr:from>
    <xdr:to>
      <xdr:col>20</xdr:col>
      <xdr:colOff>9525</xdr:colOff>
      <xdr:row>39</xdr:row>
      <xdr:rowOff>31714</xdr:rowOff>
    </xdr:to>
    <xdr:sp macro="" textlink="">
      <xdr:nvSpPr>
        <xdr:cNvPr id="542" name="円/楕円 541"/>
        <xdr:cNvSpPr/>
      </xdr:nvSpPr>
      <xdr:spPr>
        <a:xfrm>
          <a:off x="13652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22841</xdr:rowOff>
    </xdr:from>
    <xdr:ext cx="469744" cy="259045"/>
    <xdr:sp macro="" textlink="">
      <xdr:nvSpPr>
        <xdr:cNvPr id="543" name="テキスト ボックス 542"/>
        <xdr:cNvSpPr txBox="1"/>
      </xdr:nvSpPr>
      <xdr:spPr>
        <a:xfrm>
          <a:off x="13468427"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8387</xdr:rowOff>
    </xdr:from>
    <xdr:to>
      <xdr:col>18</xdr:col>
      <xdr:colOff>492125</xdr:colOff>
      <xdr:row>38</xdr:row>
      <xdr:rowOff>109987</xdr:rowOff>
    </xdr:to>
    <xdr:sp macro="" textlink="">
      <xdr:nvSpPr>
        <xdr:cNvPr id="544" name="円/楕円 543"/>
        <xdr:cNvSpPr/>
      </xdr:nvSpPr>
      <xdr:spPr>
        <a:xfrm>
          <a:off x="12763500" y="65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101114</xdr:rowOff>
    </xdr:from>
    <xdr:ext cx="534377" cy="259045"/>
    <xdr:sp macro="" textlink="">
      <xdr:nvSpPr>
        <xdr:cNvPr id="545" name="テキスト ボックス 544"/>
        <xdr:cNvSpPr txBox="1"/>
      </xdr:nvSpPr>
      <xdr:spPr>
        <a:xfrm>
          <a:off x="12547111" y="6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145262</xdr:rowOff>
    </xdr:from>
    <xdr:to>
      <xdr:col>23</xdr:col>
      <xdr:colOff>517525</xdr:colOff>
      <xdr:row>59</xdr:row>
      <xdr:rowOff>14564</xdr:rowOff>
    </xdr:to>
    <xdr:cxnSp macro="">
      <xdr:nvCxnSpPr>
        <xdr:cNvPr id="573" name="直線コネクタ 572"/>
        <xdr:cNvCxnSpPr/>
      </xdr:nvCxnSpPr>
      <xdr:spPr>
        <a:xfrm>
          <a:off x="15481300" y="10089362"/>
          <a:ext cx="8382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117694</xdr:rowOff>
    </xdr:from>
    <xdr:to>
      <xdr:col>22</xdr:col>
      <xdr:colOff>365125</xdr:colOff>
      <xdr:row>58</xdr:row>
      <xdr:rowOff>145262</xdr:rowOff>
    </xdr:to>
    <xdr:cxnSp macro="">
      <xdr:nvCxnSpPr>
        <xdr:cNvPr id="576" name="直線コネクタ 575"/>
        <xdr:cNvCxnSpPr/>
      </xdr:nvCxnSpPr>
      <xdr:spPr>
        <a:xfrm>
          <a:off x="14592300" y="9890344"/>
          <a:ext cx="889000" cy="19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117694</xdr:rowOff>
    </xdr:from>
    <xdr:to>
      <xdr:col>21</xdr:col>
      <xdr:colOff>161925</xdr:colOff>
      <xdr:row>58</xdr:row>
      <xdr:rowOff>100213</xdr:rowOff>
    </xdr:to>
    <xdr:cxnSp macro="">
      <xdr:nvCxnSpPr>
        <xdr:cNvPr id="579" name="直線コネクタ 578"/>
        <xdr:cNvCxnSpPr/>
      </xdr:nvCxnSpPr>
      <xdr:spPr>
        <a:xfrm flipV="1">
          <a:off x="13703300" y="9890344"/>
          <a:ext cx="889000" cy="15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66152</xdr:rowOff>
    </xdr:from>
    <xdr:to>
      <xdr:col>19</xdr:col>
      <xdr:colOff>644525</xdr:colOff>
      <xdr:row>58</xdr:row>
      <xdr:rowOff>100213</xdr:rowOff>
    </xdr:to>
    <xdr:cxnSp macro="">
      <xdr:nvCxnSpPr>
        <xdr:cNvPr id="582" name="直線コネクタ 581"/>
        <xdr:cNvCxnSpPr/>
      </xdr:nvCxnSpPr>
      <xdr:spPr>
        <a:xfrm>
          <a:off x="12814300" y="1001025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135214</xdr:rowOff>
    </xdr:from>
    <xdr:to>
      <xdr:col>23</xdr:col>
      <xdr:colOff>568325</xdr:colOff>
      <xdr:row>59</xdr:row>
      <xdr:rowOff>65364</xdr:rowOff>
    </xdr:to>
    <xdr:sp macro="" textlink="">
      <xdr:nvSpPr>
        <xdr:cNvPr id="592" name="円/楕円 591"/>
        <xdr:cNvSpPr/>
      </xdr:nvSpPr>
      <xdr:spPr>
        <a:xfrm>
          <a:off x="16268700" y="100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50141</xdr:rowOff>
    </xdr:from>
    <xdr:ext cx="534377" cy="259045"/>
    <xdr:sp macro="" textlink="">
      <xdr:nvSpPr>
        <xdr:cNvPr id="593" name="教育費該当値テキスト"/>
        <xdr:cNvSpPr txBox="1"/>
      </xdr:nvSpPr>
      <xdr:spPr>
        <a:xfrm>
          <a:off x="16370300" y="99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94462</xdr:rowOff>
    </xdr:from>
    <xdr:to>
      <xdr:col>22</xdr:col>
      <xdr:colOff>415925</xdr:colOff>
      <xdr:row>59</xdr:row>
      <xdr:rowOff>24612</xdr:rowOff>
    </xdr:to>
    <xdr:sp macro="" textlink="">
      <xdr:nvSpPr>
        <xdr:cNvPr id="594" name="円/楕円 593"/>
        <xdr:cNvSpPr/>
      </xdr:nvSpPr>
      <xdr:spPr>
        <a:xfrm>
          <a:off x="15430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15739</xdr:rowOff>
    </xdr:from>
    <xdr:ext cx="534377" cy="259045"/>
    <xdr:sp macro="" textlink="">
      <xdr:nvSpPr>
        <xdr:cNvPr id="595" name="テキスト ボックス 594"/>
        <xdr:cNvSpPr txBox="1"/>
      </xdr:nvSpPr>
      <xdr:spPr>
        <a:xfrm>
          <a:off x="15214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66894</xdr:rowOff>
    </xdr:from>
    <xdr:to>
      <xdr:col>21</xdr:col>
      <xdr:colOff>212725</xdr:colOff>
      <xdr:row>57</xdr:row>
      <xdr:rowOff>168494</xdr:rowOff>
    </xdr:to>
    <xdr:sp macro="" textlink="">
      <xdr:nvSpPr>
        <xdr:cNvPr id="596" name="円/楕円 595"/>
        <xdr:cNvSpPr/>
      </xdr:nvSpPr>
      <xdr:spPr>
        <a:xfrm>
          <a:off x="14541500" y="9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159621</xdr:rowOff>
    </xdr:from>
    <xdr:ext cx="534377" cy="259045"/>
    <xdr:sp macro="" textlink="">
      <xdr:nvSpPr>
        <xdr:cNvPr id="597" name="テキスト ボックス 596"/>
        <xdr:cNvSpPr txBox="1"/>
      </xdr:nvSpPr>
      <xdr:spPr>
        <a:xfrm>
          <a:off x="14325111" y="99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49413</xdr:rowOff>
    </xdr:from>
    <xdr:to>
      <xdr:col>20</xdr:col>
      <xdr:colOff>9525</xdr:colOff>
      <xdr:row>58</xdr:row>
      <xdr:rowOff>151013</xdr:rowOff>
    </xdr:to>
    <xdr:sp macro="" textlink="">
      <xdr:nvSpPr>
        <xdr:cNvPr id="598" name="円/楕円 597"/>
        <xdr:cNvSpPr/>
      </xdr:nvSpPr>
      <xdr:spPr>
        <a:xfrm>
          <a:off x="13652500" y="99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142140</xdr:rowOff>
    </xdr:from>
    <xdr:ext cx="534377" cy="259045"/>
    <xdr:sp macro="" textlink="">
      <xdr:nvSpPr>
        <xdr:cNvPr id="599" name="テキスト ボックス 598"/>
        <xdr:cNvSpPr txBox="1"/>
      </xdr:nvSpPr>
      <xdr:spPr>
        <a:xfrm>
          <a:off x="13436111" y="100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15352</xdr:rowOff>
    </xdr:from>
    <xdr:to>
      <xdr:col>18</xdr:col>
      <xdr:colOff>492125</xdr:colOff>
      <xdr:row>58</xdr:row>
      <xdr:rowOff>116952</xdr:rowOff>
    </xdr:to>
    <xdr:sp macro="" textlink="">
      <xdr:nvSpPr>
        <xdr:cNvPr id="600" name="円/楕円 599"/>
        <xdr:cNvSpPr/>
      </xdr:nvSpPr>
      <xdr:spPr>
        <a:xfrm>
          <a:off x="12763500" y="99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108079</xdr:rowOff>
    </xdr:from>
    <xdr:ext cx="534377" cy="259045"/>
    <xdr:sp macro="" textlink="">
      <xdr:nvSpPr>
        <xdr:cNvPr id="601" name="テキスト ボックス 600"/>
        <xdr:cNvSpPr txBox="1"/>
      </xdr:nvSpPr>
      <xdr:spPr>
        <a:xfrm>
          <a:off x="12547111" y="1005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11162</xdr:rowOff>
    </xdr:from>
    <xdr:to>
      <xdr:col>23</xdr:col>
      <xdr:colOff>517525</xdr:colOff>
      <xdr:row>97</xdr:row>
      <xdr:rowOff>49876</xdr:rowOff>
    </xdr:to>
    <xdr:cxnSp macro="">
      <xdr:nvCxnSpPr>
        <xdr:cNvPr id="689" name="直線コネクタ 688"/>
        <xdr:cNvCxnSpPr/>
      </xdr:nvCxnSpPr>
      <xdr:spPr>
        <a:xfrm flipV="1">
          <a:off x="15481300" y="16641812"/>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140043</xdr:rowOff>
    </xdr:from>
    <xdr:to>
      <xdr:col>22</xdr:col>
      <xdr:colOff>365125</xdr:colOff>
      <xdr:row>97</xdr:row>
      <xdr:rowOff>49876</xdr:rowOff>
    </xdr:to>
    <xdr:cxnSp macro="">
      <xdr:nvCxnSpPr>
        <xdr:cNvPr id="692" name="直線コネクタ 691"/>
        <xdr:cNvCxnSpPr/>
      </xdr:nvCxnSpPr>
      <xdr:spPr>
        <a:xfrm>
          <a:off x="14592300" y="16599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91074</xdr:rowOff>
    </xdr:from>
    <xdr:to>
      <xdr:col>21</xdr:col>
      <xdr:colOff>161925</xdr:colOff>
      <xdr:row>96</xdr:row>
      <xdr:rowOff>140043</xdr:rowOff>
    </xdr:to>
    <xdr:cxnSp macro="">
      <xdr:nvCxnSpPr>
        <xdr:cNvPr id="695" name="直線コネクタ 694"/>
        <xdr:cNvCxnSpPr/>
      </xdr:nvCxnSpPr>
      <xdr:spPr>
        <a:xfrm>
          <a:off x="13703300" y="16550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91074</xdr:rowOff>
    </xdr:from>
    <xdr:to>
      <xdr:col>19</xdr:col>
      <xdr:colOff>644525</xdr:colOff>
      <xdr:row>96</xdr:row>
      <xdr:rowOff>99744</xdr:rowOff>
    </xdr:to>
    <xdr:cxnSp macro="">
      <xdr:nvCxnSpPr>
        <xdr:cNvPr id="698" name="直線コネクタ 697"/>
        <xdr:cNvCxnSpPr/>
      </xdr:nvCxnSpPr>
      <xdr:spPr>
        <a:xfrm flipV="1">
          <a:off x="12814300" y="16550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131812</xdr:rowOff>
    </xdr:from>
    <xdr:to>
      <xdr:col>23</xdr:col>
      <xdr:colOff>568325</xdr:colOff>
      <xdr:row>97</xdr:row>
      <xdr:rowOff>61962</xdr:rowOff>
    </xdr:to>
    <xdr:sp macro="" textlink="">
      <xdr:nvSpPr>
        <xdr:cNvPr id="708" name="円/楕円 707"/>
        <xdr:cNvSpPr/>
      </xdr:nvSpPr>
      <xdr:spPr>
        <a:xfrm>
          <a:off x="162687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110239</xdr:rowOff>
    </xdr:from>
    <xdr:ext cx="534377" cy="259045"/>
    <xdr:sp macro="" textlink="">
      <xdr:nvSpPr>
        <xdr:cNvPr id="709" name="公債費該当値テキスト"/>
        <xdr:cNvSpPr txBox="1"/>
      </xdr:nvSpPr>
      <xdr:spPr>
        <a:xfrm>
          <a:off x="16370300" y="165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170526</xdr:rowOff>
    </xdr:from>
    <xdr:to>
      <xdr:col>22</xdr:col>
      <xdr:colOff>415925</xdr:colOff>
      <xdr:row>97</xdr:row>
      <xdr:rowOff>100676</xdr:rowOff>
    </xdr:to>
    <xdr:sp macro="" textlink="">
      <xdr:nvSpPr>
        <xdr:cNvPr id="710" name="円/楕円 709"/>
        <xdr:cNvSpPr/>
      </xdr:nvSpPr>
      <xdr:spPr>
        <a:xfrm>
          <a:off x="15430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91803</xdr:rowOff>
    </xdr:from>
    <xdr:ext cx="534377" cy="259045"/>
    <xdr:sp macro="" textlink="">
      <xdr:nvSpPr>
        <xdr:cNvPr id="711" name="テキスト ボックス 710"/>
        <xdr:cNvSpPr txBox="1"/>
      </xdr:nvSpPr>
      <xdr:spPr>
        <a:xfrm>
          <a:off x="15214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89243</xdr:rowOff>
    </xdr:from>
    <xdr:to>
      <xdr:col>21</xdr:col>
      <xdr:colOff>212725</xdr:colOff>
      <xdr:row>97</xdr:row>
      <xdr:rowOff>19393</xdr:rowOff>
    </xdr:to>
    <xdr:sp macro="" textlink="">
      <xdr:nvSpPr>
        <xdr:cNvPr id="712" name="円/楕円 711"/>
        <xdr:cNvSpPr/>
      </xdr:nvSpPr>
      <xdr:spPr>
        <a:xfrm>
          <a:off x="14541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10520</xdr:rowOff>
    </xdr:from>
    <xdr:ext cx="534377" cy="259045"/>
    <xdr:sp macro="" textlink="">
      <xdr:nvSpPr>
        <xdr:cNvPr id="713" name="テキスト ボックス 712"/>
        <xdr:cNvSpPr txBox="1"/>
      </xdr:nvSpPr>
      <xdr:spPr>
        <a:xfrm>
          <a:off x="14325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40274</xdr:rowOff>
    </xdr:from>
    <xdr:to>
      <xdr:col>20</xdr:col>
      <xdr:colOff>9525</xdr:colOff>
      <xdr:row>96</xdr:row>
      <xdr:rowOff>141874</xdr:rowOff>
    </xdr:to>
    <xdr:sp macro="" textlink="">
      <xdr:nvSpPr>
        <xdr:cNvPr id="714" name="円/楕円 713"/>
        <xdr:cNvSpPr/>
      </xdr:nvSpPr>
      <xdr:spPr>
        <a:xfrm>
          <a:off x="13652500" y="16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133001</xdr:rowOff>
    </xdr:from>
    <xdr:ext cx="534377" cy="259045"/>
    <xdr:sp macro="" textlink="">
      <xdr:nvSpPr>
        <xdr:cNvPr id="715" name="テキスト ボックス 714"/>
        <xdr:cNvSpPr txBox="1"/>
      </xdr:nvSpPr>
      <xdr:spPr>
        <a:xfrm>
          <a:off x="13436111" y="165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48944</xdr:rowOff>
    </xdr:from>
    <xdr:to>
      <xdr:col>18</xdr:col>
      <xdr:colOff>492125</xdr:colOff>
      <xdr:row>96</xdr:row>
      <xdr:rowOff>150544</xdr:rowOff>
    </xdr:to>
    <xdr:sp macro="" textlink="">
      <xdr:nvSpPr>
        <xdr:cNvPr id="716" name="円/楕円 715"/>
        <xdr:cNvSpPr/>
      </xdr:nvSpPr>
      <xdr:spPr>
        <a:xfrm>
          <a:off x="12763500" y="16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141671</xdr:rowOff>
    </xdr:from>
    <xdr:ext cx="534377" cy="259045"/>
    <xdr:sp macro="" textlink="">
      <xdr:nvSpPr>
        <xdr:cNvPr id="717" name="テキスト ボックス 716"/>
        <xdr:cNvSpPr txBox="1"/>
      </xdr:nvSpPr>
      <xdr:spPr>
        <a:xfrm>
          <a:off x="12547111" y="166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類似団体内平均値を上回っている費目は議会費及び衛生費である。</a:t>
          </a:r>
          <a:endParaRPr lang="ja-JP" altLang="ja-JP" sz="1400">
            <a:effectLst/>
          </a:endParaRPr>
        </a:p>
        <a:p>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4,019</a:t>
          </a:r>
          <a:r>
            <a:rPr kumimoji="1" lang="ja-JP" altLang="ja-JP" sz="1100">
              <a:solidFill>
                <a:schemeClr val="dk1"/>
              </a:solidFill>
              <a:effectLst/>
              <a:latin typeface="+mn-lt"/>
              <a:ea typeface="+mn-ea"/>
              <a:cs typeface="+mn-cs"/>
            </a:rPr>
            <a:t>円となっており、類似団体全体に比べ、高止まりしている。主な原因としては</a:t>
          </a:r>
          <a:r>
            <a:rPr kumimoji="1" lang="ja-JP" altLang="en-US" sz="1100">
              <a:solidFill>
                <a:schemeClr val="dk1"/>
              </a:solidFill>
              <a:effectLst/>
              <a:latin typeface="+mn-lt"/>
              <a:ea typeface="+mn-ea"/>
              <a:cs typeface="+mn-cs"/>
            </a:rPr>
            <a:t>議員報酬等</a:t>
          </a:r>
          <a:r>
            <a:rPr kumimoji="1" lang="ja-JP" altLang="ja-JP" sz="1100">
              <a:solidFill>
                <a:schemeClr val="dk1"/>
              </a:solidFill>
              <a:effectLst/>
              <a:latin typeface="+mn-lt"/>
              <a:ea typeface="+mn-ea"/>
              <a:cs typeface="+mn-cs"/>
            </a:rPr>
            <a:t>が類似団体平均と比べて高い水準となっているためである。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49,570</a:t>
          </a:r>
          <a:r>
            <a:rPr kumimoji="1" lang="ja-JP" altLang="ja-JP" sz="1100">
              <a:solidFill>
                <a:schemeClr val="dk1"/>
              </a:solidFill>
              <a:effectLst/>
              <a:latin typeface="+mn-lt"/>
              <a:ea typeface="+mn-ea"/>
              <a:cs typeface="+mn-cs"/>
            </a:rPr>
            <a:t>円となっており、類似団体全体に比べ、高止まりしている。主な原因としては</a:t>
          </a:r>
          <a:r>
            <a:rPr kumimoji="1" lang="ja-JP" altLang="en-US" sz="1100">
              <a:solidFill>
                <a:schemeClr val="dk1"/>
              </a:solidFill>
              <a:effectLst/>
              <a:latin typeface="+mn-lt"/>
              <a:ea typeface="+mn-ea"/>
              <a:cs typeface="+mn-cs"/>
            </a:rPr>
            <a:t>、市民病院があり</a:t>
          </a:r>
          <a:r>
            <a:rPr kumimoji="1" lang="ja-JP" altLang="ja-JP" sz="1100">
              <a:solidFill>
                <a:schemeClr val="dk1"/>
              </a:solidFill>
              <a:effectLst/>
              <a:latin typeface="+mn-lt"/>
              <a:ea typeface="+mn-ea"/>
              <a:cs typeface="+mn-cs"/>
            </a:rPr>
            <a:t>病院事業への補助金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を支出しているためである。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財政調整基金を取り崩したものの、標準財政規模の縮小により、標準財政規模に対する財政調整基金残高の比は上昇することとなった。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繰越金を財源として事業等を実施したため、実質単年度収支は赤字となった。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津島市民病院事業会計以外の一般会計、特別会計等においては黒字となっており、現在の状況を維持できるよう努めていく。</a:t>
          </a:r>
        </a:p>
        <a:p>
          <a:r>
            <a:rPr kumimoji="1" lang="ja-JP" altLang="en-US" sz="1400">
              <a:latin typeface="ＭＳ ゴシック" pitchFamily="49" charset="-128"/>
              <a:ea typeface="ＭＳ ゴシック" pitchFamily="49" charset="-128"/>
            </a:rPr>
            <a:t>津島市民病院事業会計については、津島市民病院改革プランに基づく取組により赤字額は減少してきていたが、平成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年度から再び赤字額が増加した。今後は、数年以内に経常収支を黒字化することを目指し、積極的に取組を推進していく。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21313025</v>
      </c>
      <c r="BO4" s="381"/>
      <c r="BP4" s="381"/>
      <c r="BQ4" s="381"/>
      <c r="BR4" s="381"/>
      <c r="BS4" s="381"/>
      <c r="BT4" s="381"/>
      <c r="BU4" s="382"/>
      <c r="BV4" s="380">
        <v>20934197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11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20430195</v>
      </c>
      <c r="BO5" s="418"/>
      <c r="BP5" s="418"/>
      <c r="BQ5" s="418"/>
      <c r="BR5" s="418"/>
      <c r="BS5" s="418"/>
      <c r="BT5" s="418"/>
      <c r="BU5" s="419"/>
      <c r="BV5" s="417">
        <v>19473347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90.9</v>
      </c>
      <c r="CU5" s="415"/>
      <c r="CV5" s="415"/>
      <c r="CW5" s="415"/>
      <c r="CX5" s="415"/>
      <c r="CY5" s="415"/>
      <c r="CZ5" s="415"/>
      <c r="DA5" s="416"/>
      <c r="DB5" s="414">
        <v>83.2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882830</v>
      </c>
      <c r="BO6" s="418"/>
      <c r="BP6" s="418"/>
      <c r="BQ6" s="418"/>
      <c r="BR6" s="418"/>
      <c r="BS6" s="418"/>
      <c r="BT6" s="418"/>
      <c r="BU6" s="419"/>
      <c r="BV6" s="417">
        <v>1460850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97.1</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19140</v>
      </c>
      <c r="BO7" s="418"/>
      <c r="BP7" s="418"/>
      <c r="BQ7" s="418"/>
      <c r="BR7" s="418"/>
      <c r="BS7" s="418"/>
      <c r="BT7" s="418"/>
      <c r="BU7" s="419"/>
      <c r="BV7" s="417">
        <v>18058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12765440</v>
      </c>
      <c r="CU7" s="418"/>
      <c r="CV7" s="418"/>
      <c r="CW7" s="418"/>
      <c r="CX7" s="418"/>
      <c r="CY7" s="418"/>
      <c r="CZ7" s="418"/>
      <c r="DA7" s="419"/>
      <c r="DB7" s="417">
        <v>13057647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863690</v>
      </c>
      <c r="BO8" s="418"/>
      <c r="BP8" s="418"/>
      <c r="BQ8" s="418"/>
      <c r="BR8" s="418"/>
      <c r="BS8" s="418"/>
      <c r="BT8" s="418"/>
      <c r="BU8" s="419"/>
      <c r="BV8" s="417">
        <v>1442792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0.74</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63431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-579102</v>
      </c>
      <c r="BO9" s="418"/>
      <c r="BP9" s="418"/>
      <c r="BQ9" s="418"/>
      <c r="BR9" s="418"/>
      <c r="BS9" s="418"/>
      <c r="BT9" s="418"/>
      <c r="BU9" s="419"/>
      <c r="BV9" s="417">
        <v>683968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65258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135</v>
      </c>
      <c r="BO10" s="418"/>
      <c r="BP10" s="418"/>
      <c r="BQ10" s="418"/>
      <c r="BR10" s="418"/>
      <c r="BS10" s="418"/>
      <c r="BT10" s="418"/>
      <c r="BU10" s="419"/>
      <c r="BV10" s="417">
        <v>1187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63702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31000</v>
      </c>
      <c r="BO12" s="418"/>
      <c r="BP12" s="418"/>
      <c r="BQ12" s="418"/>
      <c r="BR12" s="418"/>
      <c r="BS12" s="418"/>
      <c r="BT12" s="418"/>
      <c r="BU12" s="419"/>
      <c r="BV12" s="417">
        <v>118000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62620</v>
      </c>
      <c r="S13" s="499"/>
      <c r="T13" s="499"/>
      <c r="U13" s="499"/>
      <c r="V13" s="500"/>
      <c r="W13" s="433" t="s">
        <v>123</v>
      </c>
      <c r="X13" s="434"/>
      <c r="Y13" s="434"/>
      <c r="Z13" s="434"/>
      <c r="AA13" s="434"/>
      <c r="AB13" s="424"/>
      <c r="AC13" s="468">
        <v>538</v>
      </c>
      <c r="AD13" s="469"/>
      <c r="AE13" s="469"/>
      <c r="AF13" s="469"/>
      <c r="AG13" s="508"/>
      <c r="AH13" s="468">
        <v>591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-609967</v>
      </c>
      <c r="BO13" s="418"/>
      <c r="BP13" s="418"/>
      <c r="BQ13" s="418"/>
      <c r="BR13" s="418"/>
      <c r="BS13" s="418"/>
      <c r="BT13" s="418"/>
      <c r="BU13" s="419"/>
      <c r="BV13" s="417">
        <v>567155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5.9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64074</v>
      </c>
      <c r="S14" s="499"/>
      <c r="T14" s="499"/>
      <c r="U14" s="499"/>
      <c r="V14" s="500"/>
      <c r="W14" s="407"/>
      <c r="X14" s="408"/>
      <c r="Y14" s="408"/>
      <c r="Z14" s="408"/>
      <c r="AA14" s="408"/>
      <c r="AB14" s="397"/>
      <c r="AC14" s="501">
        <v>1.8</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33.700000000000003</v>
      </c>
      <c r="CU14" s="513"/>
      <c r="CV14" s="513"/>
      <c r="CW14" s="513"/>
      <c r="CX14" s="513"/>
      <c r="CY14" s="513"/>
      <c r="CZ14" s="513"/>
      <c r="DA14" s="514"/>
      <c r="DB14" s="512">
        <v>40.200000000000003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63042</v>
      </c>
      <c r="S15" s="499"/>
      <c r="T15" s="499"/>
      <c r="U15" s="499"/>
      <c r="V15" s="500"/>
      <c r="W15" s="433" t="s">
        <v>130</v>
      </c>
      <c r="X15" s="434"/>
      <c r="Y15" s="434"/>
      <c r="Z15" s="434"/>
      <c r="AA15" s="434"/>
      <c r="AB15" s="424"/>
      <c r="AC15" s="468">
        <v>8917</v>
      </c>
      <c r="AD15" s="469"/>
      <c r="AE15" s="469"/>
      <c r="AF15" s="469"/>
      <c r="AG15" s="508"/>
      <c r="AH15" s="468">
        <v>9021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7601013</v>
      </c>
      <c r="BO15" s="381"/>
      <c r="BP15" s="381"/>
      <c r="BQ15" s="381"/>
      <c r="BR15" s="381"/>
      <c r="BS15" s="381"/>
      <c r="BT15" s="381"/>
      <c r="BU15" s="382"/>
      <c r="BV15" s="380">
        <v>7424299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30.3</v>
      </c>
      <c r="AD16" s="502"/>
      <c r="AE16" s="502"/>
      <c r="AF16" s="502"/>
      <c r="AG16" s="503"/>
      <c r="AH16" s="501">
        <v>30.5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9937859</v>
      </c>
      <c r="BO16" s="418"/>
      <c r="BP16" s="418"/>
      <c r="BQ16" s="418"/>
      <c r="BR16" s="418"/>
      <c r="BS16" s="418"/>
      <c r="BT16" s="418"/>
      <c r="BU16" s="419"/>
      <c r="BV16" s="417">
        <v>9997906</v>
      </c>
      <c r="BW16" s="418"/>
      <c r="BX16" s="418"/>
      <c r="BY16" s="418"/>
      <c r="BZ16" s="418"/>
      <c r="CA16" s="418"/>
      <c r="CB16" s="418"/>
      <c r="CC16" s="419"/>
      <c r="CD16" s="154"/>
      <c r="CE16" s="524" t="s">
        <v>136</v>
      </c>
      <c r="CF16" s="524"/>
      <c r="CG16" s="524"/>
      <c r="CH16" s="524"/>
      <c r="CI16" s="524"/>
      <c r="CJ16" s="524"/>
      <c r="CK16" s="524"/>
      <c r="CL16" s="524"/>
      <c r="CM16" s="524"/>
      <c r="CN16" s="524"/>
      <c r="CO16" s="524"/>
      <c r="CP16" s="524"/>
      <c r="CQ16" s="524"/>
      <c r="CR16" s="524"/>
      <c r="CS16" s="525"/>
      <c r="CT16" s="414">
        <v>8.4</v>
      </c>
      <c r="CU16" s="415"/>
      <c r="CV16" s="415"/>
      <c r="CW16" s="415"/>
      <c r="CX16" s="415"/>
      <c r="CY16" s="415"/>
      <c r="CZ16" s="415"/>
      <c r="DA16" s="416"/>
      <c r="DB16" s="414">
        <v>12.9</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20012</v>
      </c>
      <c r="AD17" s="469"/>
      <c r="AE17" s="469"/>
      <c r="AF17" s="469"/>
      <c r="AG17" s="508"/>
      <c r="AH17" s="468">
        <v>19962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9707331</v>
      </c>
      <c r="BO17" s="418"/>
      <c r="BP17" s="418"/>
      <c r="BQ17" s="418"/>
      <c r="BR17" s="418"/>
      <c r="BS17" s="418"/>
      <c r="BT17" s="418"/>
      <c r="BU17" s="419"/>
      <c r="BV17" s="417">
        <v>9460741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25.09</v>
      </c>
      <c r="M18" s="530"/>
      <c r="N18" s="530"/>
      <c r="O18" s="530"/>
      <c r="P18" s="530"/>
      <c r="Q18" s="530"/>
      <c r="R18" s="531"/>
      <c r="S18" s="531"/>
      <c r="T18" s="531"/>
      <c r="U18" s="531"/>
      <c r="V18" s="532"/>
      <c r="W18" s="435"/>
      <c r="X18" s="436"/>
      <c r="Y18" s="436"/>
      <c r="Z18" s="436"/>
      <c r="AA18" s="436"/>
      <c r="AB18" s="427"/>
      <c r="AC18" s="533">
        <v>67.900000000000006</v>
      </c>
      <c r="AD18" s="534"/>
      <c r="AE18" s="534"/>
      <c r="AF18" s="534"/>
      <c r="AG18" s="535"/>
      <c r="AH18" s="533">
        <v>67.5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11611895</v>
      </c>
      <c r="BO18" s="418"/>
      <c r="BP18" s="418"/>
      <c r="BQ18" s="418"/>
      <c r="BR18" s="418"/>
      <c r="BS18" s="418"/>
      <c r="BT18" s="418"/>
      <c r="BU18" s="419"/>
      <c r="BV18" s="417">
        <v>11187620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2528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15391406</v>
      </c>
      <c r="BO19" s="418"/>
      <c r="BP19" s="418"/>
      <c r="BQ19" s="418"/>
      <c r="BR19" s="418"/>
      <c r="BS19" s="418"/>
      <c r="BT19" s="418"/>
      <c r="BU19" s="419"/>
      <c r="BV19" s="417">
        <v>15440113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23833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16413187</v>
      </c>
      <c r="BO23" s="418"/>
      <c r="BP23" s="418"/>
      <c r="BQ23" s="418"/>
      <c r="BR23" s="418"/>
      <c r="BS23" s="418"/>
      <c r="BT23" s="418"/>
      <c r="BU23" s="419"/>
      <c r="BV23" s="417">
        <v>16591033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9060</v>
      </c>
      <c r="R24" s="469"/>
      <c r="S24" s="469"/>
      <c r="T24" s="469"/>
      <c r="U24" s="469"/>
      <c r="V24" s="508"/>
      <c r="W24" s="563"/>
      <c r="X24" s="551"/>
      <c r="Y24" s="552"/>
      <c r="Z24" s="467" t="s">
        <v>155</v>
      </c>
      <c r="AA24" s="447"/>
      <c r="AB24" s="447"/>
      <c r="AC24" s="447"/>
      <c r="AD24" s="447"/>
      <c r="AE24" s="447"/>
      <c r="AF24" s="447"/>
      <c r="AG24" s="448"/>
      <c r="AH24" s="468">
        <v>405</v>
      </c>
      <c r="AI24" s="469"/>
      <c r="AJ24" s="469"/>
      <c r="AK24" s="469"/>
      <c r="AL24" s="508"/>
      <c r="AM24" s="468">
        <v>1209330</v>
      </c>
      <c r="AN24" s="469"/>
      <c r="AO24" s="469"/>
      <c r="AP24" s="469"/>
      <c r="AQ24" s="469"/>
      <c r="AR24" s="508"/>
      <c r="AS24" s="468">
        <v>2986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13211895</v>
      </c>
      <c r="BO24" s="418"/>
      <c r="BP24" s="418"/>
      <c r="BQ24" s="418"/>
      <c r="BR24" s="418"/>
      <c r="BS24" s="418"/>
      <c r="BT24" s="418"/>
      <c r="BU24" s="419"/>
      <c r="BV24" s="417">
        <v>13360725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7610</v>
      </c>
      <c r="R25" s="469"/>
      <c r="S25" s="469"/>
      <c r="T25" s="469"/>
      <c r="U25" s="469"/>
      <c r="V25" s="508"/>
      <c r="W25" s="563"/>
      <c r="X25" s="551"/>
      <c r="Y25" s="552"/>
      <c r="Z25" s="467" t="s">
        <v>158</v>
      </c>
      <c r="AA25" s="447"/>
      <c r="AB25" s="447"/>
      <c r="AC25" s="447"/>
      <c r="AD25" s="447"/>
      <c r="AE25" s="447"/>
      <c r="AF25" s="447"/>
      <c r="AG25" s="448"/>
      <c r="AH25" s="468">
        <v>74</v>
      </c>
      <c r="AI25" s="469"/>
      <c r="AJ25" s="469"/>
      <c r="AK25" s="469"/>
      <c r="AL25" s="508"/>
      <c r="AM25" s="468">
        <v>212010</v>
      </c>
      <c r="AN25" s="469"/>
      <c r="AO25" s="469"/>
      <c r="AP25" s="469"/>
      <c r="AQ25" s="469"/>
      <c r="AR25" s="508"/>
      <c r="AS25" s="468">
        <v>2865</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1605209</v>
      </c>
      <c r="BO25" s="381"/>
      <c r="BP25" s="381"/>
      <c r="BQ25" s="381"/>
      <c r="BR25" s="381"/>
      <c r="BS25" s="381"/>
      <c r="BT25" s="381"/>
      <c r="BU25" s="382"/>
      <c r="BV25" s="380">
        <v>1618271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6877</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4810</v>
      </c>
      <c r="R27" s="469"/>
      <c r="S27" s="469"/>
      <c r="T27" s="469"/>
      <c r="U27" s="469"/>
      <c r="V27" s="508"/>
      <c r="W27" s="563"/>
      <c r="X27" s="551"/>
      <c r="Y27" s="552"/>
      <c r="Z27" s="467" t="s">
        <v>165</v>
      </c>
      <c r="AA27" s="447"/>
      <c r="AB27" s="447"/>
      <c r="AC27" s="447"/>
      <c r="AD27" s="447"/>
      <c r="AE27" s="447"/>
      <c r="AF27" s="447"/>
      <c r="AG27" s="448"/>
      <c r="AH27" s="468">
        <v>15</v>
      </c>
      <c r="AI27" s="469"/>
      <c r="AJ27" s="469"/>
      <c r="AK27" s="469"/>
      <c r="AL27" s="508"/>
      <c r="AM27" s="468">
        <v>49690</v>
      </c>
      <c r="AN27" s="469"/>
      <c r="AO27" s="469"/>
      <c r="AP27" s="469"/>
      <c r="AQ27" s="469"/>
      <c r="AR27" s="508"/>
      <c r="AS27" s="468">
        <v>3313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4410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1601843</v>
      </c>
      <c r="BO28" s="381"/>
      <c r="BP28" s="381"/>
      <c r="BQ28" s="381"/>
      <c r="BR28" s="381"/>
      <c r="BS28" s="381"/>
      <c r="BT28" s="381"/>
      <c r="BU28" s="382"/>
      <c r="BV28" s="380">
        <v>1632708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18</v>
      </c>
      <c r="M29" s="469"/>
      <c r="N29" s="469"/>
      <c r="O29" s="469"/>
      <c r="P29" s="508"/>
      <c r="Q29" s="468">
        <v>4170</v>
      </c>
      <c r="R29" s="469"/>
      <c r="S29" s="469"/>
      <c r="T29" s="469"/>
      <c r="U29" s="469"/>
      <c r="V29" s="508"/>
      <c r="W29" s="564"/>
      <c r="X29" s="565"/>
      <c r="Y29" s="566"/>
      <c r="Z29" s="467" t="s">
        <v>172</v>
      </c>
      <c r="AA29" s="447"/>
      <c r="AB29" s="447"/>
      <c r="AC29" s="447"/>
      <c r="AD29" s="447"/>
      <c r="AE29" s="447"/>
      <c r="AF29" s="447"/>
      <c r="AG29" s="448"/>
      <c r="AH29" s="468">
        <v>420</v>
      </c>
      <c r="AI29" s="469"/>
      <c r="AJ29" s="469"/>
      <c r="AK29" s="469"/>
      <c r="AL29" s="508"/>
      <c r="AM29" s="468">
        <v>1259020</v>
      </c>
      <c r="AN29" s="469"/>
      <c r="AO29" s="469"/>
      <c r="AP29" s="469"/>
      <c r="AQ29" s="469"/>
      <c r="AR29" s="508"/>
      <c r="AS29" s="468">
        <v>2998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11108</v>
      </c>
      <c r="BO29" s="418"/>
      <c r="BP29" s="418"/>
      <c r="BQ29" s="418"/>
      <c r="BR29" s="418"/>
      <c r="BS29" s="418"/>
      <c r="BT29" s="418"/>
      <c r="BU29" s="419"/>
      <c r="BV29" s="417">
        <v>11106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174693</v>
      </c>
      <c r="BO30" s="587"/>
      <c r="BP30" s="587"/>
      <c r="BQ30" s="587"/>
      <c r="BR30" s="587"/>
      <c r="BS30" s="587"/>
      <c r="BT30" s="587"/>
      <c r="BU30" s="588"/>
      <c r="BV30" s="586">
        <v>178385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津島市民病院事業会計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流域関連公共下水道事業特別会計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海部地区環境事務組合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 xml:space="preserve">名古屋西流通センター㈱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海部地区水防事務組合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コミュニティ・プラント事業特別会計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上水道事業会計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愛知県後期高齢者医療広域連合（一般会計）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愛知県後期高齢者医療広域連合（後期高齢者医療特別会計）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x14ac:dyDescent="0.15">
      <c r="A35" s="22"/>
      <c r="B35" s="35"/>
      <c r="C35" s="1178" t="s">
        <v>535</v>
      </c>
      <c r="D35" s="1179"/>
      <c r="E35" s="1180"/>
      <c r="F35" s="36">
        <v>6.36</v>
      </c>
      <c r="G35" s="37">
        <v>6.99</v>
      </c>
      <c r="H35" s="37">
        <v>7.05</v>
      </c>
      <c r="I35" s="37">
        <v>8.01</v>
      </c>
      <c r="J35" s="38">
        <v>10.47</v>
      </c>
      <c r="K35" s="22"/>
      <c r="L35" s="22"/>
      <c r="M35" s="22"/>
      <c r="N35" s="22"/>
      <c r="O35" s="22"/>
      <c r="P35" s="22"/>
    </row>
    <row r="36" spans="1:16" ht="39" customHeight="1" x14ac:dyDescent="0.15">
      <c r="A36" s="22"/>
      <c r="B36" s="35"/>
      <c r="C36" s="1178" t="s">
        <v>536</v>
      </c>
      <c r="D36" s="1179"/>
      <c r="E36" s="1180"/>
      <c r="F36" s="36">
        <v>6.68</v>
      </c>
      <c r="G36" s="37">
        <v>6.63</v>
      </c>
      <c r="H36" s="37">
        <v>5.76</v>
      </c>
      <c r="I36" s="37">
        <v>10.96</v>
      </c>
      <c r="J36" s="38">
        <v>6.67</v>
      </c>
      <c r="K36" s="22"/>
      <c r="L36" s="22"/>
      <c r="M36" s="22"/>
      <c r="N36" s="22"/>
      <c r="O36" s="22"/>
      <c r="P36" s="22"/>
    </row>
    <row r="37" spans="1:16" ht="39" customHeight="1" x14ac:dyDescent="0.15">
      <c r="A37" s="22"/>
      <c r="B37" s="35"/>
      <c r="C37" s="1178" t="s">
        <v>537</v>
      </c>
      <c r="D37" s="1179"/>
      <c r="E37" s="1180"/>
      <c r="F37" s="36">
        <v>1.21</v>
      </c>
      <c r="G37" s="37">
        <v>1.17</v>
      </c>
      <c r="H37" s="37" t="s">
        <v>538</v>
      </c>
      <c r="I37" s="37">
        <v>1.97</v>
      </c>
      <c r="J37" s="38">
        <v>4.16</v>
      </c>
      <c r="K37" s="22"/>
      <c r="L37" s="22"/>
      <c r="M37" s="22"/>
      <c r="N37" s="22"/>
      <c r="O37" s="22"/>
      <c r="P37" s="22"/>
    </row>
    <row r="38" spans="1:16" ht="39" customHeight="1" x14ac:dyDescent="0.15">
      <c r="A38" s="22"/>
      <c r="B38" s="35"/>
      <c r="C38" s="1178" t="s">
        <v>539</v>
      </c>
      <c r="D38" s="1179"/>
      <c r="E38" s="1180"/>
      <c r="F38" s="36">
        <v>1.1000000000000001</v>
      </c>
      <c r="G38" s="37">
        <v>1.43</v>
      </c>
      <c r="H38" s="37">
        <v>1.4</v>
      </c>
      <c r="I38" s="37">
        <v>1.1100000000000001</v>
      </c>
      <c r="J38" s="38">
        <v>2.17</v>
      </c>
      <c r="K38" s="22"/>
      <c r="L38" s="22"/>
      <c r="M38" s="22"/>
      <c r="N38" s="22"/>
      <c r="O38" s="22"/>
      <c r="P38" s="22"/>
    </row>
    <row r="39" spans="1:16" ht="39" customHeight="1" x14ac:dyDescent="0.15">
      <c r="A39" s="22"/>
      <c r="B39" s="35"/>
      <c r="C39" s="1178" t="s">
        <v>540</v>
      </c>
      <c r="D39" s="1179"/>
      <c r="E39" s="1180"/>
      <c r="F39" s="36">
        <v>1.48</v>
      </c>
      <c r="G39" s="37">
        <v>1.18</v>
      </c>
      <c r="H39" s="37">
        <v>1.18</v>
      </c>
      <c r="I39" s="37">
        <v>1.02</v>
      </c>
      <c r="J39" s="38">
        <v>0.83</v>
      </c>
      <c r="K39" s="22"/>
      <c r="L39" s="22"/>
      <c r="M39" s="22"/>
      <c r="N39" s="22"/>
      <c r="O39" s="22"/>
      <c r="P39" s="22"/>
    </row>
    <row r="40" spans="1:16" ht="39" customHeight="1" x14ac:dyDescent="0.15">
      <c r="A40" s="22"/>
      <c r="B40" s="35"/>
      <c r="C40" s="1178" t="s">
        <v>541</v>
      </c>
      <c r="D40" s="1179"/>
      <c r="E40" s="1180"/>
      <c r="F40" s="36">
        <v>0.05</v>
      </c>
      <c r="G40" s="37">
        <v>0.05</v>
      </c>
      <c r="H40" s="37">
        <v>7.0000000000000007E-2</v>
      </c>
      <c r="I40" s="37">
        <v>7.0000000000000007E-2</v>
      </c>
      <c r="J40" s="38">
        <v>0.09</v>
      </c>
      <c r="K40" s="22"/>
      <c r="L40" s="22"/>
      <c r="M40" s="22"/>
      <c r="N40" s="22"/>
      <c r="O40" s="22"/>
      <c r="P40" s="22"/>
    </row>
    <row r="41" spans="1:16" ht="39" customHeight="1" x14ac:dyDescent="0.15">
      <c r="A41" s="22"/>
      <c r="B41" s="35"/>
      <c r="C41" s="1178" t="s">
        <v>542</v>
      </c>
      <c r="D41" s="1179"/>
      <c r="E41" s="1180"/>
      <c r="F41" s="36">
        <v>0.15</v>
      </c>
      <c r="G41" s="37">
        <v>0.1</v>
      </c>
      <c r="H41" s="37">
        <v>0.1</v>
      </c>
      <c r="I41" s="37">
        <v>0.05</v>
      </c>
      <c r="J41" s="38">
        <v>7.0000000000000007E-2</v>
      </c>
      <c r="K41" s="22"/>
      <c r="L41" s="22"/>
      <c r="M41" s="22"/>
      <c r="N41" s="22"/>
      <c r="O41" s="22"/>
      <c r="P41" s="22"/>
    </row>
    <row r="42" spans="1:16" ht="39" customHeight="1" x14ac:dyDescent="0.15">
      <c r="A42" s="22"/>
      <c r="B42" s="39"/>
      <c r="C42" s="1178" t="s">
        <v>543</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544</v>
      </c>
      <c r="D43" s="1182"/>
      <c r="E43" s="1183"/>
      <c r="F43" s="41">
        <v>0.09</v>
      </c>
      <c r="G43" s="42">
        <v>0.34</v>
      </c>
      <c r="H43" s="42">
        <v>0.11</v>
      </c>
      <c r="I43" s="42">
        <v>0.11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2059</v>
      </c>
      <c r="L45" s="60">
        <v>2052</v>
      </c>
      <c r="M45" s="60">
        <v>1868</v>
      </c>
      <c r="N45" s="60">
        <v>1538</v>
      </c>
      <c r="O45" s="61">
        <v>1680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739</v>
      </c>
      <c r="L48" s="64">
        <v>733</v>
      </c>
      <c r="M48" s="64">
        <v>762</v>
      </c>
      <c r="N48" s="64">
        <v>772</v>
      </c>
      <c r="O48" s="65">
        <v>814</v>
      </c>
      <c r="P48" s="48"/>
      <c r="Q48" s="48"/>
      <c r="R48" s="48"/>
      <c r="S48" s="48"/>
      <c r="T48" s="48"/>
      <c r="U48" s="48"/>
    </row>
    <row r="49" spans="1:21" ht="30.75" customHeight="1" x14ac:dyDescent="0.15">
      <c r="A49" s="48"/>
      <c r="B49" s="1196"/>
      <c r="C49" s="1197"/>
      <c r="D49" s="62"/>
      <c r="E49" s="1188" t="s">
        <v>16</v>
      </c>
      <c r="F49" s="1188"/>
      <c r="G49" s="1188"/>
      <c r="H49" s="1188"/>
      <c r="I49" s="1188"/>
      <c r="J49" s="1189"/>
      <c r="K49" s="63">
        <v>320</v>
      </c>
      <c r="L49" s="64">
        <v>269</v>
      </c>
      <c r="M49" s="64">
        <v>195</v>
      </c>
      <c r="N49" s="64">
        <v>106</v>
      </c>
      <c r="O49" s="65">
        <v>37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v>0</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2126</v>
      </c>
      <c r="L52" s="64">
        <v>2162</v>
      </c>
      <c r="M52" s="64">
        <v>2183</v>
      </c>
      <c r="N52" s="64">
        <v>1919</v>
      </c>
      <c r="O52" s="65">
        <v>1931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993</v>
      </c>
      <c r="L53" s="69">
        <v>892</v>
      </c>
      <c r="M53" s="69">
        <v>642</v>
      </c>
      <c r="N53" s="69">
        <v>497</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15491</v>
      </c>
      <c r="J41" s="83">
        <v>15535</v>
      </c>
      <c r="K41" s="83">
        <v>16483</v>
      </c>
      <c r="L41" s="83">
        <v>16591</v>
      </c>
      <c r="M41" s="84">
        <v>16413</v>
      </c>
    </row>
    <row r="42" spans="2:13" ht="27.75" customHeight="1" x14ac:dyDescent="0.15">
      <c r="B42" s="1204"/>
      <c r="C42" s="1205"/>
      <c r="D42" s="85"/>
      <c r="E42" s="1210" t="s">
        <v>26</v>
      </c>
      <c r="F42" s="1210"/>
      <c r="G42" s="1210"/>
      <c r="H42" s="1211"/>
      <c r="I42" s="86">
        <v>1</v>
      </c>
      <c r="J42" s="87" t="s">
        <v>484</v>
      </c>
      <c r="K42" s="87" t="s">
        <v>484</v>
      </c>
      <c r="L42" s="87" t="s">
        <v>484</v>
      </c>
      <c r="M42" s="88" t="s">
        <v>484</v>
      </c>
    </row>
    <row r="43" spans="2:13" ht="27.75" customHeight="1" x14ac:dyDescent="0.15">
      <c r="B43" s="1204"/>
      <c r="C43" s="1205"/>
      <c r="D43" s="85"/>
      <c r="E43" s="1210" t="s">
        <v>27</v>
      </c>
      <c r="F43" s="1210"/>
      <c r="G43" s="1210"/>
      <c r="H43" s="1211"/>
      <c r="I43" s="86">
        <v>12381</v>
      </c>
      <c r="J43" s="87">
        <v>12262</v>
      </c>
      <c r="K43" s="87">
        <v>12268</v>
      </c>
      <c r="L43" s="87">
        <v>12345</v>
      </c>
      <c r="M43" s="88">
        <v>12448</v>
      </c>
    </row>
    <row r="44" spans="2:13" ht="27.75" customHeight="1" x14ac:dyDescent="0.15">
      <c r="B44" s="1204"/>
      <c r="C44" s="1205"/>
      <c r="D44" s="85"/>
      <c r="E44" s="1210" t="s">
        <v>28</v>
      </c>
      <c r="F44" s="1210"/>
      <c r="G44" s="1210"/>
      <c r="H44" s="1211"/>
      <c r="I44" s="86">
        <v>746</v>
      </c>
      <c r="J44" s="87">
        <v>428</v>
      </c>
      <c r="K44" s="87">
        <v>179</v>
      </c>
      <c r="L44" s="87">
        <v>42</v>
      </c>
      <c r="M44" s="88" t="s">
        <v>484</v>
      </c>
    </row>
    <row r="45" spans="2:13" ht="27.75" customHeight="1" x14ac:dyDescent="0.15">
      <c r="B45" s="1204"/>
      <c r="C45" s="1205"/>
      <c r="D45" s="85"/>
      <c r="E45" s="1210" t="s">
        <v>29</v>
      </c>
      <c r="F45" s="1210"/>
      <c r="G45" s="1210"/>
      <c r="H45" s="1211"/>
      <c r="I45" s="86">
        <v>3901</v>
      </c>
      <c r="J45" s="87">
        <v>3387</v>
      </c>
      <c r="K45" s="87">
        <v>2979</v>
      </c>
      <c r="L45" s="87">
        <v>2881</v>
      </c>
      <c r="M45" s="88">
        <v>2728</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1815</v>
      </c>
      <c r="J50" s="87">
        <v>1824</v>
      </c>
      <c r="K50" s="87">
        <v>2002</v>
      </c>
      <c r="L50" s="87">
        <v>1965</v>
      </c>
      <c r="M50" s="88">
        <v>2001</v>
      </c>
    </row>
    <row r="51" spans="2:13" ht="27.75" customHeight="1" x14ac:dyDescent="0.15">
      <c r="B51" s="1204"/>
      <c r="C51" s="1205"/>
      <c r="D51" s="85"/>
      <c r="E51" s="1210" t="s">
        <v>36</v>
      </c>
      <c r="F51" s="1210"/>
      <c r="G51" s="1210"/>
      <c r="H51" s="1211"/>
      <c r="I51" s="86">
        <v>5317</v>
      </c>
      <c r="J51" s="87">
        <v>5021</v>
      </c>
      <c r="K51" s="87">
        <v>5233</v>
      </c>
      <c r="L51" s="87">
        <v>5351</v>
      </c>
      <c r="M51" s="88">
        <v>5936</v>
      </c>
    </row>
    <row r="52" spans="2:13" ht="27.75" customHeight="1" x14ac:dyDescent="0.15">
      <c r="B52" s="1206"/>
      <c r="C52" s="1207"/>
      <c r="D52" s="85"/>
      <c r="E52" s="1210" t="s">
        <v>37</v>
      </c>
      <c r="F52" s="1210"/>
      <c r="G52" s="1210"/>
      <c r="H52" s="1211"/>
      <c r="I52" s="86">
        <v>19330</v>
      </c>
      <c r="J52" s="87">
        <v>19445</v>
      </c>
      <c r="K52" s="87">
        <v>19654</v>
      </c>
      <c r="L52" s="87">
        <v>19913</v>
      </c>
      <c r="M52" s="88">
        <v>19871</v>
      </c>
    </row>
    <row r="53" spans="2:13" ht="27.75" customHeight="1" thickBot="1" x14ac:dyDescent="0.2">
      <c r="B53" s="1217" t="s">
        <v>21</v>
      </c>
      <c r="C53" s="1218"/>
      <c r="D53" s="92"/>
      <c r="E53" s="1219" t="s">
        <v>38</v>
      </c>
      <c r="F53" s="1219"/>
      <c r="G53" s="1219"/>
      <c r="H53" s="1220"/>
      <c r="I53" s="93">
        <v>6057</v>
      </c>
      <c r="J53" s="94">
        <v>5322</v>
      </c>
      <c r="K53" s="94">
        <v>5020</v>
      </c>
      <c r="L53" s="94">
        <v>4630</v>
      </c>
      <c r="M53" s="95">
        <v>3782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557</v>
      </c>
      <c r="I42" s="354"/>
      <c r="J42" s="354"/>
      <c r="K42" s="354"/>
      <c r="L42" s="246"/>
      <c r="M42" s="246"/>
      <c r="N42" s="246"/>
      <c r="O42" s="246"/>
    </row>
    <row r="43" spans="2:17" ht="13.5" x14ac:dyDescent="0.15">
      <c r="B43" s="250"/>
      <c r="C43" s="246"/>
      <c r="D43" s="246"/>
      <c r="E43" s="246"/>
      <c r="F43" s="246"/>
      <c r="G43" s="1225"/>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55"/>
      <c r="I48" s="355"/>
      <c r="J48" s="355"/>
    </row>
    <row r="49" spans="1:17" ht="13.5" x14ac:dyDescent="0.15">
      <c r="B49" s="250"/>
      <c r="C49" s="246"/>
      <c r="D49" s="246"/>
      <c r="E49" s="246"/>
      <c r="F49" s="246"/>
      <c r="G49" s="245" t="s">
        <v>558</v>
      </c>
    </row>
    <row r="50" spans="1:17" ht="13.5" x14ac:dyDescent="0.15">
      <c r="B50" s="250"/>
      <c r="C50" s="246"/>
      <c r="D50" s="246"/>
      <c r="E50" s="246"/>
      <c r="F50" s="246"/>
      <c r="G50" s="1234"/>
      <c r="H50" s="1235"/>
      <c r="I50" s="1235"/>
      <c r="J50" s="1236"/>
      <c r="K50" s="356" t="s">
        <v>523</v>
      </c>
      <c r="L50" s="356" t="s">
        <v>524</v>
      </c>
      <c r="M50" s="356" t="s">
        <v>525</v>
      </c>
      <c r="N50" s="356" t="s">
        <v>526</v>
      </c>
      <c r="O50" s="356" t="s">
        <v>527</v>
      </c>
    </row>
    <row r="51" spans="1:17" ht="13.5" x14ac:dyDescent="0.15">
      <c r="B51" s="250"/>
      <c r="C51" s="246"/>
      <c r="D51" s="246"/>
      <c r="E51" s="246"/>
      <c r="F51" s="246"/>
      <c r="G51" s="1237" t="s">
        <v>559</v>
      </c>
      <c r="H51" s="1238"/>
      <c r="I51" s="1243" t="s">
        <v>560</v>
      </c>
      <c r="J51" s="1243"/>
      <c r="K51" s="1255"/>
      <c r="L51" s="1255"/>
      <c r="M51" s="1255"/>
      <c r="N51" s="1255"/>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566</v>
      </c>
      <c r="J53" s="1252"/>
      <c r="K53" s="1256"/>
      <c r="L53" s="1256"/>
      <c r="M53" s="1256"/>
      <c r="N53" s="1256"/>
      <c r="O53" s="1256"/>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561</v>
      </c>
      <c r="H55" s="1247"/>
      <c r="I55" s="1252" t="s">
        <v>560</v>
      </c>
      <c r="J55" s="1252"/>
      <c r="K55" s="1255"/>
      <c r="L55" s="1255"/>
      <c r="M55" s="1255"/>
      <c r="N55" s="1255"/>
      <c r="O55" s="1255"/>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566</v>
      </c>
      <c r="J57" s="1223"/>
      <c r="K57" s="1256"/>
      <c r="L57" s="1256"/>
      <c r="M57" s="1256"/>
      <c r="N57" s="1256"/>
      <c r="O57" s="1256"/>
      <c r="P57" s="359"/>
      <c r="Q57" s="358"/>
    </row>
    <row r="58" spans="1:17" s="357" customFormat="1" ht="13.5" x14ac:dyDescent="0.15">
      <c r="A58" s="245"/>
      <c r="B58" s="358"/>
      <c r="C58" s="354"/>
      <c r="D58" s="354"/>
      <c r="E58" s="354"/>
      <c r="F58" s="354"/>
      <c r="G58" s="1250"/>
      <c r="H58" s="1251"/>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557</v>
      </c>
      <c r="I64" s="354"/>
      <c r="J64" s="354"/>
      <c r="K64" s="354"/>
      <c r="L64" s="246"/>
      <c r="M64" s="246"/>
      <c r="N64" s="246"/>
      <c r="O64" s="246"/>
    </row>
    <row r="65" spans="2:30" ht="13.5" x14ac:dyDescent="0.15">
      <c r="B65" s="250"/>
      <c r="C65" s="246"/>
      <c r="D65" s="246"/>
      <c r="E65" s="246"/>
      <c r="F65" s="246"/>
      <c r="G65" s="1225" t="s">
        <v>565</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34"/>
      <c r="H72" s="1235"/>
      <c r="I72" s="1235"/>
      <c r="J72" s="1236"/>
      <c r="K72" s="356" t="s">
        <v>523</v>
      </c>
      <c r="L72" s="356" t="s">
        <v>524</v>
      </c>
      <c r="M72" s="356" t="s">
        <v>525</v>
      </c>
      <c r="N72" s="356" t="s">
        <v>526</v>
      </c>
      <c r="O72" s="356" t="s">
        <v>527</v>
      </c>
    </row>
    <row r="73" spans="2:30" ht="13.5" x14ac:dyDescent="0.15">
      <c r="B73" s="250"/>
      <c r="C73" s="246"/>
      <c r="D73" s="246"/>
      <c r="E73" s="246"/>
      <c r="F73" s="246"/>
      <c r="G73" s="1237" t="s">
        <v>559</v>
      </c>
      <c r="H73" s="1238"/>
      <c r="I73" s="1243" t="s">
        <v>560</v>
      </c>
      <c r="J73" s="1243"/>
      <c r="K73" s="1245">
        <v>53.8</v>
      </c>
      <c r="L73" s="1245">
        <v>46.8</v>
      </c>
      <c r="M73" s="1221">
        <v>44.9</v>
      </c>
      <c r="N73" s="1221">
        <v>40.200000000000003</v>
      </c>
      <c r="O73" s="1221">
        <v>33.700000000000003</v>
      </c>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564</v>
      </c>
      <c r="J75" s="1252"/>
      <c r="K75" s="1253">
        <v>10</v>
      </c>
      <c r="L75" s="1253">
        <v>8.9</v>
      </c>
      <c r="M75" s="1253">
        <v>7.4</v>
      </c>
      <c r="N75" s="1253">
        <v>5.9</v>
      </c>
      <c r="O75" s="1253">
        <v>5.0999999999999996</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561</v>
      </c>
      <c r="H77" s="1247"/>
      <c r="I77" s="1252" t="s">
        <v>560</v>
      </c>
      <c r="J77" s="1252"/>
      <c r="K77" s="1245">
        <v>58.2</v>
      </c>
      <c r="L77" s="1245">
        <v>50.3</v>
      </c>
      <c r="M77" s="1221">
        <v>45.9</v>
      </c>
      <c r="N77" s="1221">
        <v>37.299999999999997</v>
      </c>
      <c r="O77" s="1221">
        <v>33.1</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564</v>
      </c>
      <c r="J79" s="1223"/>
      <c r="K79" s="1224">
        <v>10.3</v>
      </c>
      <c r="L79" s="1224">
        <v>9.6</v>
      </c>
      <c r="M79" s="1224">
        <v>8.8000000000000007</v>
      </c>
      <c r="N79" s="1224">
        <v>7.8</v>
      </c>
      <c r="O79" s="1224">
        <v>7.5</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28714</v>
      </c>
      <c r="E3" s="118"/>
      <c r="F3" s="119">
        <v>50880</v>
      </c>
      <c r="G3" s="120"/>
      <c r="H3" s="121"/>
    </row>
    <row r="4" spans="1:8" x14ac:dyDescent="0.15">
      <c r="A4" s="122"/>
      <c r="B4" s="123"/>
      <c r="C4" s="124"/>
      <c r="D4" s="125">
        <v>12531</v>
      </c>
      <c r="E4" s="126"/>
      <c r="F4" s="127">
        <v>26879</v>
      </c>
      <c r="G4" s="128"/>
      <c r="H4" s="129"/>
    </row>
    <row r="5" spans="1:8" x14ac:dyDescent="0.15">
      <c r="A5" s="110" t="s">
        <v>517</v>
      </c>
      <c r="B5" s="115"/>
      <c r="C5" s="116"/>
      <c r="D5" s="117">
        <v>27429</v>
      </c>
      <c r="E5" s="118"/>
      <c r="F5" s="119">
        <v>63956</v>
      </c>
      <c r="G5" s="120"/>
      <c r="H5" s="121"/>
    </row>
    <row r="6" spans="1:8" x14ac:dyDescent="0.15">
      <c r="A6" s="122"/>
      <c r="B6" s="123"/>
      <c r="C6" s="124"/>
      <c r="D6" s="125">
        <v>13217</v>
      </c>
      <c r="E6" s="126"/>
      <c r="F6" s="127">
        <v>29239</v>
      </c>
      <c r="G6" s="128"/>
      <c r="H6" s="129"/>
    </row>
    <row r="7" spans="1:8" x14ac:dyDescent="0.15">
      <c r="A7" s="110" t="s">
        <v>518</v>
      </c>
      <c r="B7" s="115"/>
      <c r="C7" s="116"/>
      <c r="D7" s="117">
        <v>38696</v>
      </c>
      <c r="E7" s="118"/>
      <c r="F7" s="119">
        <v>66255</v>
      </c>
      <c r="G7" s="120"/>
      <c r="H7" s="121"/>
    </row>
    <row r="8" spans="1:8" x14ac:dyDescent="0.15">
      <c r="A8" s="122"/>
      <c r="B8" s="123"/>
      <c r="C8" s="124"/>
      <c r="D8" s="125">
        <v>29271</v>
      </c>
      <c r="E8" s="126"/>
      <c r="F8" s="127">
        <v>31822</v>
      </c>
      <c r="G8" s="128"/>
      <c r="H8" s="129"/>
    </row>
    <row r="9" spans="1:8" x14ac:dyDescent="0.15">
      <c r="A9" s="110" t="s">
        <v>519</v>
      </c>
      <c r="B9" s="115"/>
      <c r="C9" s="116"/>
      <c r="D9" s="117">
        <v>20595</v>
      </c>
      <c r="E9" s="118"/>
      <c r="F9" s="119">
        <v>54227</v>
      </c>
      <c r="G9" s="120"/>
      <c r="H9" s="121"/>
    </row>
    <row r="10" spans="1:8" x14ac:dyDescent="0.15">
      <c r="A10" s="122"/>
      <c r="B10" s="123"/>
      <c r="C10" s="124"/>
      <c r="D10" s="125">
        <v>13016</v>
      </c>
      <c r="E10" s="126"/>
      <c r="F10" s="127">
        <v>29694</v>
      </c>
      <c r="G10" s="128"/>
      <c r="H10" s="129"/>
    </row>
    <row r="11" spans="1:8" x14ac:dyDescent="0.15">
      <c r="A11" s="110" t="s">
        <v>520</v>
      </c>
      <c r="B11" s="115"/>
      <c r="C11" s="116"/>
      <c r="D11" s="117">
        <v>24935</v>
      </c>
      <c r="E11" s="118"/>
      <c r="F11" s="119">
        <v>57295</v>
      </c>
      <c r="G11" s="120"/>
      <c r="H11" s="121"/>
    </row>
    <row r="12" spans="1:8" x14ac:dyDescent="0.15">
      <c r="A12" s="122"/>
      <c r="B12" s="123"/>
      <c r="C12" s="130"/>
      <c r="D12" s="125">
        <v>11752</v>
      </c>
      <c r="E12" s="126"/>
      <c r="F12" s="127">
        <v>32771</v>
      </c>
      <c r="G12" s="128"/>
      <c r="H12" s="129"/>
    </row>
    <row r="13" spans="1:8" x14ac:dyDescent="0.15">
      <c r="A13" s="110"/>
      <c r="B13" s="115"/>
      <c r="C13" s="131"/>
      <c r="D13" s="132">
        <v>28074</v>
      </c>
      <c r="E13" s="133"/>
      <c r="F13" s="134">
        <v>58523</v>
      </c>
      <c r="G13" s="135"/>
      <c r="H13" s="121"/>
    </row>
    <row r="14" spans="1:8" x14ac:dyDescent="0.15">
      <c r="A14" s="122"/>
      <c r="B14" s="123"/>
      <c r="C14" s="124"/>
      <c r="D14" s="125">
        <v>15957</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6.79</v>
      </c>
      <c r="C19" s="136">
        <f>ROUND(VALUE(SUBSTITUTE(実質収支比率等に係る経年分析!G$48,"▲","-")),2)</f>
        <v>6.74</v>
      </c>
      <c r="D19" s="136">
        <f>ROUND(VALUE(SUBSTITUTE(実質収支比率等に係る経年分析!H$48,"▲","-")),2)</f>
        <v>5.85</v>
      </c>
      <c r="E19" s="136">
        <f>ROUND(VALUE(SUBSTITUTE(実質収支比率等に係る経年分析!I$48,"▲","-")),2)</f>
        <v>11.05</v>
      </c>
      <c r="F19" s="136">
        <f>ROUND(VALUE(SUBSTITUTE(実質収支比率等に係る経年分析!J$48,"▲","-")),2)</f>
        <v>6.77</v>
      </c>
    </row>
    <row r="20" spans="1:11" x14ac:dyDescent="0.15">
      <c r="A20" s="136" t="s">
        <v>43</v>
      </c>
      <c r="B20" s="136">
        <f>ROUND(VALUE(SUBSTITUTE(実質収支比率等に係る経年分析!F$47,"▲","-")),2)</f>
        <v>11.94</v>
      </c>
      <c r="C20" s="136">
        <f>ROUND(VALUE(SUBSTITUTE(実質収支比率等に係る経年分析!G$47,"▲","-")),2)</f>
        <v>12.19</v>
      </c>
      <c r="D20" s="136">
        <f>ROUND(VALUE(SUBSTITUTE(実質収支比率等に係る経年分析!H$47,"▲","-")),2)</f>
        <v>13.49</v>
      </c>
      <c r="E20" s="136">
        <f>ROUND(VALUE(SUBSTITUTE(実質収支比率等に係る経年分析!I$47,"▲","-")),2)</f>
        <v>12.5</v>
      </c>
      <c r="F20" s="136">
        <f>ROUND(VALUE(SUBSTITUTE(実質収支比率等に係る経年分析!J$47,"▲","-")),2)</f>
        <v>12.55</v>
      </c>
    </row>
    <row r="21" spans="1:11" x14ac:dyDescent="0.15">
      <c r="A21" s="136" t="s">
        <v>44</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0.42</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4.34</v>
      </c>
      <c r="F21" s="136">
        <f>IF(ISNUMBER(VALUE(SUBSTITUTE(実質収支比率等に係る経年分析!J$49,"▲","-"))),ROUND(VALUE(SUBSTITUTE(実質収支比率等に係る経年分析!J$49,"▲","-")),2),NA())</f>
        <v>-4.78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流域関連公共下水道事業特別会計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1.1100000000000001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1.17</v>
      </c>
      <c r="F33" s="137">
        <f>IF(ROUND(VALUE(SUBSTITUTE(連結実質赤字比率に係る赤字・黒字の構成分析!H$37,"▲", "-")), 2) &lt; 0, ABS(ROUND(VALUE(SUBSTITUTE(連結実質赤字比率に係る赤字・黒字の構成分析!H$37,"▲", "-")), 2)), NA())</f>
        <v>0.44</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4.16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6.67</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10.47</v>
      </c>
    </row>
    <row r="36" spans="1:16" x14ac:dyDescent="0.15">
      <c r="A36" s="137" t="str">
        <f>IF(連結実質赤字比率に係る赤字・黒字の構成分析!C$34="",NA(),連結実質赤字比率に係る赤字・黒字の構成分析!C$34)</f>
        <v>津島市民病院事業会計</v>
      </c>
      <c r="B36" s="137">
        <f>IF(ROUND(VALUE(SUBSTITUTE(連結実質赤字比率に係る赤字・黒字の構成分析!F$34,"▲", "-")), 2) &lt; 0, ABS(ROUND(VALUE(SUBSTITUTE(連結実質赤字比率に係る赤字・黒字の構成分析!F$34,"▲", "-")), 2)), NA())</f>
        <v>4.72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2.81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7.79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5.48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2126</v>
      </c>
      <c r="E42" s="138"/>
      <c r="F42" s="138"/>
      <c r="G42" s="138">
        <f>'実質公債費比率（分子）の構造'!L$52</f>
        <v>2162</v>
      </c>
      <c r="H42" s="138"/>
      <c r="I42" s="138"/>
      <c r="J42" s="138">
        <f>'実質公債費比率（分子）の構造'!M$52</f>
        <v>2183</v>
      </c>
      <c r="K42" s="138"/>
      <c r="L42" s="138"/>
      <c r="M42" s="138">
        <f>'実質公債費比率（分子）の構造'!N$52</f>
        <v>1919</v>
      </c>
      <c r="N42" s="138"/>
      <c r="O42" s="138"/>
      <c r="P42" s="138">
        <f>'実質公債費比率（分子）の構造'!O$52</f>
        <v>1931</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320</v>
      </c>
      <c r="C45" s="138"/>
      <c r="D45" s="138"/>
      <c r="E45" s="138">
        <f>'実質公債費比率（分子）の構造'!L$49</f>
        <v>269</v>
      </c>
      <c r="F45" s="138"/>
      <c r="G45" s="138"/>
      <c r="H45" s="138">
        <f>'実質公債費比率（分子）の構造'!M$49</f>
        <v>195</v>
      </c>
      <c r="I45" s="138"/>
      <c r="J45" s="138"/>
      <c r="K45" s="138">
        <f>'実質公債費比率（分子）の構造'!N$49</f>
        <v>106</v>
      </c>
      <c r="L45" s="138"/>
      <c r="M45" s="138"/>
      <c r="N45" s="138">
        <f>'実質公債費比率（分子）の構造'!O$49</f>
        <v>37</v>
      </c>
      <c r="O45" s="138"/>
      <c r="P45" s="138"/>
    </row>
    <row r="46" spans="1:16" x14ac:dyDescent="0.15">
      <c r="A46" s="138" t="s">
        <v>55</v>
      </c>
      <c r="B46" s="138">
        <f>'実質公債費比率（分子）の構造'!K$48</f>
        <v>739</v>
      </c>
      <c r="C46" s="138"/>
      <c r="D46" s="138"/>
      <c r="E46" s="138">
        <f>'実質公債費比率（分子）の構造'!L$48</f>
        <v>733</v>
      </c>
      <c r="F46" s="138"/>
      <c r="G46" s="138"/>
      <c r="H46" s="138">
        <f>'実質公債費比率（分子）の構造'!M$48</f>
        <v>762</v>
      </c>
      <c r="I46" s="138"/>
      <c r="J46" s="138"/>
      <c r="K46" s="138">
        <f>'実質公債費比率（分子）の構造'!N$48</f>
        <v>772</v>
      </c>
      <c r="L46" s="138"/>
      <c r="M46" s="138"/>
      <c r="N46" s="138">
        <f>'実質公債費比率（分子）の構造'!O$48</f>
        <v>814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2059</v>
      </c>
      <c r="C49" s="138"/>
      <c r="D49" s="138"/>
      <c r="E49" s="138">
        <f>'実質公債費比率（分子）の構造'!L$45</f>
        <v>2052</v>
      </c>
      <c r="F49" s="138"/>
      <c r="G49" s="138"/>
      <c r="H49" s="138">
        <f>'実質公債費比率（分子）の構造'!M$45</f>
        <v>1868</v>
      </c>
      <c r="I49" s="138"/>
      <c r="J49" s="138"/>
      <c r="K49" s="138">
        <f>'実質公債費比率（分子）の構造'!N$45</f>
        <v>1538</v>
      </c>
      <c r="L49" s="138"/>
      <c r="M49" s="138"/>
      <c r="N49" s="138">
        <f>'実質公債費比率（分子）の構造'!O$45</f>
        <v>1680</v>
      </c>
      <c r="O49" s="138"/>
      <c r="P49" s="138"/>
    </row>
    <row r="50" spans="1:16" x14ac:dyDescent="0.15">
      <c r="A50" s="138" t="s">
        <v>59</v>
      </c>
      <c r="B50" s="138" t="e">
        <f>NA()</f>
        <v>#N/A</v>
      </c>
      <c r="C50" s="138">
        <f>IF(ISNUMBER('実質公債費比率（分子）の構造'!K$53),'実質公債費比率（分子）の構造'!K$53,NA())</f>
        <v>993</v>
      </c>
      <c r="D50" s="138" t="e">
        <f>NA()</f>
        <v>#N/A</v>
      </c>
      <c r="E50" s="138" t="e">
        <f>NA()</f>
        <v>#N/A</v>
      </c>
      <c r="F50" s="138">
        <f>IF(ISNUMBER('実質公債費比率（分子）の構造'!L$53),'実質公債費比率（分子）の構造'!L$53,NA())</f>
        <v>892</v>
      </c>
      <c r="G50" s="138" t="e">
        <f>NA()</f>
        <v>#N/A</v>
      </c>
      <c r="H50" s="138" t="e">
        <f>NA()</f>
        <v>#N/A</v>
      </c>
      <c r="I50" s="138">
        <f>IF(ISNUMBER('実質公債費比率（分子）の構造'!M$53),'実質公債費比率（分子）の構造'!M$53,NA())</f>
        <v>642</v>
      </c>
      <c r="J50" s="138" t="e">
        <f>NA()</f>
        <v>#N/A</v>
      </c>
      <c r="K50" s="138" t="e">
        <f>NA()</f>
        <v>#N/A</v>
      </c>
      <c r="L50" s="138">
        <f>IF(ISNUMBER('実質公債費比率（分子）の構造'!N$53),'実質公債費比率（分子）の構造'!N$53,NA())</f>
        <v>497</v>
      </c>
      <c r="M50" s="138" t="e">
        <f>NA()</f>
        <v>#N/A</v>
      </c>
      <c r="N50" s="138" t="e">
        <f>NA()</f>
        <v>#N/A</v>
      </c>
      <c r="O50" s="138">
        <f>IF(ISNUMBER('実質公債費比率（分子）の構造'!O$53),'実質公債費比率（分子）の構造'!O$53,NA())</f>
        <v>600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19330</v>
      </c>
      <c r="E56" s="137"/>
      <c r="F56" s="137"/>
      <c r="G56" s="137">
        <f>'将来負担比率（分子）の構造'!J$52</f>
        <v>19445</v>
      </c>
      <c r="H56" s="137"/>
      <c r="I56" s="137"/>
      <c r="J56" s="137">
        <f>'将来負担比率（分子）の構造'!K$52</f>
        <v>19654</v>
      </c>
      <c r="K56" s="137"/>
      <c r="L56" s="137"/>
      <c r="M56" s="137">
        <f>'将来負担比率（分子）の構造'!L$52</f>
        <v>19913</v>
      </c>
      <c r="N56" s="137"/>
      <c r="O56" s="137"/>
      <c r="P56" s="137">
        <f>'将来負担比率（分子）の構造'!M$52</f>
        <v>19871</v>
      </c>
    </row>
    <row r="57" spans="1:16" x14ac:dyDescent="0.15">
      <c r="A57" s="137" t="s">
        <v>36</v>
      </c>
      <c r="B57" s="137"/>
      <c r="C57" s="137"/>
      <c r="D57" s="137">
        <f>'将来負担比率（分子）の構造'!I$51</f>
        <v>5317</v>
      </c>
      <c r="E57" s="137"/>
      <c r="F57" s="137"/>
      <c r="G57" s="137">
        <f>'将来負担比率（分子）の構造'!J$51</f>
        <v>5021</v>
      </c>
      <c r="H57" s="137"/>
      <c r="I57" s="137"/>
      <c r="J57" s="137">
        <f>'将来負担比率（分子）の構造'!K$51</f>
        <v>5233</v>
      </c>
      <c r="K57" s="137"/>
      <c r="L57" s="137"/>
      <c r="M57" s="137">
        <f>'将来負担比率（分子）の構造'!L$51</f>
        <v>5351</v>
      </c>
      <c r="N57" s="137"/>
      <c r="O57" s="137"/>
      <c r="P57" s="137">
        <f>'将来負担比率（分子）の構造'!M$51</f>
        <v>5936</v>
      </c>
    </row>
    <row r="58" spans="1:16" x14ac:dyDescent="0.15">
      <c r="A58" s="137" t="s">
        <v>35</v>
      </c>
      <c r="B58" s="137"/>
      <c r="C58" s="137"/>
      <c r="D58" s="137">
        <f>'将来負担比率（分子）の構造'!I$50</f>
        <v>1815</v>
      </c>
      <c r="E58" s="137"/>
      <c r="F58" s="137"/>
      <c r="G58" s="137">
        <f>'将来負担比率（分子）の構造'!J$50</f>
        <v>1824</v>
      </c>
      <c r="H58" s="137"/>
      <c r="I58" s="137"/>
      <c r="J58" s="137">
        <f>'将来負担比率（分子）の構造'!K$50</f>
        <v>2002</v>
      </c>
      <c r="K58" s="137"/>
      <c r="L58" s="137"/>
      <c r="M58" s="137">
        <f>'将来負担比率（分子）の構造'!L$50</f>
        <v>1965</v>
      </c>
      <c r="N58" s="137"/>
      <c r="O58" s="137"/>
      <c r="P58" s="137">
        <f>'将来負担比率（分子）の構造'!M$50</f>
        <v>2001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3901</v>
      </c>
      <c r="C62" s="137"/>
      <c r="D62" s="137"/>
      <c r="E62" s="137">
        <f>'将来負担比率（分子）の構造'!J$45</f>
        <v>3387</v>
      </c>
      <c r="F62" s="137"/>
      <c r="G62" s="137"/>
      <c r="H62" s="137">
        <f>'将来負担比率（分子）の構造'!K$45</f>
        <v>2979</v>
      </c>
      <c r="I62" s="137"/>
      <c r="J62" s="137"/>
      <c r="K62" s="137">
        <f>'将来負担比率（分子）の構造'!L$45</f>
        <v>2881</v>
      </c>
      <c r="L62" s="137"/>
      <c r="M62" s="137"/>
      <c r="N62" s="137">
        <f>'将来負担比率（分子）の構造'!M$45</f>
        <v>2728</v>
      </c>
      <c r="O62" s="137"/>
      <c r="P62" s="137"/>
    </row>
    <row r="63" spans="1:16" x14ac:dyDescent="0.15">
      <c r="A63" s="137" t="s">
        <v>28</v>
      </c>
      <c r="B63" s="137">
        <f>'将来負担比率（分子）の構造'!I$44</f>
        <v>746</v>
      </c>
      <c r="C63" s="137"/>
      <c r="D63" s="137"/>
      <c r="E63" s="137">
        <f>'将来負担比率（分子）の構造'!J$44</f>
        <v>428</v>
      </c>
      <c r="F63" s="137"/>
      <c r="G63" s="137"/>
      <c r="H63" s="137">
        <f>'将来負担比率（分子）の構造'!K$44</f>
        <v>179</v>
      </c>
      <c r="I63" s="137"/>
      <c r="J63" s="137"/>
      <c r="K63" s="137">
        <f>'将来負担比率（分子）の構造'!L$44</f>
        <v>42</v>
      </c>
      <c r="L63" s="137"/>
      <c r="M63" s="137"/>
      <c r="N63" s="137" t="str">
        <f>'将来負担比率（分子）の構造'!M$44</f>
        <v>-</v>
      </c>
      <c r="O63" s="137"/>
      <c r="P63" s="137"/>
    </row>
    <row r="64" spans="1:16" x14ac:dyDescent="0.15">
      <c r="A64" s="137" t="s">
        <v>27</v>
      </c>
      <c r="B64" s="137">
        <f>'将来負担比率（分子）の構造'!I$43</f>
        <v>12381</v>
      </c>
      <c r="C64" s="137"/>
      <c r="D64" s="137"/>
      <c r="E64" s="137">
        <f>'将来負担比率（分子）の構造'!J$43</f>
        <v>12262</v>
      </c>
      <c r="F64" s="137"/>
      <c r="G64" s="137"/>
      <c r="H64" s="137">
        <f>'将来負担比率（分子）の構造'!K$43</f>
        <v>12268</v>
      </c>
      <c r="I64" s="137"/>
      <c r="J64" s="137"/>
      <c r="K64" s="137">
        <f>'将来負担比率（分子）の構造'!L$43</f>
        <v>12345</v>
      </c>
      <c r="L64" s="137"/>
      <c r="M64" s="137"/>
      <c r="N64" s="137">
        <f>'将来負担比率（分子）の構造'!M$43</f>
        <v>12448</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15491</v>
      </c>
      <c r="C66" s="137"/>
      <c r="D66" s="137"/>
      <c r="E66" s="137">
        <f>'将来負担比率（分子）の構造'!J$41</f>
        <v>15535</v>
      </c>
      <c r="F66" s="137"/>
      <c r="G66" s="137"/>
      <c r="H66" s="137">
        <f>'将来負担比率（分子）の構造'!K$41</f>
        <v>16483</v>
      </c>
      <c r="I66" s="137"/>
      <c r="J66" s="137"/>
      <c r="K66" s="137">
        <f>'将来負担比率（分子）の構造'!L$41</f>
        <v>16591</v>
      </c>
      <c r="L66" s="137"/>
      <c r="M66" s="137"/>
      <c r="N66" s="137">
        <f>'将来負担比率（分子）の構造'!M$41</f>
        <v>16413</v>
      </c>
      <c r="O66" s="137"/>
      <c r="P66" s="137"/>
    </row>
    <row r="67" spans="1:16" x14ac:dyDescent="0.15">
      <c r="A67" s="137" t="s">
        <v>63</v>
      </c>
      <c r="B67" s="137" t="e">
        <f>NA()</f>
        <v>#N/A</v>
      </c>
      <c r="C67" s="137">
        <f>IF(ISNUMBER('将来負担比率（分子）の構造'!I$53), IF('将来負担比率（分子）の構造'!I$53 &lt; 0, 0, '将来負担比率（分子）の構造'!I$53), NA())</f>
        <v>6057</v>
      </c>
      <c r="D67" s="137" t="e">
        <f>NA()</f>
        <v>#N/A</v>
      </c>
      <c r="E67" s="137" t="e">
        <f>NA()</f>
        <v>#N/A</v>
      </c>
      <c r="F67" s="137">
        <f>IF(ISNUMBER('将来負担比率（分子）の構造'!J$53), IF('将来負担比率（分子）の構造'!J$53 &lt; 0, 0, '将来負担比率（分子）の構造'!J$53), NA())</f>
        <v>5322</v>
      </c>
      <c r="G67" s="137" t="e">
        <f>NA()</f>
        <v>#N/A</v>
      </c>
      <c r="H67" s="137" t="e">
        <f>NA()</f>
        <v>#N/A</v>
      </c>
      <c r="I67" s="137">
        <f>IF(ISNUMBER('将来負担比率（分子）の構造'!K$53), IF('将来負担比率（分子）の構造'!K$53 &lt; 0, 0, '将来負担比率（分子）の構造'!K$53), NA())</f>
        <v>5020</v>
      </c>
      <c r="J67" s="137" t="e">
        <f>NA()</f>
        <v>#N/A</v>
      </c>
      <c r="K67" s="137" t="e">
        <f>NA()</f>
        <v>#N/A</v>
      </c>
      <c r="L67" s="137">
        <f>IF(ISNUMBER('将来負担比率（分子）の構造'!L$53), IF('将来負担比率（分子）の構造'!L$53 &lt; 0, 0, '将来負担比率（分子）の構造'!L$53), NA())</f>
        <v>4630</v>
      </c>
      <c r="M67" s="137" t="e">
        <f>NA()</f>
        <v>#N/A</v>
      </c>
      <c r="N67" s="137" t="e">
        <f>NA()</f>
        <v>#N/A</v>
      </c>
      <c r="O67" s="137">
        <f>IF(ISNUMBER('将来負担比率（分子）の構造'!M$53), IF('将来負担比率（分子）の構造'!M$53 &lt; 0, 0, '将来負担比率（分子）の構造'!M$53), NA())</f>
        <v>3782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8642216</v>
      </c>
      <c r="S5" s="615"/>
      <c r="T5" s="615"/>
      <c r="U5" s="615"/>
      <c r="V5" s="615"/>
      <c r="W5" s="615"/>
      <c r="X5" s="615"/>
      <c r="Y5" s="616"/>
      <c r="Z5" s="617">
        <v>40.5</v>
      </c>
      <c r="AA5" s="617"/>
      <c r="AB5" s="617"/>
      <c r="AC5" s="617"/>
      <c r="AD5" s="618">
        <v>8195068</v>
      </c>
      <c r="AE5" s="618"/>
      <c r="AF5" s="618"/>
      <c r="AG5" s="618"/>
      <c r="AH5" s="618"/>
      <c r="AI5" s="618"/>
      <c r="AJ5" s="618"/>
      <c r="AK5" s="618"/>
      <c r="AL5" s="619">
        <v>68.5</v>
      </c>
      <c r="AM5" s="620"/>
      <c r="AN5" s="620"/>
      <c r="AO5" s="621"/>
      <c r="AP5" s="611" t="s">
        <v>211</v>
      </c>
      <c r="AQ5" s="612"/>
      <c r="AR5" s="612"/>
      <c r="AS5" s="612"/>
      <c r="AT5" s="612"/>
      <c r="AU5" s="612"/>
      <c r="AV5" s="612"/>
      <c r="AW5" s="612"/>
      <c r="AX5" s="612"/>
      <c r="AY5" s="612"/>
      <c r="AZ5" s="612"/>
      <c r="BA5" s="612"/>
      <c r="BB5" s="612"/>
      <c r="BC5" s="612"/>
      <c r="BD5" s="612"/>
      <c r="BE5" s="612"/>
      <c r="BF5" s="613"/>
      <c r="BG5" s="625">
        <v>8195068</v>
      </c>
      <c r="BH5" s="626"/>
      <c r="BI5" s="626"/>
      <c r="BJ5" s="626"/>
      <c r="BK5" s="626"/>
      <c r="BL5" s="626"/>
      <c r="BM5" s="626"/>
      <c r="BN5" s="627"/>
      <c r="BO5" s="628">
        <v>94.8</v>
      </c>
      <c r="BP5" s="628"/>
      <c r="BQ5" s="628"/>
      <c r="BR5" s="628"/>
      <c r="BS5" s="629">
        <v>38710</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166248</v>
      </c>
      <c r="S6" s="626"/>
      <c r="T6" s="626"/>
      <c r="U6" s="626"/>
      <c r="V6" s="626"/>
      <c r="W6" s="626"/>
      <c r="X6" s="626"/>
      <c r="Y6" s="627"/>
      <c r="Z6" s="628">
        <v>0.8</v>
      </c>
      <c r="AA6" s="628"/>
      <c r="AB6" s="628"/>
      <c r="AC6" s="628"/>
      <c r="AD6" s="629">
        <v>166248</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8195068</v>
      </c>
      <c r="BH6" s="626"/>
      <c r="BI6" s="626"/>
      <c r="BJ6" s="626"/>
      <c r="BK6" s="626"/>
      <c r="BL6" s="626"/>
      <c r="BM6" s="626"/>
      <c r="BN6" s="627"/>
      <c r="BO6" s="628">
        <v>94.8</v>
      </c>
      <c r="BP6" s="628"/>
      <c r="BQ6" s="628"/>
      <c r="BR6" s="628"/>
      <c r="BS6" s="629">
        <v>38710</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256011</v>
      </c>
      <c r="CS6" s="626"/>
      <c r="CT6" s="626"/>
      <c r="CU6" s="626"/>
      <c r="CV6" s="626"/>
      <c r="CW6" s="626"/>
      <c r="CX6" s="626"/>
      <c r="CY6" s="627"/>
      <c r="CZ6" s="628">
        <v>1.3</v>
      </c>
      <c r="DA6" s="628"/>
      <c r="DB6" s="628"/>
      <c r="DC6" s="628"/>
      <c r="DD6" s="634" t="s">
        <v>218</v>
      </c>
      <c r="DE6" s="626"/>
      <c r="DF6" s="626"/>
      <c r="DG6" s="626"/>
      <c r="DH6" s="626"/>
      <c r="DI6" s="626"/>
      <c r="DJ6" s="626"/>
      <c r="DK6" s="626"/>
      <c r="DL6" s="626"/>
      <c r="DM6" s="626"/>
      <c r="DN6" s="626"/>
      <c r="DO6" s="626"/>
      <c r="DP6" s="627"/>
      <c r="DQ6" s="634">
        <v>256011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9412</v>
      </c>
      <c r="S7" s="626"/>
      <c r="T7" s="626"/>
      <c r="U7" s="626"/>
      <c r="V7" s="626"/>
      <c r="W7" s="626"/>
      <c r="X7" s="626"/>
      <c r="Y7" s="627"/>
      <c r="Z7" s="628">
        <v>0</v>
      </c>
      <c r="AA7" s="628"/>
      <c r="AB7" s="628"/>
      <c r="AC7" s="628"/>
      <c r="AD7" s="629">
        <v>9412</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3941214</v>
      </c>
      <c r="BH7" s="626"/>
      <c r="BI7" s="626"/>
      <c r="BJ7" s="626"/>
      <c r="BK7" s="626"/>
      <c r="BL7" s="626"/>
      <c r="BM7" s="626"/>
      <c r="BN7" s="627"/>
      <c r="BO7" s="628">
        <v>45.6</v>
      </c>
      <c r="BP7" s="628"/>
      <c r="BQ7" s="628"/>
      <c r="BR7" s="628"/>
      <c r="BS7" s="629">
        <v>38710</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2576676</v>
      </c>
      <c r="CS7" s="626"/>
      <c r="CT7" s="626"/>
      <c r="CU7" s="626"/>
      <c r="CV7" s="626"/>
      <c r="CW7" s="626"/>
      <c r="CX7" s="626"/>
      <c r="CY7" s="627"/>
      <c r="CZ7" s="628">
        <v>12.6</v>
      </c>
      <c r="DA7" s="628"/>
      <c r="DB7" s="628"/>
      <c r="DC7" s="628"/>
      <c r="DD7" s="634">
        <v>422758</v>
      </c>
      <c r="DE7" s="626"/>
      <c r="DF7" s="626"/>
      <c r="DG7" s="626"/>
      <c r="DH7" s="626"/>
      <c r="DI7" s="626"/>
      <c r="DJ7" s="626"/>
      <c r="DK7" s="626"/>
      <c r="DL7" s="626"/>
      <c r="DM7" s="626"/>
      <c r="DN7" s="626"/>
      <c r="DO7" s="626"/>
      <c r="DP7" s="627"/>
      <c r="DQ7" s="634">
        <v>2125407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44403</v>
      </c>
      <c r="S8" s="626"/>
      <c r="T8" s="626"/>
      <c r="U8" s="626"/>
      <c r="V8" s="626"/>
      <c r="W8" s="626"/>
      <c r="X8" s="626"/>
      <c r="Y8" s="627"/>
      <c r="Z8" s="628">
        <v>0.2</v>
      </c>
      <c r="AA8" s="628"/>
      <c r="AB8" s="628"/>
      <c r="AC8" s="628"/>
      <c r="AD8" s="629">
        <v>44403</v>
      </c>
      <c r="AE8" s="629"/>
      <c r="AF8" s="629"/>
      <c r="AG8" s="629"/>
      <c r="AH8" s="629"/>
      <c r="AI8" s="629"/>
      <c r="AJ8" s="629"/>
      <c r="AK8" s="629"/>
      <c r="AL8" s="630">
        <v>0.4</v>
      </c>
      <c r="AM8" s="631"/>
      <c r="AN8" s="631"/>
      <c r="AO8" s="632"/>
      <c r="AP8" s="622" t="s">
        <v>223</v>
      </c>
      <c r="AQ8" s="623"/>
      <c r="AR8" s="623"/>
      <c r="AS8" s="623"/>
      <c r="AT8" s="623"/>
      <c r="AU8" s="623"/>
      <c r="AV8" s="623"/>
      <c r="AW8" s="623"/>
      <c r="AX8" s="623"/>
      <c r="AY8" s="623"/>
      <c r="AZ8" s="623"/>
      <c r="BA8" s="623"/>
      <c r="BB8" s="623"/>
      <c r="BC8" s="623"/>
      <c r="BD8" s="623"/>
      <c r="BE8" s="623"/>
      <c r="BF8" s="624"/>
      <c r="BG8" s="625">
        <v>111403</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8057186</v>
      </c>
      <c r="CS8" s="626"/>
      <c r="CT8" s="626"/>
      <c r="CU8" s="626"/>
      <c r="CV8" s="626"/>
      <c r="CW8" s="626"/>
      <c r="CX8" s="626"/>
      <c r="CY8" s="627"/>
      <c r="CZ8" s="628">
        <v>39.4</v>
      </c>
      <c r="DA8" s="628"/>
      <c r="DB8" s="628"/>
      <c r="DC8" s="628"/>
      <c r="DD8" s="634">
        <v>40748</v>
      </c>
      <c r="DE8" s="626"/>
      <c r="DF8" s="626"/>
      <c r="DG8" s="626"/>
      <c r="DH8" s="626"/>
      <c r="DI8" s="626"/>
      <c r="DJ8" s="626"/>
      <c r="DK8" s="626"/>
      <c r="DL8" s="626"/>
      <c r="DM8" s="626"/>
      <c r="DN8" s="626"/>
      <c r="DO8" s="626"/>
      <c r="DP8" s="627"/>
      <c r="DQ8" s="634">
        <v>4206006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22904</v>
      </c>
      <c r="S9" s="626"/>
      <c r="T9" s="626"/>
      <c r="U9" s="626"/>
      <c r="V9" s="626"/>
      <c r="W9" s="626"/>
      <c r="X9" s="626"/>
      <c r="Y9" s="627"/>
      <c r="Z9" s="628">
        <v>0.1</v>
      </c>
      <c r="AA9" s="628"/>
      <c r="AB9" s="628"/>
      <c r="AC9" s="628"/>
      <c r="AD9" s="629">
        <v>22904</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3207640</v>
      </c>
      <c r="BH9" s="626"/>
      <c r="BI9" s="626"/>
      <c r="BJ9" s="626"/>
      <c r="BK9" s="626"/>
      <c r="BL9" s="626"/>
      <c r="BM9" s="626"/>
      <c r="BN9" s="627"/>
      <c r="BO9" s="628">
        <v>37.1</v>
      </c>
      <c r="BP9" s="628"/>
      <c r="BQ9" s="628"/>
      <c r="BR9" s="628"/>
      <c r="BS9" s="634" t="s">
        <v>111</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3157716</v>
      </c>
      <c r="CS9" s="626"/>
      <c r="CT9" s="626"/>
      <c r="CU9" s="626"/>
      <c r="CV9" s="626"/>
      <c r="CW9" s="626"/>
      <c r="CX9" s="626"/>
      <c r="CY9" s="627"/>
      <c r="CZ9" s="628">
        <v>15.5</v>
      </c>
      <c r="DA9" s="628"/>
      <c r="DB9" s="628"/>
      <c r="DC9" s="628"/>
      <c r="DD9" s="634">
        <v>9203</v>
      </c>
      <c r="DE9" s="626"/>
      <c r="DF9" s="626"/>
      <c r="DG9" s="626"/>
      <c r="DH9" s="626"/>
      <c r="DI9" s="626"/>
      <c r="DJ9" s="626"/>
      <c r="DK9" s="626"/>
      <c r="DL9" s="626"/>
      <c r="DM9" s="626"/>
      <c r="DN9" s="626"/>
      <c r="DO9" s="626"/>
      <c r="DP9" s="627"/>
      <c r="DQ9" s="634">
        <v>3059031</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1153711</v>
      </c>
      <c r="S10" s="626"/>
      <c r="T10" s="626"/>
      <c r="U10" s="626"/>
      <c r="V10" s="626"/>
      <c r="W10" s="626"/>
      <c r="X10" s="626"/>
      <c r="Y10" s="627"/>
      <c r="Z10" s="628">
        <v>5.4</v>
      </c>
      <c r="AA10" s="628"/>
      <c r="AB10" s="628"/>
      <c r="AC10" s="628"/>
      <c r="AD10" s="629">
        <v>1153711</v>
      </c>
      <c r="AE10" s="629"/>
      <c r="AF10" s="629"/>
      <c r="AG10" s="629"/>
      <c r="AH10" s="629"/>
      <c r="AI10" s="629"/>
      <c r="AJ10" s="629"/>
      <c r="AK10" s="629"/>
      <c r="AL10" s="630">
        <v>9.6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177138</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50011</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445033</v>
      </c>
      <c r="BH11" s="626"/>
      <c r="BI11" s="626"/>
      <c r="BJ11" s="626"/>
      <c r="BK11" s="626"/>
      <c r="BL11" s="626"/>
      <c r="BM11" s="626"/>
      <c r="BN11" s="627"/>
      <c r="BO11" s="628">
        <v>5.0999999999999996</v>
      </c>
      <c r="BP11" s="628"/>
      <c r="BQ11" s="628"/>
      <c r="BR11" s="628"/>
      <c r="BS11" s="634">
        <v>38710</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311872</v>
      </c>
      <c r="CS11" s="626"/>
      <c r="CT11" s="626"/>
      <c r="CU11" s="626"/>
      <c r="CV11" s="626"/>
      <c r="CW11" s="626"/>
      <c r="CX11" s="626"/>
      <c r="CY11" s="627"/>
      <c r="CZ11" s="628">
        <v>1.5</v>
      </c>
      <c r="DA11" s="628"/>
      <c r="DB11" s="628"/>
      <c r="DC11" s="628"/>
      <c r="DD11" s="634">
        <v>168470</v>
      </c>
      <c r="DE11" s="626"/>
      <c r="DF11" s="626"/>
      <c r="DG11" s="626"/>
      <c r="DH11" s="626"/>
      <c r="DI11" s="626"/>
      <c r="DJ11" s="626"/>
      <c r="DK11" s="626"/>
      <c r="DL11" s="626"/>
      <c r="DM11" s="626"/>
      <c r="DN11" s="626"/>
      <c r="DO11" s="626"/>
      <c r="DP11" s="627"/>
      <c r="DQ11" s="634">
        <v>168776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3673414</v>
      </c>
      <c r="BH12" s="626"/>
      <c r="BI12" s="626"/>
      <c r="BJ12" s="626"/>
      <c r="BK12" s="626"/>
      <c r="BL12" s="626"/>
      <c r="BM12" s="626"/>
      <c r="BN12" s="627"/>
      <c r="BO12" s="628">
        <v>42.5</v>
      </c>
      <c r="BP12" s="628"/>
      <c r="BQ12" s="628"/>
      <c r="BR12" s="628"/>
      <c r="BS12" s="634" t="s">
        <v>111</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252753</v>
      </c>
      <c r="CS12" s="626"/>
      <c r="CT12" s="626"/>
      <c r="CU12" s="626"/>
      <c r="CV12" s="626"/>
      <c r="CW12" s="626"/>
      <c r="CX12" s="626"/>
      <c r="CY12" s="627"/>
      <c r="CZ12" s="628">
        <v>1.2</v>
      </c>
      <c r="DA12" s="628"/>
      <c r="DB12" s="628"/>
      <c r="DC12" s="628"/>
      <c r="DD12" s="634">
        <v>1044</v>
      </c>
      <c r="DE12" s="626"/>
      <c r="DF12" s="626"/>
      <c r="DG12" s="626"/>
      <c r="DH12" s="626"/>
      <c r="DI12" s="626"/>
      <c r="DJ12" s="626"/>
      <c r="DK12" s="626"/>
      <c r="DL12" s="626"/>
      <c r="DM12" s="626"/>
      <c r="DN12" s="626"/>
      <c r="DO12" s="626"/>
      <c r="DP12" s="627"/>
      <c r="DQ12" s="634">
        <v>139331</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71373</v>
      </c>
      <c r="S13" s="626"/>
      <c r="T13" s="626"/>
      <c r="U13" s="626"/>
      <c r="V13" s="626"/>
      <c r="W13" s="626"/>
      <c r="X13" s="626"/>
      <c r="Y13" s="627"/>
      <c r="Z13" s="628">
        <v>0.3</v>
      </c>
      <c r="AA13" s="628"/>
      <c r="AB13" s="628"/>
      <c r="AC13" s="628"/>
      <c r="AD13" s="629">
        <v>71373</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3657386</v>
      </c>
      <c r="BH13" s="626"/>
      <c r="BI13" s="626"/>
      <c r="BJ13" s="626"/>
      <c r="BK13" s="626"/>
      <c r="BL13" s="626"/>
      <c r="BM13" s="626"/>
      <c r="BN13" s="627"/>
      <c r="BO13" s="628">
        <v>42.3</v>
      </c>
      <c r="BP13" s="628"/>
      <c r="BQ13" s="628"/>
      <c r="BR13" s="628"/>
      <c r="BS13" s="634" t="s">
        <v>111</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1641818</v>
      </c>
      <c r="CS13" s="626"/>
      <c r="CT13" s="626"/>
      <c r="CU13" s="626"/>
      <c r="CV13" s="626"/>
      <c r="CW13" s="626"/>
      <c r="CX13" s="626"/>
      <c r="CY13" s="627"/>
      <c r="CZ13" s="628">
        <v>8</v>
      </c>
      <c r="DA13" s="628"/>
      <c r="DB13" s="628"/>
      <c r="DC13" s="628"/>
      <c r="DD13" s="634">
        <v>827744</v>
      </c>
      <c r="DE13" s="626"/>
      <c r="DF13" s="626"/>
      <c r="DG13" s="626"/>
      <c r="DH13" s="626"/>
      <c r="DI13" s="626"/>
      <c r="DJ13" s="626"/>
      <c r="DK13" s="626"/>
      <c r="DL13" s="626"/>
      <c r="DM13" s="626"/>
      <c r="DN13" s="626"/>
      <c r="DO13" s="626"/>
      <c r="DP13" s="627"/>
      <c r="DQ13" s="634">
        <v>941327</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135311</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728729</v>
      </c>
      <c r="CS14" s="626"/>
      <c r="CT14" s="626"/>
      <c r="CU14" s="626"/>
      <c r="CV14" s="626"/>
      <c r="CW14" s="626"/>
      <c r="CX14" s="626"/>
      <c r="CY14" s="627"/>
      <c r="CZ14" s="628">
        <v>3.6</v>
      </c>
      <c r="DA14" s="628"/>
      <c r="DB14" s="628"/>
      <c r="DC14" s="628"/>
      <c r="DD14" s="634">
        <v>69401</v>
      </c>
      <c r="DE14" s="626"/>
      <c r="DF14" s="626"/>
      <c r="DG14" s="626"/>
      <c r="DH14" s="626"/>
      <c r="DI14" s="626"/>
      <c r="DJ14" s="626"/>
      <c r="DK14" s="626"/>
      <c r="DL14" s="626"/>
      <c r="DM14" s="626"/>
      <c r="DN14" s="626"/>
      <c r="DO14" s="626"/>
      <c r="DP14" s="627"/>
      <c r="DQ14" s="634">
        <v>649445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36387</v>
      </c>
      <c r="S15" s="626"/>
      <c r="T15" s="626"/>
      <c r="U15" s="626"/>
      <c r="V15" s="626"/>
      <c r="W15" s="626"/>
      <c r="X15" s="626"/>
      <c r="Y15" s="627"/>
      <c r="Z15" s="628">
        <v>0.2</v>
      </c>
      <c r="AA15" s="628"/>
      <c r="AB15" s="628"/>
      <c r="AC15" s="628"/>
      <c r="AD15" s="629">
        <v>36387</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445129</v>
      </c>
      <c r="BH15" s="626"/>
      <c r="BI15" s="626"/>
      <c r="BJ15" s="626"/>
      <c r="BK15" s="626"/>
      <c r="BL15" s="626"/>
      <c r="BM15" s="626"/>
      <c r="BN15" s="627"/>
      <c r="BO15" s="628">
        <v>5.2</v>
      </c>
      <c r="BP15" s="628"/>
      <c r="BQ15" s="628"/>
      <c r="BR15" s="628"/>
      <c r="BS15" s="634" t="s">
        <v>111</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1717483</v>
      </c>
      <c r="CS15" s="626"/>
      <c r="CT15" s="626"/>
      <c r="CU15" s="626"/>
      <c r="CV15" s="626"/>
      <c r="CW15" s="626"/>
      <c r="CX15" s="626"/>
      <c r="CY15" s="627"/>
      <c r="CZ15" s="628">
        <v>8.4</v>
      </c>
      <c r="DA15" s="628"/>
      <c r="DB15" s="628"/>
      <c r="DC15" s="628"/>
      <c r="DD15" s="634">
        <v>49063</v>
      </c>
      <c r="DE15" s="626"/>
      <c r="DF15" s="626"/>
      <c r="DG15" s="626"/>
      <c r="DH15" s="626"/>
      <c r="DI15" s="626"/>
      <c r="DJ15" s="626"/>
      <c r="DK15" s="626"/>
      <c r="DL15" s="626"/>
      <c r="DM15" s="626"/>
      <c r="DN15" s="626"/>
      <c r="DO15" s="626"/>
      <c r="DP15" s="627"/>
      <c r="DQ15" s="634">
        <v>1328161</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2561222</v>
      </c>
      <c r="S16" s="626"/>
      <c r="T16" s="626"/>
      <c r="U16" s="626"/>
      <c r="V16" s="626"/>
      <c r="W16" s="626"/>
      <c r="X16" s="626"/>
      <c r="Y16" s="627"/>
      <c r="Z16" s="628">
        <v>12</v>
      </c>
      <c r="AA16" s="628"/>
      <c r="AB16" s="628"/>
      <c r="AC16" s="628"/>
      <c r="AD16" s="629">
        <v>2238718</v>
      </c>
      <c r="AE16" s="629"/>
      <c r="AF16" s="629"/>
      <c r="AG16" s="629"/>
      <c r="AH16" s="629"/>
      <c r="AI16" s="629"/>
      <c r="AJ16" s="629"/>
      <c r="AK16" s="629"/>
      <c r="AL16" s="630">
        <v>18.7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2238718</v>
      </c>
      <c r="S17" s="626"/>
      <c r="T17" s="626"/>
      <c r="U17" s="626"/>
      <c r="V17" s="626"/>
      <c r="W17" s="626"/>
      <c r="X17" s="626"/>
      <c r="Y17" s="627"/>
      <c r="Z17" s="628">
        <v>10.5</v>
      </c>
      <c r="AA17" s="628"/>
      <c r="AB17" s="628"/>
      <c r="AC17" s="628"/>
      <c r="AD17" s="629">
        <v>2238718</v>
      </c>
      <c r="AE17" s="629"/>
      <c r="AF17" s="629"/>
      <c r="AG17" s="629"/>
      <c r="AH17" s="629"/>
      <c r="AI17" s="629"/>
      <c r="AJ17" s="629"/>
      <c r="AK17" s="629"/>
      <c r="AL17" s="630">
        <v>18.7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1679940</v>
      </c>
      <c r="CS17" s="626"/>
      <c r="CT17" s="626"/>
      <c r="CU17" s="626"/>
      <c r="CV17" s="626"/>
      <c r="CW17" s="626"/>
      <c r="CX17" s="626"/>
      <c r="CY17" s="627"/>
      <c r="CZ17" s="628">
        <v>8.1999999999999993</v>
      </c>
      <c r="DA17" s="628"/>
      <c r="DB17" s="628"/>
      <c r="DC17" s="628"/>
      <c r="DD17" s="634" t="s">
        <v>111</v>
      </c>
      <c r="DE17" s="626"/>
      <c r="DF17" s="626"/>
      <c r="DG17" s="626"/>
      <c r="DH17" s="626"/>
      <c r="DI17" s="626"/>
      <c r="DJ17" s="626"/>
      <c r="DK17" s="626"/>
      <c r="DL17" s="626"/>
      <c r="DM17" s="626"/>
      <c r="DN17" s="626"/>
      <c r="DO17" s="626"/>
      <c r="DP17" s="627"/>
      <c r="DQ17" s="634">
        <v>1635070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322504</v>
      </c>
      <c r="S18" s="626"/>
      <c r="T18" s="626"/>
      <c r="U18" s="626"/>
      <c r="V18" s="626"/>
      <c r="W18" s="626"/>
      <c r="X18" s="626"/>
      <c r="Y18" s="627"/>
      <c r="Z18" s="628">
        <v>1.5</v>
      </c>
      <c r="AA18" s="628"/>
      <c r="AB18" s="628"/>
      <c r="AC18" s="628"/>
      <c r="AD18" s="629" t="s">
        <v>111</v>
      </c>
      <c r="AE18" s="629"/>
      <c r="AF18" s="629"/>
      <c r="AG18" s="629"/>
      <c r="AH18" s="629"/>
      <c r="AI18" s="629"/>
      <c r="AJ18" s="629"/>
      <c r="AK18" s="629"/>
      <c r="AL18" s="630" t="s">
        <v>111</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447148</v>
      </c>
      <c r="BH19" s="626"/>
      <c r="BI19" s="626"/>
      <c r="BJ19" s="626"/>
      <c r="BK19" s="626"/>
      <c r="BL19" s="626"/>
      <c r="BM19" s="626"/>
      <c r="BN19" s="627"/>
      <c r="BO19" s="628">
        <v>5.2</v>
      </c>
      <c r="BP19" s="628"/>
      <c r="BQ19" s="628"/>
      <c r="BR19" s="628"/>
      <c r="BS19" s="634" t="s">
        <v>111</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12707876</v>
      </c>
      <c r="S20" s="626"/>
      <c r="T20" s="626"/>
      <c r="U20" s="626"/>
      <c r="V20" s="626"/>
      <c r="W20" s="626"/>
      <c r="X20" s="626"/>
      <c r="Y20" s="627"/>
      <c r="Z20" s="628">
        <v>59.6</v>
      </c>
      <c r="AA20" s="628"/>
      <c r="AB20" s="628"/>
      <c r="AC20" s="628"/>
      <c r="AD20" s="629">
        <v>11938224</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447148</v>
      </c>
      <c r="BH20" s="626"/>
      <c r="BI20" s="626"/>
      <c r="BJ20" s="626"/>
      <c r="BK20" s="626"/>
      <c r="BL20" s="626"/>
      <c r="BM20" s="626"/>
      <c r="BN20" s="627"/>
      <c r="BO20" s="628">
        <v>5.2</v>
      </c>
      <c r="BP20" s="628"/>
      <c r="BQ20" s="628"/>
      <c r="BR20" s="628"/>
      <c r="BS20" s="634" t="s">
        <v>111</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20430195</v>
      </c>
      <c r="CS20" s="626"/>
      <c r="CT20" s="626"/>
      <c r="CU20" s="626"/>
      <c r="CV20" s="626"/>
      <c r="CW20" s="626"/>
      <c r="CX20" s="626"/>
      <c r="CY20" s="627"/>
      <c r="CZ20" s="628">
        <v>100</v>
      </c>
      <c r="DA20" s="628"/>
      <c r="DB20" s="628"/>
      <c r="DC20" s="628"/>
      <c r="DD20" s="634">
        <v>1588431</v>
      </c>
      <c r="DE20" s="626"/>
      <c r="DF20" s="626"/>
      <c r="DG20" s="626"/>
      <c r="DH20" s="626"/>
      <c r="DI20" s="626"/>
      <c r="DJ20" s="626"/>
      <c r="DK20" s="626"/>
      <c r="DL20" s="626"/>
      <c r="DM20" s="626"/>
      <c r="DN20" s="626"/>
      <c r="DO20" s="626"/>
      <c r="DP20" s="627"/>
      <c r="DQ20" s="634">
        <v>14508576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10494</v>
      </c>
      <c r="S21" s="626"/>
      <c r="T21" s="626"/>
      <c r="U21" s="626"/>
      <c r="V21" s="626"/>
      <c r="W21" s="626"/>
      <c r="X21" s="626"/>
      <c r="Y21" s="627"/>
      <c r="Z21" s="628">
        <v>0</v>
      </c>
      <c r="AA21" s="628"/>
      <c r="AB21" s="628"/>
      <c r="AC21" s="628"/>
      <c r="AD21" s="629">
        <v>10494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523306</v>
      </c>
      <c r="S22" s="626"/>
      <c r="T22" s="626"/>
      <c r="U22" s="626"/>
      <c r="V22" s="626"/>
      <c r="W22" s="626"/>
      <c r="X22" s="626"/>
      <c r="Y22" s="627"/>
      <c r="Z22" s="628">
        <v>2.5</v>
      </c>
      <c r="AA22" s="628"/>
      <c r="AB22" s="628"/>
      <c r="AC22" s="628"/>
      <c r="AD22" s="629" t="s">
        <v>111</v>
      </c>
      <c r="AE22" s="629"/>
      <c r="AF22" s="629"/>
      <c r="AG22" s="629"/>
      <c r="AH22" s="629"/>
      <c r="AI22" s="629"/>
      <c r="AJ22" s="629"/>
      <c r="AK22" s="629"/>
      <c r="AL22" s="630" t="s">
        <v>111</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215973</v>
      </c>
      <c r="S23" s="626"/>
      <c r="T23" s="626"/>
      <c r="U23" s="626"/>
      <c r="V23" s="626"/>
      <c r="W23" s="626"/>
      <c r="X23" s="626"/>
      <c r="Y23" s="627"/>
      <c r="Z23" s="628">
        <v>1</v>
      </c>
      <c r="AA23" s="628"/>
      <c r="AB23" s="628"/>
      <c r="AC23" s="628"/>
      <c r="AD23" s="629">
        <v>8521</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447148</v>
      </c>
      <c r="BH23" s="626"/>
      <c r="BI23" s="626"/>
      <c r="BJ23" s="626"/>
      <c r="BK23" s="626"/>
      <c r="BL23" s="626"/>
      <c r="BM23" s="626"/>
      <c r="BN23" s="627"/>
      <c r="BO23" s="628">
        <v>5.2</v>
      </c>
      <c r="BP23" s="628"/>
      <c r="BQ23" s="628"/>
      <c r="BR23" s="628"/>
      <c r="BS23" s="634" t="s">
        <v>111</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37859</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10087985</v>
      </c>
      <c r="CS24" s="615"/>
      <c r="CT24" s="615"/>
      <c r="CU24" s="615"/>
      <c r="CV24" s="615"/>
      <c r="CW24" s="615"/>
      <c r="CX24" s="615"/>
      <c r="CY24" s="616"/>
      <c r="CZ24" s="652">
        <v>49.4</v>
      </c>
      <c r="DA24" s="653"/>
      <c r="DB24" s="653"/>
      <c r="DC24" s="654"/>
      <c r="DD24" s="651">
        <v>6508352</v>
      </c>
      <c r="DE24" s="615"/>
      <c r="DF24" s="615"/>
      <c r="DG24" s="615"/>
      <c r="DH24" s="615"/>
      <c r="DI24" s="615"/>
      <c r="DJ24" s="615"/>
      <c r="DK24" s="616"/>
      <c r="DL24" s="651">
        <v>6430319</v>
      </c>
      <c r="DM24" s="615"/>
      <c r="DN24" s="615"/>
      <c r="DO24" s="615"/>
      <c r="DP24" s="615"/>
      <c r="DQ24" s="615"/>
      <c r="DR24" s="615"/>
      <c r="DS24" s="615"/>
      <c r="DT24" s="615"/>
      <c r="DU24" s="615"/>
      <c r="DV24" s="616"/>
      <c r="DW24" s="619">
        <v>50.3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3035413</v>
      </c>
      <c r="S25" s="626"/>
      <c r="T25" s="626"/>
      <c r="U25" s="626"/>
      <c r="V25" s="626"/>
      <c r="W25" s="626"/>
      <c r="X25" s="626"/>
      <c r="Y25" s="627"/>
      <c r="Z25" s="628">
        <v>14.2</v>
      </c>
      <c r="AA25" s="628"/>
      <c r="AB25" s="628"/>
      <c r="AC25" s="628"/>
      <c r="AD25" s="629" t="s">
        <v>111</v>
      </c>
      <c r="AE25" s="629"/>
      <c r="AF25" s="629"/>
      <c r="AG25" s="629"/>
      <c r="AH25" s="629"/>
      <c r="AI25" s="629"/>
      <c r="AJ25" s="629"/>
      <c r="AK25" s="629"/>
      <c r="AL25" s="630" t="s">
        <v>111</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3661699</v>
      </c>
      <c r="CS25" s="657"/>
      <c r="CT25" s="657"/>
      <c r="CU25" s="657"/>
      <c r="CV25" s="657"/>
      <c r="CW25" s="657"/>
      <c r="CX25" s="657"/>
      <c r="CY25" s="658"/>
      <c r="CZ25" s="659">
        <v>17.899999999999999</v>
      </c>
      <c r="DA25" s="660"/>
      <c r="DB25" s="660"/>
      <c r="DC25" s="661"/>
      <c r="DD25" s="634">
        <v>3388968</v>
      </c>
      <c r="DE25" s="657"/>
      <c r="DF25" s="657"/>
      <c r="DG25" s="657"/>
      <c r="DH25" s="657"/>
      <c r="DI25" s="657"/>
      <c r="DJ25" s="657"/>
      <c r="DK25" s="658"/>
      <c r="DL25" s="634">
        <v>3314865</v>
      </c>
      <c r="DM25" s="657"/>
      <c r="DN25" s="657"/>
      <c r="DO25" s="657"/>
      <c r="DP25" s="657"/>
      <c r="DQ25" s="657"/>
      <c r="DR25" s="657"/>
      <c r="DS25" s="657"/>
      <c r="DT25" s="657"/>
      <c r="DU25" s="657"/>
      <c r="DV25" s="658"/>
      <c r="DW25" s="630">
        <v>25.9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2455367</v>
      </c>
      <c r="CS26" s="626"/>
      <c r="CT26" s="626"/>
      <c r="CU26" s="626"/>
      <c r="CV26" s="626"/>
      <c r="CW26" s="626"/>
      <c r="CX26" s="626"/>
      <c r="CY26" s="627"/>
      <c r="CZ26" s="659">
        <v>12</v>
      </c>
      <c r="DA26" s="660"/>
      <c r="DB26" s="660"/>
      <c r="DC26" s="661"/>
      <c r="DD26" s="634">
        <v>2192890</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1408667</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8642216</v>
      </c>
      <c r="BH27" s="626"/>
      <c r="BI27" s="626"/>
      <c r="BJ27" s="626"/>
      <c r="BK27" s="626"/>
      <c r="BL27" s="626"/>
      <c r="BM27" s="626"/>
      <c r="BN27" s="627"/>
      <c r="BO27" s="628">
        <v>100</v>
      </c>
      <c r="BP27" s="628"/>
      <c r="BQ27" s="628"/>
      <c r="BR27" s="628"/>
      <c r="BS27" s="634">
        <v>38710</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4746346</v>
      </c>
      <c r="CS27" s="657"/>
      <c r="CT27" s="657"/>
      <c r="CU27" s="657"/>
      <c r="CV27" s="657"/>
      <c r="CW27" s="657"/>
      <c r="CX27" s="657"/>
      <c r="CY27" s="658"/>
      <c r="CZ27" s="659">
        <v>23.2</v>
      </c>
      <c r="DA27" s="660"/>
      <c r="DB27" s="660"/>
      <c r="DC27" s="661"/>
      <c r="DD27" s="634">
        <v>1484314</v>
      </c>
      <c r="DE27" s="657"/>
      <c r="DF27" s="657"/>
      <c r="DG27" s="657"/>
      <c r="DH27" s="657"/>
      <c r="DI27" s="657"/>
      <c r="DJ27" s="657"/>
      <c r="DK27" s="658"/>
      <c r="DL27" s="634">
        <v>1480384</v>
      </c>
      <c r="DM27" s="657"/>
      <c r="DN27" s="657"/>
      <c r="DO27" s="657"/>
      <c r="DP27" s="657"/>
      <c r="DQ27" s="657"/>
      <c r="DR27" s="657"/>
      <c r="DS27" s="657"/>
      <c r="DT27" s="657"/>
      <c r="DU27" s="657"/>
      <c r="DV27" s="658"/>
      <c r="DW27" s="630">
        <v>11.6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8060</v>
      </c>
      <c r="S28" s="626"/>
      <c r="T28" s="626"/>
      <c r="U28" s="626"/>
      <c r="V28" s="626"/>
      <c r="W28" s="626"/>
      <c r="X28" s="626"/>
      <c r="Y28" s="627"/>
      <c r="Z28" s="628">
        <v>0</v>
      </c>
      <c r="AA28" s="628"/>
      <c r="AB28" s="628"/>
      <c r="AC28" s="628"/>
      <c r="AD28" s="629">
        <v>180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1679940</v>
      </c>
      <c r="CS28" s="626"/>
      <c r="CT28" s="626"/>
      <c r="CU28" s="626"/>
      <c r="CV28" s="626"/>
      <c r="CW28" s="626"/>
      <c r="CX28" s="626"/>
      <c r="CY28" s="627"/>
      <c r="CZ28" s="659">
        <v>8.1999999999999993</v>
      </c>
      <c r="DA28" s="660"/>
      <c r="DB28" s="660"/>
      <c r="DC28" s="661"/>
      <c r="DD28" s="634">
        <v>1635070</v>
      </c>
      <c r="DE28" s="626"/>
      <c r="DF28" s="626"/>
      <c r="DG28" s="626"/>
      <c r="DH28" s="626"/>
      <c r="DI28" s="626"/>
      <c r="DJ28" s="626"/>
      <c r="DK28" s="627"/>
      <c r="DL28" s="634">
        <v>1635070</v>
      </c>
      <c r="DM28" s="626"/>
      <c r="DN28" s="626"/>
      <c r="DO28" s="626"/>
      <c r="DP28" s="626"/>
      <c r="DQ28" s="626"/>
      <c r="DR28" s="626"/>
      <c r="DS28" s="626"/>
      <c r="DT28" s="626"/>
      <c r="DU28" s="626"/>
      <c r="DV28" s="627"/>
      <c r="DW28" s="630">
        <v>12.8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4965</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1679936</v>
      </c>
      <c r="CS29" s="657"/>
      <c r="CT29" s="657"/>
      <c r="CU29" s="657"/>
      <c r="CV29" s="657"/>
      <c r="CW29" s="657"/>
      <c r="CX29" s="657"/>
      <c r="CY29" s="658"/>
      <c r="CZ29" s="659">
        <v>8.1999999999999993</v>
      </c>
      <c r="DA29" s="660"/>
      <c r="DB29" s="660"/>
      <c r="DC29" s="661"/>
      <c r="DD29" s="634">
        <v>1635066</v>
      </c>
      <c r="DE29" s="657"/>
      <c r="DF29" s="657"/>
      <c r="DG29" s="657"/>
      <c r="DH29" s="657"/>
      <c r="DI29" s="657"/>
      <c r="DJ29" s="657"/>
      <c r="DK29" s="658"/>
      <c r="DL29" s="634">
        <v>1635066</v>
      </c>
      <c r="DM29" s="657"/>
      <c r="DN29" s="657"/>
      <c r="DO29" s="657"/>
      <c r="DP29" s="657"/>
      <c r="DQ29" s="657"/>
      <c r="DR29" s="657"/>
      <c r="DS29" s="657"/>
      <c r="DT29" s="657"/>
      <c r="DU29" s="657"/>
      <c r="DV29" s="658"/>
      <c r="DW29" s="630">
        <v>12.8</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38093</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98.6</v>
      </c>
      <c r="BH30" s="684"/>
      <c r="BI30" s="684"/>
      <c r="BJ30" s="684"/>
      <c r="BK30" s="684"/>
      <c r="BL30" s="684"/>
      <c r="BM30" s="620">
        <v>94.1</v>
      </c>
      <c r="BN30" s="684"/>
      <c r="BO30" s="684"/>
      <c r="BP30" s="684"/>
      <c r="BQ30" s="685"/>
      <c r="BR30" s="683">
        <v>98.4</v>
      </c>
      <c r="BS30" s="684"/>
      <c r="BT30" s="684"/>
      <c r="BU30" s="684"/>
      <c r="BV30" s="684"/>
      <c r="BW30" s="684"/>
      <c r="BX30" s="620">
        <v>93.2</v>
      </c>
      <c r="BY30" s="684"/>
      <c r="BZ30" s="684"/>
      <c r="CA30" s="684"/>
      <c r="CB30" s="685"/>
      <c r="CD30" s="688"/>
      <c r="CE30" s="689"/>
      <c r="CF30" s="639" t="s">
        <v>295</v>
      </c>
      <c r="CG30" s="640"/>
      <c r="CH30" s="640"/>
      <c r="CI30" s="640"/>
      <c r="CJ30" s="640"/>
      <c r="CK30" s="640"/>
      <c r="CL30" s="640"/>
      <c r="CM30" s="640"/>
      <c r="CN30" s="640"/>
      <c r="CO30" s="640"/>
      <c r="CP30" s="640"/>
      <c r="CQ30" s="641"/>
      <c r="CR30" s="625">
        <v>1590746</v>
      </c>
      <c r="CS30" s="626"/>
      <c r="CT30" s="626"/>
      <c r="CU30" s="626"/>
      <c r="CV30" s="626"/>
      <c r="CW30" s="626"/>
      <c r="CX30" s="626"/>
      <c r="CY30" s="627"/>
      <c r="CZ30" s="659">
        <v>7.8</v>
      </c>
      <c r="DA30" s="660"/>
      <c r="DB30" s="660"/>
      <c r="DC30" s="661"/>
      <c r="DD30" s="634">
        <v>1546273</v>
      </c>
      <c r="DE30" s="626"/>
      <c r="DF30" s="626"/>
      <c r="DG30" s="626"/>
      <c r="DH30" s="626"/>
      <c r="DI30" s="626"/>
      <c r="DJ30" s="626"/>
      <c r="DK30" s="627"/>
      <c r="DL30" s="634">
        <v>1546273</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1460850</v>
      </c>
      <c r="S31" s="626"/>
      <c r="T31" s="626"/>
      <c r="U31" s="626"/>
      <c r="V31" s="626"/>
      <c r="W31" s="626"/>
      <c r="X31" s="626"/>
      <c r="Y31" s="627"/>
      <c r="Z31" s="628">
        <v>6.9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98.5</v>
      </c>
      <c r="BH31" s="657"/>
      <c r="BI31" s="657"/>
      <c r="BJ31" s="657"/>
      <c r="BK31" s="657"/>
      <c r="BL31" s="657"/>
      <c r="BM31" s="631">
        <v>93.2</v>
      </c>
      <c r="BN31" s="681"/>
      <c r="BO31" s="681"/>
      <c r="BP31" s="681"/>
      <c r="BQ31" s="682"/>
      <c r="BR31" s="680">
        <v>98.5</v>
      </c>
      <c r="BS31" s="657"/>
      <c r="BT31" s="657"/>
      <c r="BU31" s="657"/>
      <c r="BV31" s="657"/>
      <c r="BW31" s="657"/>
      <c r="BX31" s="631">
        <v>92.6</v>
      </c>
      <c r="BY31" s="681"/>
      <c r="BZ31" s="681"/>
      <c r="CA31" s="681"/>
      <c r="CB31" s="682"/>
      <c r="CD31" s="688"/>
      <c r="CE31" s="689"/>
      <c r="CF31" s="639" t="s">
        <v>299</v>
      </c>
      <c r="CG31" s="640"/>
      <c r="CH31" s="640"/>
      <c r="CI31" s="640"/>
      <c r="CJ31" s="640"/>
      <c r="CK31" s="640"/>
      <c r="CL31" s="640"/>
      <c r="CM31" s="640"/>
      <c r="CN31" s="640"/>
      <c r="CO31" s="640"/>
      <c r="CP31" s="640"/>
      <c r="CQ31" s="641"/>
      <c r="CR31" s="625">
        <v>89190</v>
      </c>
      <c r="CS31" s="657"/>
      <c r="CT31" s="657"/>
      <c r="CU31" s="657"/>
      <c r="CV31" s="657"/>
      <c r="CW31" s="657"/>
      <c r="CX31" s="657"/>
      <c r="CY31" s="658"/>
      <c r="CZ31" s="659">
        <v>0.4</v>
      </c>
      <c r="DA31" s="660"/>
      <c r="DB31" s="660"/>
      <c r="DC31" s="661"/>
      <c r="DD31" s="634">
        <v>88793</v>
      </c>
      <c r="DE31" s="657"/>
      <c r="DF31" s="657"/>
      <c r="DG31" s="657"/>
      <c r="DH31" s="657"/>
      <c r="DI31" s="657"/>
      <c r="DJ31" s="657"/>
      <c r="DK31" s="658"/>
      <c r="DL31" s="634">
        <v>88793</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448569</v>
      </c>
      <c r="S32" s="626"/>
      <c r="T32" s="626"/>
      <c r="U32" s="626"/>
      <c r="V32" s="626"/>
      <c r="W32" s="626"/>
      <c r="X32" s="626"/>
      <c r="Y32" s="627"/>
      <c r="Z32" s="628">
        <v>2.1</v>
      </c>
      <c r="AA32" s="628"/>
      <c r="AB32" s="628"/>
      <c r="AC32" s="628"/>
      <c r="AD32" s="629">
        <v>61</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98.5</v>
      </c>
      <c r="BH32" s="693"/>
      <c r="BI32" s="693"/>
      <c r="BJ32" s="693"/>
      <c r="BK32" s="693"/>
      <c r="BL32" s="693"/>
      <c r="BM32" s="694">
        <v>94.4</v>
      </c>
      <c r="BN32" s="693"/>
      <c r="BO32" s="693"/>
      <c r="BP32" s="693"/>
      <c r="BQ32" s="695"/>
      <c r="BR32" s="692">
        <v>98.3</v>
      </c>
      <c r="BS32" s="693"/>
      <c r="BT32" s="693"/>
      <c r="BU32" s="693"/>
      <c r="BV32" s="693"/>
      <c r="BW32" s="693"/>
      <c r="BX32" s="694">
        <v>93.1</v>
      </c>
      <c r="BY32" s="693"/>
      <c r="BZ32" s="693"/>
      <c r="CA32" s="693"/>
      <c r="CB32" s="695"/>
      <c r="CD32" s="690"/>
      <c r="CE32" s="691"/>
      <c r="CF32" s="639" t="s">
        <v>302</v>
      </c>
      <c r="CG32" s="640"/>
      <c r="CH32" s="640"/>
      <c r="CI32" s="640"/>
      <c r="CJ32" s="640"/>
      <c r="CK32" s="640"/>
      <c r="CL32" s="640"/>
      <c r="CM32" s="640"/>
      <c r="CN32" s="640"/>
      <c r="CO32" s="640"/>
      <c r="CP32" s="640"/>
      <c r="CQ32" s="641"/>
      <c r="CR32" s="625">
        <v>4</v>
      </c>
      <c r="CS32" s="626"/>
      <c r="CT32" s="626"/>
      <c r="CU32" s="626"/>
      <c r="CV32" s="626"/>
      <c r="CW32" s="626"/>
      <c r="CX32" s="626"/>
      <c r="CY32" s="627"/>
      <c r="CZ32" s="659">
        <v>0</v>
      </c>
      <c r="DA32" s="660"/>
      <c r="DB32" s="660"/>
      <c r="DC32" s="661"/>
      <c r="DD32" s="634">
        <v>4</v>
      </c>
      <c r="DE32" s="626"/>
      <c r="DF32" s="626"/>
      <c r="DG32" s="626"/>
      <c r="DH32" s="626"/>
      <c r="DI32" s="626"/>
      <c r="DJ32" s="626"/>
      <c r="DK32" s="627"/>
      <c r="DL32" s="634">
        <v>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1412900</v>
      </c>
      <c r="S33" s="626"/>
      <c r="T33" s="626"/>
      <c r="U33" s="626"/>
      <c r="V33" s="626"/>
      <c r="W33" s="626"/>
      <c r="X33" s="626"/>
      <c r="Y33" s="627"/>
      <c r="Z33" s="628">
        <v>6.6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8753779</v>
      </c>
      <c r="CS33" s="657"/>
      <c r="CT33" s="657"/>
      <c r="CU33" s="657"/>
      <c r="CV33" s="657"/>
      <c r="CW33" s="657"/>
      <c r="CX33" s="657"/>
      <c r="CY33" s="658"/>
      <c r="CZ33" s="659">
        <v>42.8</v>
      </c>
      <c r="DA33" s="660"/>
      <c r="DB33" s="660"/>
      <c r="DC33" s="661"/>
      <c r="DD33" s="634">
        <v>7482388</v>
      </c>
      <c r="DE33" s="657"/>
      <c r="DF33" s="657"/>
      <c r="DG33" s="657"/>
      <c r="DH33" s="657"/>
      <c r="DI33" s="657"/>
      <c r="DJ33" s="657"/>
      <c r="DK33" s="658"/>
      <c r="DL33" s="634">
        <v>5181576</v>
      </c>
      <c r="DM33" s="657"/>
      <c r="DN33" s="657"/>
      <c r="DO33" s="657"/>
      <c r="DP33" s="657"/>
      <c r="DQ33" s="657"/>
      <c r="DR33" s="657"/>
      <c r="DS33" s="657"/>
      <c r="DT33" s="657"/>
      <c r="DU33" s="657"/>
      <c r="DV33" s="658"/>
      <c r="DW33" s="630">
        <v>40.6</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2982371</v>
      </c>
      <c r="CS34" s="626"/>
      <c r="CT34" s="626"/>
      <c r="CU34" s="626"/>
      <c r="CV34" s="626"/>
      <c r="CW34" s="626"/>
      <c r="CX34" s="626"/>
      <c r="CY34" s="627"/>
      <c r="CZ34" s="659">
        <v>14.6</v>
      </c>
      <c r="DA34" s="660"/>
      <c r="DB34" s="660"/>
      <c r="DC34" s="661"/>
      <c r="DD34" s="634">
        <v>2380269</v>
      </c>
      <c r="DE34" s="626"/>
      <c r="DF34" s="626"/>
      <c r="DG34" s="626"/>
      <c r="DH34" s="626"/>
      <c r="DI34" s="626"/>
      <c r="DJ34" s="626"/>
      <c r="DK34" s="627"/>
      <c r="DL34" s="634">
        <v>1870756</v>
      </c>
      <c r="DM34" s="626"/>
      <c r="DN34" s="626"/>
      <c r="DO34" s="626"/>
      <c r="DP34" s="626"/>
      <c r="DQ34" s="626"/>
      <c r="DR34" s="626"/>
      <c r="DS34" s="626"/>
      <c r="DT34" s="626"/>
      <c r="DU34" s="626"/>
      <c r="DV34" s="627"/>
      <c r="DW34" s="630">
        <v>14.6</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819300</v>
      </c>
      <c r="S35" s="626"/>
      <c r="T35" s="626"/>
      <c r="U35" s="626"/>
      <c r="V35" s="626"/>
      <c r="W35" s="626"/>
      <c r="X35" s="626"/>
      <c r="Y35" s="627"/>
      <c r="Z35" s="628">
        <v>3.8</v>
      </c>
      <c r="AA35" s="628"/>
      <c r="AB35" s="628"/>
      <c r="AC35" s="628"/>
      <c r="AD35" s="629" t="s">
        <v>111</v>
      </c>
      <c r="AE35" s="629"/>
      <c r="AF35" s="629"/>
      <c r="AG35" s="629"/>
      <c r="AH35" s="629"/>
      <c r="AI35" s="629"/>
      <c r="AJ35" s="629"/>
      <c r="AK35" s="629"/>
      <c r="AL35" s="630" t="s">
        <v>111</v>
      </c>
      <c r="AM35" s="631"/>
      <c r="AN35" s="631"/>
      <c r="AO35" s="632"/>
      <c r="AP35" s="188"/>
      <c r="AQ35" s="636" t="s">
        <v>310</v>
      </c>
      <c r="AR35" s="637"/>
      <c r="AS35" s="637"/>
      <c r="AT35" s="637"/>
      <c r="AU35" s="637"/>
      <c r="AV35" s="637"/>
      <c r="AW35" s="637"/>
      <c r="AX35" s="637"/>
      <c r="AY35" s="638"/>
      <c r="AZ35" s="614">
        <v>4100194</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531046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239117</v>
      </c>
      <c r="CS35" s="657"/>
      <c r="CT35" s="657"/>
      <c r="CU35" s="657"/>
      <c r="CV35" s="657"/>
      <c r="CW35" s="657"/>
      <c r="CX35" s="657"/>
      <c r="CY35" s="658"/>
      <c r="CZ35" s="659">
        <v>1.2</v>
      </c>
      <c r="DA35" s="660"/>
      <c r="DB35" s="660"/>
      <c r="DC35" s="661"/>
      <c r="DD35" s="634">
        <v>200162</v>
      </c>
      <c r="DE35" s="657"/>
      <c r="DF35" s="657"/>
      <c r="DG35" s="657"/>
      <c r="DH35" s="657"/>
      <c r="DI35" s="657"/>
      <c r="DJ35" s="657"/>
      <c r="DK35" s="658"/>
      <c r="DL35" s="634">
        <v>200162</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21313025</v>
      </c>
      <c r="S36" s="698"/>
      <c r="T36" s="698"/>
      <c r="U36" s="698"/>
      <c r="V36" s="698"/>
      <c r="W36" s="698"/>
      <c r="X36" s="698"/>
      <c r="Y36" s="699"/>
      <c r="Z36" s="700">
        <v>100</v>
      </c>
      <c r="AA36" s="700"/>
      <c r="AB36" s="700"/>
      <c r="AC36" s="700"/>
      <c r="AD36" s="701">
        <v>11957480</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1566430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209404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2591254</v>
      </c>
      <c r="CS36" s="626"/>
      <c r="CT36" s="626"/>
      <c r="CU36" s="626"/>
      <c r="CV36" s="626"/>
      <c r="CW36" s="626"/>
      <c r="CX36" s="626"/>
      <c r="CY36" s="627"/>
      <c r="CZ36" s="659">
        <v>12.7</v>
      </c>
      <c r="DA36" s="660"/>
      <c r="DB36" s="660"/>
      <c r="DC36" s="661"/>
      <c r="DD36" s="634">
        <v>2461091</v>
      </c>
      <c r="DE36" s="626"/>
      <c r="DF36" s="626"/>
      <c r="DG36" s="626"/>
      <c r="DH36" s="626"/>
      <c r="DI36" s="626"/>
      <c r="DJ36" s="626"/>
      <c r="DK36" s="627"/>
      <c r="DL36" s="634">
        <v>2093029</v>
      </c>
      <c r="DM36" s="626"/>
      <c r="DN36" s="626"/>
      <c r="DO36" s="626"/>
      <c r="DP36" s="626"/>
      <c r="DQ36" s="626"/>
      <c r="DR36" s="626"/>
      <c r="DS36" s="626"/>
      <c r="DT36" s="626"/>
      <c r="DU36" s="626"/>
      <c r="DV36" s="627"/>
      <c r="DW36" s="630">
        <v>16.399999999999999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385298</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9106</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497332</v>
      </c>
      <c r="CS37" s="657"/>
      <c r="CT37" s="657"/>
      <c r="CU37" s="657"/>
      <c r="CV37" s="657"/>
      <c r="CW37" s="657"/>
      <c r="CX37" s="657"/>
      <c r="CY37" s="658"/>
      <c r="CZ37" s="659">
        <v>2.4</v>
      </c>
      <c r="DA37" s="660"/>
      <c r="DB37" s="660"/>
      <c r="DC37" s="661"/>
      <c r="DD37" s="634">
        <v>497332</v>
      </c>
      <c r="DE37" s="657"/>
      <c r="DF37" s="657"/>
      <c r="DG37" s="657"/>
      <c r="DH37" s="657"/>
      <c r="DI37" s="657"/>
      <c r="DJ37" s="657"/>
      <c r="DK37" s="658"/>
      <c r="DL37" s="634">
        <v>423103</v>
      </c>
      <c r="DM37" s="657"/>
      <c r="DN37" s="657"/>
      <c r="DO37" s="657"/>
      <c r="DP37" s="657"/>
      <c r="DQ37" s="657"/>
      <c r="DR37" s="657"/>
      <c r="DS37" s="657"/>
      <c r="DT37" s="657"/>
      <c r="DU37" s="657"/>
      <c r="DV37" s="658"/>
      <c r="DW37" s="630">
        <v>3.3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5090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15308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2385499</v>
      </c>
      <c r="CS38" s="626"/>
      <c r="CT38" s="626"/>
      <c r="CU38" s="626"/>
      <c r="CV38" s="626"/>
      <c r="CW38" s="626"/>
      <c r="CX38" s="626"/>
      <c r="CY38" s="627"/>
      <c r="CZ38" s="659">
        <v>11.7</v>
      </c>
      <c r="DA38" s="660"/>
      <c r="DB38" s="660"/>
      <c r="DC38" s="661"/>
      <c r="DD38" s="634">
        <v>2040866</v>
      </c>
      <c r="DE38" s="626"/>
      <c r="DF38" s="626"/>
      <c r="DG38" s="626"/>
      <c r="DH38" s="626"/>
      <c r="DI38" s="626"/>
      <c r="DJ38" s="626"/>
      <c r="DK38" s="627"/>
      <c r="DL38" s="634">
        <v>1017629</v>
      </c>
      <c r="DM38" s="626"/>
      <c r="DN38" s="626"/>
      <c r="DO38" s="626"/>
      <c r="DP38" s="626"/>
      <c r="DQ38" s="626"/>
      <c r="DR38" s="626"/>
      <c r="DS38" s="626"/>
      <c r="DT38" s="626"/>
      <c r="DU38" s="626"/>
      <c r="DV38" s="627"/>
      <c r="DW38" s="630">
        <v>8</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97</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3538</v>
      </c>
      <c r="CS39" s="657"/>
      <c r="CT39" s="657"/>
      <c r="CU39" s="657"/>
      <c r="CV39" s="657"/>
      <c r="CW39" s="657"/>
      <c r="CX39" s="657"/>
      <c r="CY39" s="658"/>
      <c r="CZ39" s="659">
        <v>0</v>
      </c>
      <c r="DA39" s="660"/>
      <c r="DB39" s="660"/>
      <c r="DC39" s="661"/>
      <c r="DD39" s="634" t="s">
        <v>324</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731909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87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552000</v>
      </c>
      <c r="CS40" s="626"/>
      <c r="CT40" s="626"/>
      <c r="CU40" s="626"/>
      <c r="CV40" s="626"/>
      <c r="CW40" s="626"/>
      <c r="CX40" s="626"/>
      <c r="CY40" s="627"/>
      <c r="CZ40" s="659">
        <v>2.7</v>
      </c>
      <c r="DA40" s="660"/>
      <c r="DB40" s="660"/>
      <c r="DC40" s="661"/>
      <c r="DD40" s="634">
        <v>400000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1411467</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278</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1588431</v>
      </c>
      <c r="CS42" s="626"/>
      <c r="CT42" s="626"/>
      <c r="CU42" s="626"/>
      <c r="CV42" s="626"/>
      <c r="CW42" s="626"/>
      <c r="CX42" s="626"/>
      <c r="CY42" s="627"/>
      <c r="CZ42" s="659">
        <v>7.8</v>
      </c>
      <c r="DA42" s="708"/>
      <c r="DB42" s="708"/>
      <c r="DC42" s="709"/>
      <c r="DD42" s="634">
        <v>517836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100270</v>
      </c>
      <c r="CS43" s="657"/>
      <c r="CT43" s="657"/>
      <c r="CU43" s="657"/>
      <c r="CV43" s="657"/>
      <c r="CW43" s="657"/>
      <c r="CX43" s="657"/>
      <c r="CY43" s="658"/>
      <c r="CZ43" s="659">
        <v>0.5</v>
      </c>
      <c r="DA43" s="660"/>
      <c r="DB43" s="660"/>
      <c r="DC43" s="661"/>
      <c r="DD43" s="634">
        <v>100270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290</v>
      </c>
      <c r="CE44" s="732"/>
      <c r="CF44" s="622" t="s">
        <v>340</v>
      </c>
      <c r="CG44" s="623"/>
      <c r="CH44" s="623"/>
      <c r="CI44" s="623"/>
      <c r="CJ44" s="623"/>
      <c r="CK44" s="623"/>
      <c r="CL44" s="623"/>
      <c r="CM44" s="623"/>
      <c r="CN44" s="623"/>
      <c r="CO44" s="623"/>
      <c r="CP44" s="623"/>
      <c r="CQ44" s="624"/>
      <c r="CR44" s="625">
        <v>1588431</v>
      </c>
      <c r="CS44" s="626"/>
      <c r="CT44" s="626"/>
      <c r="CU44" s="626"/>
      <c r="CV44" s="626"/>
      <c r="CW44" s="626"/>
      <c r="CX44" s="626"/>
      <c r="CY44" s="627"/>
      <c r="CZ44" s="659">
        <v>7.8</v>
      </c>
      <c r="DA44" s="708"/>
      <c r="DB44" s="708"/>
      <c r="DC44" s="709"/>
      <c r="DD44" s="634">
        <v>517836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773059</v>
      </c>
      <c r="CS45" s="657"/>
      <c r="CT45" s="657"/>
      <c r="CU45" s="657"/>
      <c r="CV45" s="657"/>
      <c r="CW45" s="657"/>
      <c r="CX45" s="657"/>
      <c r="CY45" s="658"/>
      <c r="CZ45" s="659">
        <v>3.8</v>
      </c>
      <c r="DA45" s="660"/>
      <c r="DB45" s="660"/>
      <c r="DC45" s="661"/>
      <c r="DD45" s="634">
        <v>48414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748645</v>
      </c>
      <c r="CS46" s="626"/>
      <c r="CT46" s="626"/>
      <c r="CU46" s="626"/>
      <c r="CV46" s="626"/>
      <c r="CW46" s="626"/>
      <c r="CX46" s="626"/>
      <c r="CY46" s="627"/>
      <c r="CZ46" s="659">
        <v>3.7</v>
      </c>
      <c r="DA46" s="708"/>
      <c r="DB46" s="708"/>
      <c r="DC46" s="709"/>
      <c r="DD46" s="634">
        <v>435009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20430195</v>
      </c>
      <c r="CS49" s="693"/>
      <c r="CT49" s="693"/>
      <c r="CU49" s="693"/>
      <c r="CV49" s="693"/>
      <c r="CW49" s="693"/>
      <c r="CX49" s="693"/>
      <c r="CY49" s="720"/>
      <c r="CZ49" s="721">
        <v>100</v>
      </c>
      <c r="DA49" s="722"/>
      <c r="DB49" s="722"/>
      <c r="DC49" s="723"/>
      <c r="DD49" s="724">
        <v>14508576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21291</v>
      </c>
      <c r="R7" s="755"/>
      <c r="S7" s="755"/>
      <c r="T7" s="755"/>
      <c r="U7" s="755"/>
      <c r="V7" s="755">
        <v>20420</v>
      </c>
      <c r="W7" s="755"/>
      <c r="X7" s="755"/>
      <c r="Y7" s="755"/>
      <c r="Z7" s="755"/>
      <c r="AA7" s="755">
        <f>+Q7-V7</f>
        <v>871</v>
      </c>
      <c r="AB7" s="755"/>
      <c r="AC7" s="755"/>
      <c r="AD7" s="755"/>
      <c r="AE7" s="756"/>
      <c r="AF7" s="757">
        <v>852</v>
      </c>
      <c r="AG7" s="758"/>
      <c r="AH7" s="758"/>
      <c r="AI7" s="758"/>
      <c r="AJ7" s="759"/>
      <c r="AK7" s="794">
        <v>38</v>
      </c>
      <c r="AL7" s="795"/>
      <c r="AM7" s="795"/>
      <c r="AN7" s="795"/>
      <c r="AO7" s="795"/>
      <c r="AP7" s="795">
        <v>16366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-30</v>
      </c>
      <c r="CI7" s="792"/>
      <c r="CJ7" s="792"/>
      <c r="CK7" s="792"/>
      <c r="CL7" s="793"/>
      <c r="CM7" s="791">
        <v>793</v>
      </c>
      <c r="CN7" s="792"/>
      <c r="CO7" s="792"/>
      <c r="CP7" s="792"/>
      <c r="CQ7" s="793"/>
      <c r="CR7" s="791">
        <v>100</v>
      </c>
      <c r="CS7" s="792"/>
      <c r="CT7" s="792"/>
      <c r="CU7" s="792"/>
      <c r="CV7" s="793"/>
      <c r="CW7" s="791" t="s">
        <v>553</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16</v>
      </c>
      <c r="R8" s="779"/>
      <c r="S8" s="779"/>
      <c r="T8" s="779"/>
      <c r="U8" s="779"/>
      <c r="V8" s="779">
        <v>4</v>
      </c>
      <c r="W8" s="779"/>
      <c r="X8" s="779"/>
      <c r="Y8" s="779"/>
      <c r="Z8" s="779"/>
      <c r="AA8" s="779">
        <f>+Q8-V8</f>
        <v>12</v>
      </c>
      <c r="AB8" s="779"/>
      <c r="AC8" s="779"/>
      <c r="AD8" s="779"/>
      <c r="AE8" s="780"/>
      <c r="AF8" s="781">
        <v>12</v>
      </c>
      <c r="AG8" s="782"/>
      <c r="AH8" s="782"/>
      <c r="AI8" s="782"/>
      <c r="AJ8" s="783"/>
      <c r="AK8" s="784" t="s">
        <v>550</v>
      </c>
      <c r="AL8" s="785"/>
      <c r="AM8" s="785"/>
      <c r="AN8" s="785"/>
      <c r="AO8" s="785"/>
      <c r="AP8" s="785">
        <v>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370</v>
      </c>
      <c r="C9" s="776"/>
      <c r="D9" s="776"/>
      <c r="E9" s="776"/>
      <c r="F9" s="776"/>
      <c r="G9" s="776"/>
      <c r="H9" s="776"/>
      <c r="I9" s="776"/>
      <c r="J9" s="776"/>
      <c r="K9" s="776"/>
      <c r="L9" s="776"/>
      <c r="M9" s="776"/>
      <c r="N9" s="776"/>
      <c r="O9" s="776"/>
      <c r="P9" s="777"/>
      <c r="Q9" s="778">
        <v>58</v>
      </c>
      <c r="R9" s="779"/>
      <c r="S9" s="779"/>
      <c r="T9" s="779"/>
      <c r="U9" s="779"/>
      <c r="V9" s="779">
        <v>58</v>
      </c>
      <c r="W9" s="779"/>
      <c r="X9" s="779"/>
      <c r="Y9" s="779"/>
      <c r="Z9" s="779"/>
      <c r="AA9" s="779" t="s">
        <v>550</v>
      </c>
      <c r="AB9" s="779"/>
      <c r="AC9" s="779"/>
      <c r="AD9" s="779"/>
      <c r="AE9" s="780"/>
      <c r="AF9" s="781" t="s">
        <v>111</v>
      </c>
      <c r="AG9" s="782"/>
      <c r="AH9" s="782"/>
      <c r="AI9" s="782"/>
      <c r="AJ9" s="783"/>
      <c r="AK9" s="784">
        <v>36</v>
      </c>
      <c r="AL9" s="785"/>
      <c r="AM9" s="785"/>
      <c r="AN9" s="785"/>
      <c r="AO9" s="785"/>
      <c r="AP9" s="785">
        <v>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21313</v>
      </c>
      <c r="R23" s="814"/>
      <c r="S23" s="814"/>
      <c r="T23" s="814"/>
      <c r="U23" s="814"/>
      <c r="V23" s="814">
        <v>20430</v>
      </c>
      <c r="W23" s="814"/>
      <c r="X23" s="814"/>
      <c r="Y23" s="814"/>
      <c r="Z23" s="814"/>
      <c r="AA23" s="814">
        <f>+Q23-V23</f>
        <v>883</v>
      </c>
      <c r="AB23" s="814"/>
      <c r="AC23" s="814"/>
      <c r="AD23" s="814"/>
      <c r="AE23" s="815"/>
      <c r="AF23" s="816">
        <v>864</v>
      </c>
      <c r="AG23" s="814"/>
      <c r="AH23" s="814"/>
      <c r="AI23" s="814"/>
      <c r="AJ23" s="817"/>
      <c r="AK23" s="818"/>
      <c r="AL23" s="819"/>
      <c r="AM23" s="819"/>
      <c r="AN23" s="819"/>
      <c r="AO23" s="819"/>
      <c r="AP23" s="814">
        <v>16413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1">
        <v>7744</v>
      </c>
      <c r="R28" s="842"/>
      <c r="S28" s="842"/>
      <c r="T28" s="842"/>
      <c r="U28" s="842"/>
      <c r="V28" s="842">
        <v>7213</v>
      </c>
      <c r="W28" s="842"/>
      <c r="X28" s="842"/>
      <c r="Y28" s="842"/>
      <c r="Z28" s="842"/>
      <c r="AA28" s="842">
        <f>+Q28-V28</f>
        <v>531</v>
      </c>
      <c r="AB28" s="842"/>
      <c r="AC28" s="842"/>
      <c r="AD28" s="842"/>
      <c r="AE28" s="843"/>
      <c r="AF28" s="844">
        <v>531</v>
      </c>
      <c r="AG28" s="842"/>
      <c r="AH28" s="842"/>
      <c r="AI28" s="842"/>
      <c r="AJ28" s="845"/>
      <c r="AK28" s="846">
        <v>732</v>
      </c>
      <c r="AL28" s="838"/>
      <c r="AM28" s="838"/>
      <c r="AN28" s="838"/>
      <c r="AO28" s="838"/>
      <c r="AP28" s="838" t="s">
        <v>550</v>
      </c>
      <c r="AQ28" s="838"/>
      <c r="AR28" s="838"/>
      <c r="AS28" s="838"/>
      <c r="AT28" s="838"/>
      <c r="AU28" s="838" t="s">
        <v>550</v>
      </c>
      <c r="AV28" s="838"/>
      <c r="AW28" s="838"/>
      <c r="AX28" s="838"/>
      <c r="AY28" s="838"/>
      <c r="AZ28" s="838" t="s">
        <v>550</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4820</v>
      </c>
      <c r="R29" s="779"/>
      <c r="S29" s="779"/>
      <c r="T29" s="779"/>
      <c r="U29" s="779"/>
      <c r="V29" s="779">
        <v>4543</v>
      </c>
      <c r="W29" s="779"/>
      <c r="X29" s="779"/>
      <c r="Y29" s="779"/>
      <c r="Z29" s="779"/>
      <c r="AA29" s="779">
        <f>+Q29-V29</f>
        <v>277</v>
      </c>
      <c r="AB29" s="779"/>
      <c r="AC29" s="779"/>
      <c r="AD29" s="779"/>
      <c r="AE29" s="780"/>
      <c r="AF29" s="781">
        <v>277</v>
      </c>
      <c r="AG29" s="782"/>
      <c r="AH29" s="782"/>
      <c r="AI29" s="782"/>
      <c r="AJ29" s="783"/>
      <c r="AK29" s="849">
        <v>715</v>
      </c>
      <c r="AL29" s="850"/>
      <c r="AM29" s="850"/>
      <c r="AN29" s="850"/>
      <c r="AO29" s="850"/>
      <c r="AP29" s="850" t="s">
        <v>551</v>
      </c>
      <c r="AQ29" s="850"/>
      <c r="AR29" s="850"/>
      <c r="AS29" s="850"/>
      <c r="AT29" s="850"/>
      <c r="AU29" s="850" t="s">
        <v>551</v>
      </c>
      <c r="AV29" s="850"/>
      <c r="AW29" s="850"/>
      <c r="AX29" s="850"/>
      <c r="AY29" s="850"/>
      <c r="AZ29" s="850" t="s">
        <v>551</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1359</v>
      </c>
      <c r="R30" s="779"/>
      <c r="S30" s="779"/>
      <c r="T30" s="779"/>
      <c r="U30" s="779"/>
      <c r="V30" s="779">
        <v>1351</v>
      </c>
      <c r="W30" s="779"/>
      <c r="X30" s="779"/>
      <c r="Y30" s="779"/>
      <c r="Z30" s="779"/>
      <c r="AA30" s="779">
        <f>+Q30-V30</f>
        <v>8</v>
      </c>
      <c r="AB30" s="779"/>
      <c r="AC30" s="779"/>
      <c r="AD30" s="779"/>
      <c r="AE30" s="780"/>
      <c r="AF30" s="781">
        <v>8</v>
      </c>
      <c r="AG30" s="782"/>
      <c r="AH30" s="782"/>
      <c r="AI30" s="782"/>
      <c r="AJ30" s="783"/>
      <c r="AK30" s="849">
        <v>709</v>
      </c>
      <c r="AL30" s="850"/>
      <c r="AM30" s="850"/>
      <c r="AN30" s="850"/>
      <c r="AO30" s="850"/>
      <c r="AP30" s="850" t="s">
        <v>551</v>
      </c>
      <c r="AQ30" s="850"/>
      <c r="AR30" s="850"/>
      <c r="AS30" s="850"/>
      <c r="AT30" s="850"/>
      <c r="AU30" s="850" t="s">
        <v>551</v>
      </c>
      <c r="AV30" s="850"/>
      <c r="AW30" s="850"/>
      <c r="AX30" s="850"/>
      <c r="AY30" s="850"/>
      <c r="AZ30" s="850" t="s">
        <v>551</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9373</v>
      </c>
      <c r="R31" s="779"/>
      <c r="S31" s="779"/>
      <c r="T31" s="779"/>
      <c r="U31" s="779"/>
      <c r="V31" s="779">
        <v>9489</v>
      </c>
      <c r="W31" s="779"/>
      <c r="X31" s="779"/>
      <c r="Y31" s="779"/>
      <c r="Z31" s="779"/>
      <c r="AA31" s="779">
        <f>+Q31-V31</f>
        <v>-116</v>
      </c>
      <c r="AB31" s="779"/>
      <c r="AC31" s="779"/>
      <c r="AD31" s="779"/>
      <c r="AE31" s="780"/>
      <c r="AF31" s="781">
        <v>-700</v>
      </c>
      <c r="AG31" s="782"/>
      <c r="AH31" s="782"/>
      <c r="AI31" s="782"/>
      <c r="AJ31" s="783"/>
      <c r="AK31" s="849">
        <v>1580</v>
      </c>
      <c r="AL31" s="850"/>
      <c r="AM31" s="850"/>
      <c r="AN31" s="850"/>
      <c r="AO31" s="850"/>
      <c r="AP31" s="850">
        <v>9751</v>
      </c>
      <c r="AQ31" s="850"/>
      <c r="AR31" s="850"/>
      <c r="AS31" s="850"/>
      <c r="AT31" s="850"/>
      <c r="AU31" s="850">
        <v>6095</v>
      </c>
      <c r="AV31" s="850"/>
      <c r="AW31" s="850"/>
      <c r="AX31" s="850"/>
      <c r="AY31" s="850"/>
      <c r="AZ31" s="851">
        <v>8.4</v>
      </c>
      <c r="BA31" s="851"/>
      <c r="BB31" s="851"/>
      <c r="BC31" s="851"/>
      <c r="BD31" s="851"/>
      <c r="BE31" s="847" t="s">
        <v>388</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341</v>
      </c>
      <c r="R32" s="779"/>
      <c r="S32" s="779"/>
      <c r="T32" s="779"/>
      <c r="U32" s="779"/>
      <c r="V32" s="779">
        <v>294</v>
      </c>
      <c r="W32" s="779"/>
      <c r="X32" s="779"/>
      <c r="Y32" s="779"/>
      <c r="Z32" s="779"/>
      <c r="AA32" s="779">
        <f t="shared" ref="AA32:AA33" si="0">+Q32-V32</f>
        <v>47</v>
      </c>
      <c r="AB32" s="779"/>
      <c r="AC32" s="779"/>
      <c r="AD32" s="779"/>
      <c r="AE32" s="780"/>
      <c r="AF32" s="781">
        <v>107</v>
      </c>
      <c r="AG32" s="782"/>
      <c r="AH32" s="782"/>
      <c r="AI32" s="782"/>
      <c r="AJ32" s="783"/>
      <c r="AK32" s="849">
        <v>143</v>
      </c>
      <c r="AL32" s="850"/>
      <c r="AM32" s="850"/>
      <c r="AN32" s="850"/>
      <c r="AO32" s="850"/>
      <c r="AP32" s="850">
        <v>821</v>
      </c>
      <c r="AQ32" s="850"/>
      <c r="AR32" s="850"/>
      <c r="AS32" s="850"/>
      <c r="AT32" s="850"/>
      <c r="AU32" s="850">
        <v>381</v>
      </c>
      <c r="AV32" s="850"/>
      <c r="AW32" s="850"/>
      <c r="AX32" s="850"/>
      <c r="AY32" s="850"/>
      <c r="AZ32" s="851" t="s">
        <v>484</v>
      </c>
      <c r="BA32" s="851"/>
      <c r="BB32" s="851"/>
      <c r="BC32" s="851"/>
      <c r="BD32" s="851"/>
      <c r="BE32" s="847" t="s">
        <v>388</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1283</v>
      </c>
      <c r="R33" s="779"/>
      <c r="S33" s="779"/>
      <c r="T33" s="779"/>
      <c r="U33" s="779"/>
      <c r="V33" s="779">
        <v>1151</v>
      </c>
      <c r="W33" s="779"/>
      <c r="X33" s="779"/>
      <c r="Y33" s="779"/>
      <c r="Z33" s="779"/>
      <c r="AA33" s="779">
        <f t="shared" si="0"/>
        <v>132</v>
      </c>
      <c r="AB33" s="779"/>
      <c r="AC33" s="779"/>
      <c r="AD33" s="779"/>
      <c r="AE33" s="780"/>
      <c r="AF33" s="781">
        <v>1337</v>
      </c>
      <c r="AG33" s="782"/>
      <c r="AH33" s="782"/>
      <c r="AI33" s="782"/>
      <c r="AJ33" s="783"/>
      <c r="AK33" s="849">
        <v>5</v>
      </c>
      <c r="AL33" s="850"/>
      <c r="AM33" s="850"/>
      <c r="AN33" s="850"/>
      <c r="AO33" s="850"/>
      <c r="AP33" s="850">
        <v>2521</v>
      </c>
      <c r="AQ33" s="850"/>
      <c r="AR33" s="850"/>
      <c r="AS33" s="850"/>
      <c r="AT33" s="850"/>
      <c r="AU33" s="850">
        <v>11</v>
      </c>
      <c r="AV33" s="850"/>
      <c r="AW33" s="850"/>
      <c r="AX33" s="850"/>
      <c r="AY33" s="850"/>
      <c r="AZ33" s="851" t="s">
        <v>484</v>
      </c>
      <c r="BA33" s="851"/>
      <c r="BB33" s="851"/>
      <c r="BC33" s="851"/>
      <c r="BD33" s="851"/>
      <c r="BE33" s="847" t="s">
        <v>388</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1201</v>
      </c>
      <c r="R34" s="779"/>
      <c r="S34" s="779"/>
      <c r="T34" s="779"/>
      <c r="U34" s="779"/>
      <c r="V34" s="779">
        <v>1186</v>
      </c>
      <c r="W34" s="779"/>
      <c r="X34" s="779"/>
      <c r="Y34" s="779"/>
      <c r="Z34" s="779"/>
      <c r="AA34" s="779">
        <f>+Q34-V34</f>
        <v>15</v>
      </c>
      <c r="AB34" s="779"/>
      <c r="AC34" s="779"/>
      <c r="AD34" s="779"/>
      <c r="AE34" s="780"/>
      <c r="AF34" s="781">
        <v>10</v>
      </c>
      <c r="AG34" s="782"/>
      <c r="AH34" s="782"/>
      <c r="AI34" s="782"/>
      <c r="AJ34" s="783"/>
      <c r="AK34" s="849">
        <v>242</v>
      </c>
      <c r="AL34" s="850"/>
      <c r="AM34" s="850"/>
      <c r="AN34" s="850"/>
      <c r="AO34" s="850"/>
      <c r="AP34" s="850">
        <v>6198</v>
      </c>
      <c r="AQ34" s="850"/>
      <c r="AR34" s="850"/>
      <c r="AS34" s="850"/>
      <c r="AT34" s="850"/>
      <c r="AU34" s="850">
        <v>5963</v>
      </c>
      <c r="AV34" s="850"/>
      <c r="AW34" s="850"/>
      <c r="AX34" s="850"/>
      <c r="AY34" s="850"/>
      <c r="AZ34" s="851" t="s">
        <v>484</v>
      </c>
      <c r="BA34" s="851"/>
      <c r="BB34" s="851"/>
      <c r="BC34" s="851"/>
      <c r="BD34" s="851"/>
      <c r="BE34" s="847" t="s">
        <v>392</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394</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1570</v>
      </c>
      <c r="AG63" s="861"/>
      <c r="AH63" s="861"/>
      <c r="AI63" s="861"/>
      <c r="AJ63" s="862"/>
      <c r="AK63" s="863"/>
      <c r="AL63" s="858"/>
      <c r="AM63" s="858"/>
      <c r="AN63" s="858"/>
      <c r="AO63" s="858"/>
      <c r="AP63" s="861">
        <f>+SUM(AP31:AT34)</f>
        <v>19291</v>
      </c>
      <c r="AQ63" s="861"/>
      <c r="AR63" s="861"/>
      <c r="AS63" s="861"/>
      <c r="AT63" s="861"/>
      <c r="AU63" s="861">
        <f>+AU31+AU32+AU34</f>
        <v>12439</v>
      </c>
      <c r="AV63" s="861"/>
      <c r="AW63" s="861"/>
      <c r="AX63" s="861"/>
      <c r="AY63" s="861"/>
      <c r="AZ63" s="865"/>
      <c r="BA63" s="865"/>
      <c r="BB63" s="865"/>
      <c r="BC63" s="865"/>
      <c r="BD63" s="865"/>
      <c r="BE63" s="866"/>
      <c r="BF63" s="866"/>
      <c r="BG63" s="866"/>
      <c r="BH63" s="866"/>
      <c r="BI63" s="867"/>
      <c r="BJ63" s="868" t="s">
        <v>111</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1" t="s">
        <v>379</v>
      </c>
      <c r="AG66" s="833"/>
      <c r="AH66" s="833"/>
      <c r="AI66" s="833"/>
      <c r="AJ66" s="872"/>
      <c r="AK66" s="737" t="s">
        <v>380</v>
      </c>
      <c r="AL66" s="761"/>
      <c r="AM66" s="761"/>
      <c r="AN66" s="761"/>
      <c r="AO66" s="762"/>
      <c r="AP66" s="737" t="s">
        <v>381</v>
      </c>
      <c r="AQ66" s="738"/>
      <c r="AR66" s="738"/>
      <c r="AS66" s="738"/>
      <c r="AT66" s="739"/>
      <c r="AU66" s="737" t="s">
        <v>397</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546</v>
      </c>
      <c r="C68" s="889"/>
      <c r="D68" s="889"/>
      <c r="E68" s="889"/>
      <c r="F68" s="889"/>
      <c r="G68" s="889"/>
      <c r="H68" s="889"/>
      <c r="I68" s="889"/>
      <c r="J68" s="889"/>
      <c r="K68" s="889"/>
      <c r="L68" s="889"/>
      <c r="M68" s="889"/>
      <c r="N68" s="889"/>
      <c r="O68" s="889"/>
      <c r="P68" s="890"/>
      <c r="Q68" s="891">
        <v>3015</v>
      </c>
      <c r="R68" s="885"/>
      <c r="S68" s="885"/>
      <c r="T68" s="885"/>
      <c r="U68" s="885"/>
      <c r="V68" s="885">
        <v>2914</v>
      </c>
      <c r="W68" s="885"/>
      <c r="X68" s="885"/>
      <c r="Y68" s="885"/>
      <c r="Z68" s="885"/>
      <c r="AA68" s="885">
        <v>100</v>
      </c>
      <c r="AB68" s="885"/>
      <c r="AC68" s="885"/>
      <c r="AD68" s="885"/>
      <c r="AE68" s="885"/>
      <c r="AF68" s="885">
        <v>100</v>
      </c>
      <c r="AG68" s="885"/>
      <c r="AH68" s="885"/>
      <c r="AI68" s="885"/>
      <c r="AJ68" s="885"/>
      <c r="AK68" s="885">
        <v>151</v>
      </c>
      <c r="AL68" s="885"/>
      <c r="AM68" s="885"/>
      <c r="AN68" s="885"/>
      <c r="AO68" s="885"/>
      <c r="AP68" s="885" t="s">
        <v>552</v>
      </c>
      <c r="AQ68" s="885"/>
      <c r="AR68" s="885"/>
      <c r="AS68" s="885"/>
      <c r="AT68" s="885"/>
      <c r="AU68" s="885" t="s">
        <v>552</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547</v>
      </c>
      <c r="C69" s="893"/>
      <c r="D69" s="893"/>
      <c r="E69" s="893"/>
      <c r="F69" s="893"/>
      <c r="G69" s="893"/>
      <c r="H69" s="893"/>
      <c r="I69" s="893"/>
      <c r="J69" s="893"/>
      <c r="K69" s="893"/>
      <c r="L69" s="893"/>
      <c r="M69" s="893"/>
      <c r="N69" s="893"/>
      <c r="O69" s="893"/>
      <c r="P69" s="894"/>
      <c r="Q69" s="895">
        <v>30</v>
      </c>
      <c r="R69" s="850"/>
      <c r="S69" s="850"/>
      <c r="T69" s="850"/>
      <c r="U69" s="850"/>
      <c r="V69" s="850">
        <v>27</v>
      </c>
      <c r="W69" s="850"/>
      <c r="X69" s="850"/>
      <c r="Y69" s="850"/>
      <c r="Z69" s="850"/>
      <c r="AA69" s="850">
        <v>3</v>
      </c>
      <c r="AB69" s="850"/>
      <c r="AC69" s="850"/>
      <c r="AD69" s="850"/>
      <c r="AE69" s="850"/>
      <c r="AF69" s="896">
        <v>3</v>
      </c>
      <c r="AG69" s="850"/>
      <c r="AH69" s="850"/>
      <c r="AI69" s="850"/>
      <c r="AJ69" s="850"/>
      <c r="AK69" s="850" t="s">
        <v>550</v>
      </c>
      <c r="AL69" s="850"/>
      <c r="AM69" s="850"/>
      <c r="AN69" s="850"/>
      <c r="AO69" s="850"/>
      <c r="AP69" s="850" t="s">
        <v>551</v>
      </c>
      <c r="AQ69" s="850"/>
      <c r="AR69" s="850"/>
      <c r="AS69" s="850"/>
      <c r="AT69" s="850"/>
      <c r="AU69" s="850" t="s">
        <v>551</v>
      </c>
      <c r="AV69" s="850"/>
      <c r="AW69" s="850"/>
      <c r="AX69" s="850"/>
      <c r="AY69" s="850"/>
      <c r="AZ69" s="897"/>
      <c r="BA69" s="897"/>
      <c r="BB69" s="897"/>
      <c r="BC69" s="897"/>
      <c r="BD69" s="898"/>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548</v>
      </c>
      <c r="C70" s="893"/>
      <c r="D70" s="893"/>
      <c r="E70" s="893"/>
      <c r="F70" s="893"/>
      <c r="G70" s="893"/>
      <c r="H70" s="893"/>
      <c r="I70" s="893"/>
      <c r="J70" s="893"/>
      <c r="K70" s="893"/>
      <c r="L70" s="893"/>
      <c r="M70" s="893"/>
      <c r="N70" s="893"/>
      <c r="O70" s="893"/>
      <c r="P70" s="894"/>
      <c r="Q70" s="895">
        <v>1549</v>
      </c>
      <c r="R70" s="850"/>
      <c r="S70" s="850"/>
      <c r="T70" s="850"/>
      <c r="U70" s="850"/>
      <c r="V70" s="850">
        <v>1445</v>
      </c>
      <c r="W70" s="850"/>
      <c r="X70" s="850"/>
      <c r="Y70" s="850"/>
      <c r="Z70" s="850"/>
      <c r="AA70" s="850">
        <v>104</v>
      </c>
      <c r="AB70" s="850"/>
      <c r="AC70" s="850"/>
      <c r="AD70" s="850"/>
      <c r="AE70" s="850"/>
      <c r="AF70" s="850">
        <v>104</v>
      </c>
      <c r="AG70" s="850"/>
      <c r="AH70" s="850"/>
      <c r="AI70" s="850"/>
      <c r="AJ70" s="850"/>
      <c r="AK70" s="850" t="s">
        <v>554</v>
      </c>
      <c r="AL70" s="850"/>
      <c r="AM70" s="850"/>
      <c r="AN70" s="850"/>
      <c r="AO70" s="850"/>
      <c r="AP70" s="850" t="s">
        <v>551</v>
      </c>
      <c r="AQ70" s="850"/>
      <c r="AR70" s="850"/>
      <c r="AS70" s="850"/>
      <c r="AT70" s="850"/>
      <c r="AU70" s="850" t="s">
        <v>551</v>
      </c>
      <c r="AV70" s="850"/>
      <c r="AW70" s="850"/>
      <c r="AX70" s="850"/>
      <c r="AY70" s="850"/>
      <c r="AZ70" s="897"/>
      <c r="BA70" s="897"/>
      <c r="BB70" s="897"/>
      <c r="BC70" s="897"/>
      <c r="BD70" s="898"/>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549</v>
      </c>
      <c r="C71" s="893"/>
      <c r="D71" s="893"/>
      <c r="E71" s="893"/>
      <c r="F71" s="893"/>
      <c r="G71" s="893"/>
      <c r="H71" s="893"/>
      <c r="I71" s="893"/>
      <c r="J71" s="893"/>
      <c r="K71" s="893"/>
      <c r="L71" s="893"/>
      <c r="M71" s="893"/>
      <c r="N71" s="893"/>
      <c r="O71" s="893"/>
      <c r="P71" s="894"/>
      <c r="Q71" s="895">
        <v>795514</v>
      </c>
      <c r="R71" s="850"/>
      <c r="S71" s="850"/>
      <c r="T71" s="850"/>
      <c r="U71" s="850"/>
      <c r="V71" s="850">
        <v>763822</v>
      </c>
      <c r="W71" s="850"/>
      <c r="X71" s="850"/>
      <c r="Y71" s="850"/>
      <c r="Z71" s="850"/>
      <c r="AA71" s="850">
        <v>31692</v>
      </c>
      <c r="AB71" s="850"/>
      <c r="AC71" s="850"/>
      <c r="AD71" s="850"/>
      <c r="AE71" s="850"/>
      <c r="AF71" s="850">
        <v>31692</v>
      </c>
      <c r="AG71" s="850"/>
      <c r="AH71" s="850"/>
      <c r="AI71" s="850"/>
      <c r="AJ71" s="850"/>
      <c r="AK71" s="850">
        <v>1</v>
      </c>
      <c r="AL71" s="850"/>
      <c r="AM71" s="850"/>
      <c r="AN71" s="850"/>
      <c r="AO71" s="850"/>
      <c r="AP71" s="850" t="s">
        <v>550</v>
      </c>
      <c r="AQ71" s="850"/>
      <c r="AR71" s="850"/>
      <c r="AS71" s="850"/>
      <c r="AT71" s="850"/>
      <c r="AU71" s="850" t="s">
        <v>550</v>
      </c>
      <c r="AV71" s="850"/>
      <c r="AW71" s="850"/>
      <c r="AX71" s="850"/>
      <c r="AY71" s="850"/>
      <c r="AZ71" s="897"/>
      <c r="BA71" s="897"/>
      <c r="BB71" s="897"/>
      <c r="BC71" s="897"/>
      <c r="BD71" s="898"/>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7"/>
      <c r="BA72" s="897"/>
      <c r="BB72" s="897"/>
      <c r="BC72" s="897"/>
      <c r="BD72" s="898"/>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7"/>
      <c r="BA73" s="897"/>
      <c r="BB73" s="897"/>
      <c r="BC73" s="897"/>
      <c r="BD73" s="898"/>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c r="C75" s="893"/>
      <c r="D75" s="893"/>
      <c r="E75" s="893"/>
      <c r="F75" s="893"/>
      <c r="G75" s="893"/>
      <c r="H75" s="893"/>
      <c r="I75" s="893"/>
      <c r="J75" s="893"/>
      <c r="K75" s="893"/>
      <c r="L75" s="893"/>
      <c r="M75" s="893"/>
      <c r="N75" s="893"/>
      <c r="O75" s="893"/>
      <c r="P75" s="894"/>
      <c r="Q75" s="899"/>
      <c r="R75" s="900"/>
      <c r="S75" s="900"/>
      <c r="T75" s="900"/>
      <c r="U75" s="849"/>
      <c r="V75" s="901"/>
      <c r="W75" s="900"/>
      <c r="X75" s="900"/>
      <c r="Y75" s="900"/>
      <c r="Z75" s="849"/>
      <c r="AA75" s="901"/>
      <c r="AB75" s="900"/>
      <c r="AC75" s="900"/>
      <c r="AD75" s="900"/>
      <c r="AE75" s="849"/>
      <c r="AF75" s="901"/>
      <c r="AG75" s="900"/>
      <c r="AH75" s="900"/>
      <c r="AI75" s="900"/>
      <c r="AJ75" s="849"/>
      <c r="AK75" s="901"/>
      <c r="AL75" s="900"/>
      <c r="AM75" s="900"/>
      <c r="AN75" s="900"/>
      <c r="AO75" s="849"/>
      <c r="AP75" s="901"/>
      <c r="AQ75" s="900"/>
      <c r="AR75" s="900"/>
      <c r="AS75" s="900"/>
      <c r="AT75" s="849"/>
      <c r="AU75" s="901"/>
      <c r="AV75" s="900"/>
      <c r="AW75" s="900"/>
      <c r="AX75" s="900"/>
      <c r="AY75" s="849"/>
      <c r="AZ75" s="897"/>
      <c r="BA75" s="897"/>
      <c r="BB75" s="897"/>
      <c r="BC75" s="897"/>
      <c r="BD75" s="898"/>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899"/>
      <c r="R76" s="900"/>
      <c r="S76" s="900"/>
      <c r="T76" s="900"/>
      <c r="U76" s="849"/>
      <c r="V76" s="901"/>
      <c r="W76" s="900"/>
      <c r="X76" s="900"/>
      <c r="Y76" s="900"/>
      <c r="Z76" s="849"/>
      <c r="AA76" s="901"/>
      <c r="AB76" s="900"/>
      <c r="AC76" s="900"/>
      <c r="AD76" s="900"/>
      <c r="AE76" s="849"/>
      <c r="AF76" s="901"/>
      <c r="AG76" s="900"/>
      <c r="AH76" s="900"/>
      <c r="AI76" s="900"/>
      <c r="AJ76" s="849"/>
      <c r="AK76" s="901"/>
      <c r="AL76" s="900"/>
      <c r="AM76" s="900"/>
      <c r="AN76" s="900"/>
      <c r="AO76" s="849"/>
      <c r="AP76" s="901"/>
      <c r="AQ76" s="900"/>
      <c r="AR76" s="900"/>
      <c r="AS76" s="900"/>
      <c r="AT76" s="849"/>
      <c r="AU76" s="901"/>
      <c r="AV76" s="900"/>
      <c r="AW76" s="900"/>
      <c r="AX76" s="900"/>
      <c r="AY76" s="849"/>
      <c r="AZ76" s="897"/>
      <c r="BA76" s="897"/>
      <c r="BB76" s="897"/>
      <c r="BC76" s="897"/>
      <c r="BD76" s="898"/>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899"/>
      <c r="R77" s="900"/>
      <c r="S77" s="900"/>
      <c r="T77" s="900"/>
      <c r="U77" s="849"/>
      <c r="V77" s="901"/>
      <c r="W77" s="900"/>
      <c r="X77" s="900"/>
      <c r="Y77" s="900"/>
      <c r="Z77" s="849"/>
      <c r="AA77" s="901"/>
      <c r="AB77" s="900"/>
      <c r="AC77" s="900"/>
      <c r="AD77" s="900"/>
      <c r="AE77" s="849"/>
      <c r="AF77" s="901"/>
      <c r="AG77" s="900"/>
      <c r="AH77" s="900"/>
      <c r="AI77" s="900"/>
      <c r="AJ77" s="849"/>
      <c r="AK77" s="901"/>
      <c r="AL77" s="900"/>
      <c r="AM77" s="900"/>
      <c r="AN77" s="900"/>
      <c r="AO77" s="849"/>
      <c r="AP77" s="901"/>
      <c r="AQ77" s="900"/>
      <c r="AR77" s="900"/>
      <c r="AS77" s="900"/>
      <c r="AT77" s="849"/>
      <c r="AU77" s="901"/>
      <c r="AV77" s="900"/>
      <c r="AW77" s="900"/>
      <c r="AX77" s="900"/>
      <c r="AY77" s="849"/>
      <c r="AZ77" s="897"/>
      <c r="BA77" s="897"/>
      <c r="BB77" s="897"/>
      <c r="BC77" s="897"/>
      <c r="BD77" s="898"/>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7"/>
      <c r="BA82" s="897"/>
      <c r="BB82" s="897"/>
      <c r="BC82" s="897"/>
      <c r="BD82" s="898"/>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7"/>
      <c r="BA83" s="897"/>
      <c r="BB83" s="897"/>
      <c r="BC83" s="897"/>
      <c r="BD83" s="898"/>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7"/>
      <c r="BA84" s="897"/>
      <c r="BB84" s="897"/>
      <c r="BC84" s="897"/>
      <c r="BD84" s="898"/>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7"/>
      <c r="BA85" s="897"/>
      <c r="BB85" s="897"/>
      <c r="BC85" s="897"/>
      <c r="BD85" s="898"/>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7"/>
      <c r="BA86" s="897"/>
      <c r="BB86" s="897"/>
      <c r="BC86" s="897"/>
      <c r="BD86" s="898"/>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372</v>
      </c>
      <c r="B88" s="810" t="s">
        <v>398</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f>+AF68+AF69+AF70+AF71</f>
        <v>31899</v>
      </c>
      <c r="AG88" s="861"/>
      <c r="AH88" s="861"/>
      <c r="AI88" s="861"/>
      <c r="AJ88" s="861"/>
      <c r="AK88" s="858"/>
      <c r="AL88" s="858"/>
      <c r="AM88" s="858"/>
      <c r="AN88" s="858"/>
      <c r="AO88" s="858"/>
      <c r="AP88" s="861" t="str">
        <f>+AP68</f>
        <v>-</v>
      </c>
      <c r="AQ88" s="861"/>
      <c r="AR88" s="861"/>
      <c r="AS88" s="861"/>
      <c r="AT88" s="861"/>
      <c r="AU88" s="861" t="str">
        <f>+AU68</f>
        <v>-</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69"/>
      <c r="CT102" s="869"/>
      <c r="CU102" s="869"/>
      <c r="CV102" s="913"/>
      <c r="CW102" s="912" t="s">
        <v>484</v>
      </c>
      <c r="CX102" s="869"/>
      <c r="CY102" s="869"/>
      <c r="CZ102" s="869"/>
      <c r="DA102" s="913"/>
      <c r="DB102" s="912" t="s">
        <v>484</v>
      </c>
      <c r="DC102" s="869"/>
      <c r="DD102" s="869"/>
      <c r="DE102" s="869"/>
      <c r="DF102" s="913"/>
      <c r="DG102" s="912" t="s">
        <v>484</v>
      </c>
      <c r="DH102" s="869"/>
      <c r="DI102" s="869"/>
      <c r="DJ102" s="869"/>
      <c r="DK102" s="913"/>
      <c r="DL102" s="912" t="s">
        <v>484</v>
      </c>
      <c r="DM102" s="869"/>
      <c r="DN102" s="869"/>
      <c r="DO102" s="869"/>
      <c r="DP102" s="913"/>
      <c r="DQ102" s="912" t="s">
        <v>484</v>
      </c>
      <c r="DR102" s="869"/>
      <c r="DS102" s="869"/>
      <c r="DT102" s="869"/>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1867701</v>
      </c>
      <c r="AB110" s="922"/>
      <c r="AC110" s="922"/>
      <c r="AD110" s="922"/>
      <c r="AE110" s="923"/>
      <c r="AF110" s="924">
        <v>1537830</v>
      </c>
      <c r="AG110" s="922"/>
      <c r="AH110" s="922"/>
      <c r="AI110" s="922"/>
      <c r="AJ110" s="923"/>
      <c r="AK110" s="924">
        <v>1679936</v>
      </c>
      <c r="AL110" s="922"/>
      <c r="AM110" s="922"/>
      <c r="AN110" s="922"/>
      <c r="AO110" s="923"/>
      <c r="AP110" s="925">
        <v>15</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16482820</v>
      </c>
      <c r="BR110" s="957"/>
      <c r="BS110" s="957"/>
      <c r="BT110" s="957"/>
      <c r="BU110" s="957"/>
      <c r="BV110" s="957">
        <v>16591033</v>
      </c>
      <c r="BW110" s="957"/>
      <c r="BX110" s="957"/>
      <c r="BY110" s="957"/>
      <c r="BZ110" s="957"/>
      <c r="CA110" s="957">
        <v>16413187</v>
      </c>
      <c r="CB110" s="957"/>
      <c r="CC110" s="957"/>
      <c r="CD110" s="957"/>
      <c r="CE110" s="957"/>
      <c r="CF110" s="971">
        <v>146.5</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12268279</v>
      </c>
      <c r="BR112" s="950"/>
      <c r="BS112" s="950"/>
      <c r="BT112" s="950"/>
      <c r="BU112" s="950"/>
      <c r="BV112" s="950">
        <v>12345294</v>
      </c>
      <c r="BW112" s="950"/>
      <c r="BX112" s="950"/>
      <c r="BY112" s="950"/>
      <c r="BZ112" s="950"/>
      <c r="CA112" s="950">
        <v>12448111</v>
      </c>
      <c r="CB112" s="950"/>
      <c r="CC112" s="950"/>
      <c r="CD112" s="950"/>
      <c r="CE112" s="950"/>
      <c r="CF112" s="944">
        <v>111.1</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762452</v>
      </c>
      <c r="AB113" s="964"/>
      <c r="AC113" s="964"/>
      <c r="AD113" s="964"/>
      <c r="AE113" s="965"/>
      <c r="AF113" s="966">
        <v>771875</v>
      </c>
      <c r="AG113" s="964"/>
      <c r="AH113" s="964"/>
      <c r="AI113" s="964"/>
      <c r="AJ113" s="965"/>
      <c r="AK113" s="966">
        <v>814462</v>
      </c>
      <c r="AL113" s="964"/>
      <c r="AM113" s="964"/>
      <c r="AN113" s="964"/>
      <c r="AO113" s="965"/>
      <c r="AP113" s="967">
        <v>7.3</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178621</v>
      </c>
      <c r="BR113" s="950"/>
      <c r="BS113" s="950"/>
      <c r="BT113" s="950"/>
      <c r="BU113" s="950"/>
      <c r="BV113" s="950">
        <v>41835</v>
      </c>
      <c r="BW113" s="950"/>
      <c r="BX113" s="950"/>
      <c r="BY113" s="950"/>
      <c r="BZ113" s="950"/>
      <c r="CA113" s="950" t="s">
        <v>111</v>
      </c>
      <c r="CB113" s="950"/>
      <c r="CC113" s="950"/>
      <c r="CD113" s="950"/>
      <c r="CE113" s="950"/>
      <c r="CF113" s="944" t="s">
        <v>111</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195267</v>
      </c>
      <c r="AB114" s="989"/>
      <c r="AC114" s="989"/>
      <c r="AD114" s="989"/>
      <c r="AE114" s="990"/>
      <c r="AF114" s="991">
        <v>105820</v>
      </c>
      <c r="AG114" s="989"/>
      <c r="AH114" s="989"/>
      <c r="AI114" s="989"/>
      <c r="AJ114" s="990"/>
      <c r="AK114" s="991">
        <v>37046</v>
      </c>
      <c r="AL114" s="989"/>
      <c r="AM114" s="989"/>
      <c r="AN114" s="989"/>
      <c r="AO114" s="990"/>
      <c r="AP114" s="992">
        <v>0.3</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2978741</v>
      </c>
      <c r="BR114" s="950"/>
      <c r="BS114" s="950"/>
      <c r="BT114" s="950"/>
      <c r="BU114" s="950"/>
      <c r="BV114" s="950">
        <v>2881034</v>
      </c>
      <c r="BW114" s="950"/>
      <c r="BX114" s="950"/>
      <c r="BY114" s="950"/>
      <c r="BZ114" s="950"/>
      <c r="CA114" s="950">
        <v>2728015</v>
      </c>
      <c r="CB114" s="950"/>
      <c r="CC114" s="950"/>
      <c r="CD114" s="950"/>
      <c r="CE114" s="950"/>
      <c r="CF114" s="944">
        <v>24.4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44</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2825464</v>
      </c>
      <c r="AB117" s="1007"/>
      <c r="AC117" s="1007"/>
      <c r="AD117" s="1007"/>
      <c r="AE117" s="1008"/>
      <c r="AF117" s="1009">
        <v>2415525</v>
      </c>
      <c r="AG117" s="1007"/>
      <c r="AH117" s="1007"/>
      <c r="AI117" s="1007"/>
      <c r="AJ117" s="1008"/>
      <c r="AK117" s="1009">
        <v>2531444</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438</v>
      </c>
      <c r="BP119" s="1036"/>
      <c r="BQ119" s="1027">
        <v>31908461</v>
      </c>
      <c r="BR119" s="1028"/>
      <c r="BS119" s="1028"/>
      <c r="BT119" s="1028"/>
      <c r="BU119" s="1028"/>
      <c r="BV119" s="1028">
        <v>31859196</v>
      </c>
      <c r="BW119" s="1028"/>
      <c r="BX119" s="1028"/>
      <c r="BY119" s="1028"/>
      <c r="BZ119" s="1028"/>
      <c r="CA119" s="1028">
        <v>31589313</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2002135</v>
      </c>
      <c r="BR120" s="957"/>
      <c r="BS120" s="957"/>
      <c r="BT120" s="957"/>
      <c r="BU120" s="957"/>
      <c r="BV120" s="957">
        <v>1965350</v>
      </c>
      <c r="BW120" s="957"/>
      <c r="BX120" s="957"/>
      <c r="BY120" s="957"/>
      <c r="BZ120" s="957"/>
      <c r="CA120" s="957">
        <v>2000823</v>
      </c>
      <c r="CB120" s="957"/>
      <c r="CC120" s="957"/>
      <c r="CD120" s="957"/>
      <c r="CE120" s="957"/>
      <c r="CF120" s="971">
        <v>17.899999999999999</v>
      </c>
      <c r="CG120" s="972"/>
      <c r="CH120" s="972"/>
      <c r="CI120" s="972"/>
      <c r="CJ120" s="972"/>
      <c r="CK120" s="1037" t="s">
        <v>442</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6758393</v>
      </c>
      <c r="DH120" s="957"/>
      <c r="DI120" s="957"/>
      <c r="DJ120" s="957"/>
      <c r="DK120" s="957"/>
      <c r="DL120" s="957">
        <v>6533773</v>
      </c>
      <c r="DM120" s="957"/>
      <c r="DN120" s="957"/>
      <c r="DO120" s="957"/>
      <c r="DP120" s="957"/>
      <c r="DQ120" s="957">
        <v>6094580</v>
      </c>
      <c r="DR120" s="957"/>
      <c r="DS120" s="957"/>
      <c r="DT120" s="957"/>
      <c r="DU120" s="957"/>
      <c r="DV120" s="958">
        <v>54.4</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5232628</v>
      </c>
      <c r="BR121" s="950"/>
      <c r="BS121" s="950"/>
      <c r="BT121" s="950"/>
      <c r="BU121" s="950"/>
      <c r="BV121" s="950">
        <v>5350855</v>
      </c>
      <c r="BW121" s="950"/>
      <c r="BX121" s="950"/>
      <c r="BY121" s="950"/>
      <c r="BZ121" s="950"/>
      <c r="CA121" s="950">
        <v>5936226</v>
      </c>
      <c r="CB121" s="950"/>
      <c r="CC121" s="950"/>
      <c r="CD121" s="950"/>
      <c r="CE121" s="950"/>
      <c r="CF121" s="944">
        <v>53</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4924702</v>
      </c>
      <c r="DH121" s="950"/>
      <c r="DI121" s="950"/>
      <c r="DJ121" s="950"/>
      <c r="DK121" s="950"/>
      <c r="DL121" s="950">
        <v>5347862</v>
      </c>
      <c r="DM121" s="950"/>
      <c r="DN121" s="950"/>
      <c r="DO121" s="950"/>
      <c r="DP121" s="950"/>
      <c r="DQ121" s="950">
        <v>5962505</v>
      </c>
      <c r="DR121" s="950"/>
      <c r="DS121" s="950"/>
      <c r="DT121" s="950"/>
      <c r="DU121" s="950"/>
      <c r="DV121" s="951">
        <v>53.2</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19653653</v>
      </c>
      <c r="BR122" s="1028"/>
      <c r="BS122" s="1028"/>
      <c r="BT122" s="1028"/>
      <c r="BU122" s="1028"/>
      <c r="BV122" s="1028">
        <v>19913019</v>
      </c>
      <c r="BW122" s="1028"/>
      <c r="BX122" s="1028"/>
      <c r="BY122" s="1028"/>
      <c r="BZ122" s="1028"/>
      <c r="CA122" s="1028">
        <v>19870510</v>
      </c>
      <c r="CB122" s="1028"/>
      <c r="CC122" s="1028"/>
      <c r="CD122" s="1028"/>
      <c r="CE122" s="1028"/>
      <c r="CF122" s="1048">
        <v>177.4</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578879</v>
      </c>
      <c r="DH122" s="950"/>
      <c r="DI122" s="950"/>
      <c r="DJ122" s="950"/>
      <c r="DK122" s="950"/>
      <c r="DL122" s="950">
        <v>456554</v>
      </c>
      <c r="DM122" s="950"/>
      <c r="DN122" s="950"/>
      <c r="DO122" s="950"/>
      <c r="DP122" s="950"/>
      <c r="DQ122" s="950">
        <v>380941</v>
      </c>
      <c r="DR122" s="950"/>
      <c r="DS122" s="950"/>
      <c r="DT122" s="950"/>
      <c r="DU122" s="950"/>
      <c r="DV122" s="951">
        <v>3.4</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26888416</v>
      </c>
      <c r="BR123" s="1096"/>
      <c r="BS123" s="1096"/>
      <c r="BT123" s="1096"/>
      <c r="BU123" s="1096"/>
      <c r="BV123" s="1096">
        <v>27229224</v>
      </c>
      <c r="BW123" s="1096"/>
      <c r="BX123" s="1096"/>
      <c r="BY123" s="1096"/>
      <c r="BZ123" s="1096"/>
      <c r="CA123" s="1096">
        <v>27807559</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6305</v>
      </c>
      <c r="DH123" s="989"/>
      <c r="DI123" s="989"/>
      <c r="DJ123" s="989"/>
      <c r="DK123" s="990"/>
      <c r="DL123" s="991">
        <v>7105</v>
      </c>
      <c r="DM123" s="989"/>
      <c r="DN123" s="989"/>
      <c r="DO123" s="989"/>
      <c r="DP123" s="990"/>
      <c r="DQ123" s="991">
        <v>10085</v>
      </c>
      <c r="DR123" s="989"/>
      <c r="DS123" s="989"/>
      <c r="DT123" s="989"/>
      <c r="DU123" s="990"/>
      <c r="DV123" s="992">
        <v>0.1</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44.9</v>
      </c>
      <c r="BR124" s="1058"/>
      <c r="BS124" s="1058"/>
      <c r="BT124" s="1058"/>
      <c r="BU124" s="1058"/>
      <c r="BV124" s="1058">
        <v>40.200000000000003</v>
      </c>
      <c r="BW124" s="1058"/>
      <c r="BX124" s="1058"/>
      <c r="BY124" s="1058"/>
      <c r="BZ124" s="1058"/>
      <c r="CA124" s="1058">
        <v>33.700000000000003</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383580</v>
      </c>
      <c r="AB128" s="1078"/>
      <c r="AC128" s="1078"/>
      <c r="AD128" s="1078"/>
      <c r="AE128" s="1079"/>
      <c r="AF128" s="1080">
        <v>353809</v>
      </c>
      <c r="AG128" s="1078"/>
      <c r="AH128" s="1078"/>
      <c r="AI128" s="1078"/>
      <c r="AJ128" s="1079"/>
      <c r="AK128" s="1080">
        <v>366162</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12.97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12965483</v>
      </c>
      <c r="AB129" s="989"/>
      <c r="AC129" s="989"/>
      <c r="AD129" s="989"/>
      <c r="AE129" s="990"/>
      <c r="AF129" s="991">
        <v>13057647</v>
      </c>
      <c r="AG129" s="989"/>
      <c r="AH129" s="989"/>
      <c r="AI129" s="989"/>
      <c r="AJ129" s="990"/>
      <c r="AK129" s="991">
        <v>12765440</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111</v>
      </c>
      <c r="BG129" s="1099"/>
      <c r="BH129" s="1099"/>
      <c r="BI129" s="1099"/>
      <c r="BJ129" s="1099"/>
      <c r="BK129" s="1099"/>
      <c r="BL129" s="1100"/>
      <c r="BM129" s="1098">
        <v>17.97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1799692</v>
      </c>
      <c r="AB130" s="989"/>
      <c r="AC130" s="989"/>
      <c r="AD130" s="989"/>
      <c r="AE130" s="990"/>
      <c r="AF130" s="991">
        <v>1564639</v>
      </c>
      <c r="AG130" s="989"/>
      <c r="AH130" s="989"/>
      <c r="AI130" s="989"/>
      <c r="AJ130" s="990"/>
      <c r="AK130" s="991">
        <v>1563965</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11165791</v>
      </c>
      <c r="AB131" s="1014"/>
      <c r="AC131" s="1014"/>
      <c r="AD131" s="1014"/>
      <c r="AE131" s="1015"/>
      <c r="AF131" s="1013">
        <v>11493008</v>
      </c>
      <c r="AG131" s="1014"/>
      <c r="AH131" s="1014"/>
      <c r="AI131" s="1014"/>
      <c r="AJ131" s="1015"/>
      <c r="AK131" s="1013">
        <v>11201475</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33.700000000000003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5.751424149</v>
      </c>
      <c r="AB132" s="1130"/>
      <c r="AC132" s="1130"/>
      <c r="AD132" s="1130"/>
      <c r="AE132" s="1131"/>
      <c r="AF132" s="1132">
        <v>4.3250395299999997</v>
      </c>
      <c r="AG132" s="1130"/>
      <c r="AH132" s="1130"/>
      <c r="AI132" s="1130"/>
      <c r="AJ132" s="1131"/>
      <c r="AK132" s="1132">
        <v>5.3681948139999998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7.4</v>
      </c>
      <c r="AB133" s="1113"/>
      <c r="AC133" s="1113"/>
      <c r="AD133" s="1113"/>
      <c r="AE133" s="1114"/>
      <c r="AF133" s="1112">
        <v>5.9</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3661699</v>
      </c>
      <c r="L9" s="266">
        <v>57482</v>
      </c>
      <c r="M9" s="267">
        <v>62051</v>
      </c>
      <c r="N9" s="268">
        <v>-7.4</v>
      </c>
    </row>
    <row r="10" spans="1:16" x14ac:dyDescent="0.15">
      <c r="A10" s="250"/>
      <c r="B10" s="246"/>
      <c r="C10" s="246"/>
      <c r="D10" s="246"/>
      <c r="E10" s="246"/>
      <c r="F10" s="246"/>
      <c r="G10" s="1152" t="s">
        <v>480</v>
      </c>
      <c r="H10" s="1153"/>
      <c r="I10" s="1153"/>
      <c r="J10" s="1154"/>
      <c r="K10" s="269">
        <v>159856</v>
      </c>
      <c r="L10" s="270">
        <v>2509</v>
      </c>
      <c r="M10" s="271">
        <v>5713</v>
      </c>
      <c r="N10" s="272">
        <v>-56.1</v>
      </c>
    </row>
    <row r="11" spans="1:16" ht="13.5" customHeight="1" x14ac:dyDescent="0.15">
      <c r="A11" s="250"/>
      <c r="B11" s="246"/>
      <c r="C11" s="246"/>
      <c r="D11" s="246"/>
      <c r="E11" s="246"/>
      <c r="F11" s="246"/>
      <c r="G11" s="1152" t="s">
        <v>481</v>
      </c>
      <c r="H11" s="1153"/>
      <c r="I11" s="1153"/>
      <c r="J11" s="1154"/>
      <c r="K11" s="269">
        <v>65188</v>
      </c>
      <c r="L11" s="270">
        <v>1023</v>
      </c>
      <c r="M11" s="271">
        <v>5796</v>
      </c>
      <c r="N11" s="272">
        <v>-82.3</v>
      </c>
    </row>
    <row r="12" spans="1:16" ht="13.5" customHeight="1" x14ac:dyDescent="0.15">
      <c r="A12" s="250"/>
      <c r="B12" s="246"/>
      <c r="C12" s="246"/>
      <c r="D12" s="246"/>
      <c r="E12" s="246"/>
      <c r="F12" s="246"/>
      <c r="G12" s="1152" t="s">
        <v>482</v>
      </c>
      <c r="H12" s="1153"/>
      <c r="I12" s="1153"/>
      <c r="J12" s="1154"/>
      <c r="K12" s="269">
        <v>542094</v>
      </c>
      <c r="L12" s="270">
        <v>8510</v>
      </c>
      <c r="M12" s="271">
        <v>1167</v>
      </c>
      <c r="N12" s="272">
        <v>629.20000000000005</v>
      </c>
    </row>
    <row r="13" spans="1:16" ht="13.5" customHeight="1" x14ac:dyDescent="0.15">
      <c r="A13" s="250"/>
      <c r="B13" s="246"/>
      <c r="C13" s="246"/>
      <c r="D13" s="246"/>
      <c r="E13" s="246"/>
      <c r="F13" s="246"/>
      <c r="G13" s="1152" t="s">
        <v>483</v>
      </c>
      <c r="H13" s="1153"/>
      <c r="I13" s="1153"/>
      <c r="J13" s="1154"/>
      <c r="K13" s="269" t="s">
        <v>484</v>
      </c>
      <c r="L13" s="270" t="s">
        <v>484</v>
      </c>
      <c r="M13" s="271">
        <v>0</v>
      </c>
      <c r="N13" s="272" t="s">
        <v>484</v>
      </c>
    </row>
    <row r="14" spans="1:16" ht="13.5" customHeight="1" x14ac:dyDescent="0.15">
      <c r="A14" s="250"/>
      <c r="B14" s="246"/>
      <c r="C14" s="246"/>
      <c r="D14" s="246"/>
      <c r="E14" s="246"/>
      <c r="F14" s="246"/>
      <c r="G14" s="1152" t="s">
        <v>485</v>
      </c>
      <c r="H14" s="1153"/>
      <c r="I14" s="1153"/>
      <c r="J14" s="1154"/>
      <c r="K14" s="269">
        <v>247681</v>
      </c>
      <c r="L14" s="270">
        <v>3888</v>
      </c>
      <c r="M14" s="271">
        <v>2337</v>
      </c>
      <c r="N14" s="272">
        <v>66.400000000000006</v>
      </c>
    </row>
    <row r="15" spans="1:16" ht="13.5" customHeight="1" x14ac:dyDescent="0.15">
      <c r="A15" s="250"/>
      <c r="B15" s="246"/>
      <c r="C15" s="246"/>
      <c r="D15" s="246"/>
      <c r="E15" s="246"/>
      <c r="F15" s="246"/>
      <c r="G15" s="1152" t="s">
        <v>486</v>
      </c>
      <c r="H15" s="1153"/>
      <c r="I15" s="1153"/>
      <c r="J15" s="1154"/>
      <c r="K15" s="269">
        <v>100270</v>
      </c>
      <c r="L15" s="270">
        <v>1574</v>
      </c>
      <c r="M15" s="271">
        <v>1594</v>
      </c>
      <c r="N15" s="272">
        <v>-1.3</v>
      </c>
    </row>
    <row r="16" spans="1:16" x14ac:dyDescent="0.15">
      <c r="A16" s="250"/>
      <c r="B16" s="246"/>
      <c r="C16" s="246"/>
      <c r="D16" s="246"/>
      <c r="E16" s="246"/>
      <c r="F16" s="246"/>
      <c r="G16" s="1155" t="s">
        <v>487</v>
      </c>
      <c r="H16" s="1156"/>
      <c r="I16" s="1156"/>
      <c r="J16" s="1157"/>
      <c r="K16" s="270">
        <v>-369028</v>
      </c>
      <c r="L16" s="270">
        <v>-5793</v>
      </c>
      <c r="M16" s="271">
        <v>-5993</v>
      </c>
      <c r="N16" s="272">
        <v>-3.3</v>
      </c>
    </row>
    <row r="17" spans="1:16" x14ac:dyDescent="0.15">
      <c r="A17" s="250"/>
      <c r="B17" s="246"/>
      <c r="C17" s="246"/>
      <c r="D17" s="246"/>
      <c r="E17" s="246"/>
      <c r="F17" s="246"/>
      <c r="G17" s="1155" t="s">
        <v>172</v>
      </c>
      <c r="H17" s="1156"/>
      <c r="I17" s="1156"/>
      <c r="J17" s="1157"/>
      <c r="K17" s="270">
        <v>4407760</v>
      </c>
      <c r="L17" s="270">
        <v>69193</v>
      </c>
      <c r="M17" s="271">
        <v>72665</v>
      </c>
      <c r="N17" s="272">
        <v>-4.8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6.59</v>
      </c>
      <c r="L21" s="283">
        <v>7.22</v>
      </c>
      <c r="M21" s="284">
        <v>-0.63</v>
      </c>
      <c r="N21" s="251"/>
      <c r="O21" s="285"/>
      <c r="P21" s="281"/>
    </row>
    <row r="22" spans="1:16" s="286" customFormat="1" x14ac:dyDescent="0.15">
      <c r="A22" s="281"/>
      <c r="B22" s="251"/>
      <c r="C22" s="251"/>
      <c r="D22" s="251"/>
      <c r="E22" s="251"/>
      <c r="F22" s="251"/>
      <c r="G22" s="1147" t="s">
        <v>493</v>
      </c>
      <c r="H22" s="1148"/>
      <c r="I22" s="1148"/>
      <c r="J22" s="1149"/>
      <c r="K22" s="287">
        <v>94.5</v>
      </c>
      <c r="L22" s="288">
        <v>98.4</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1679936</v>
      </c>
      <c r="L32" s="296">
        <v>26372</v>
      </c>
      <c r="M32" s="297">
        <v>39687</v>
      </c>
      <c r="N32" s="298">
        <v>-33.6</v>
      </c>
    </row>
    <row r="33" spans="1:16" ht="13.5" customHeight="1" x14ac:dyDescent="0.15">
      <c r="A33" s="250"/>
      <c r="B33" s="246"/>
      <c r="C33" s="246"/>
      <c r="D33" s="246"/>
      <c r="E33" s="246"/>
      <c r="F33" s="246"/>
      <c r="G33" s="1163" t="s">
        <v>498</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499</v>
      </c>
      <c r="H34" s="1164"/>
      <c r="I34" s="1164"/>
      <c r="J34" s="1165"/>
      <c r="K34" s="296" t="s">
        <v>484</v>
      </c>
      <c r="L34" s="296" t="s">
        <v>484</v>
      </c>
      <c r="M34" s="297">
        <v>56</v>
      </c>
      <c r="N34" s="298" t="s">
        <v>484</v>
      </c>
    </row>
    <row r="35" spans="1:16" ht="27" customHeight="1" x14ac:dyDescent="0.15">
      <c r="A35" s="250"/>
      <c r="B35" s="246"/>
      <c r="C35" s="246"/>
      <c r="D35" s="246"/>
      <c r="E35" s="246"/>
      <c r="F35" s="246"/>
      <c r="G35" s="1163" t="s">
        <v>500</v>
      </c>
      <c r="H35" s="1164"/>
      <c r="I35" s="1164"/>
      <c r="J35" s="1165"/>
      <c r="K35" s="296">
        <v>814462</v>
      </c>
      <c r="L35" s="296">
        <v>12786</v>
      </c>
      <c r="M35" s="297">
        <v>13696</v>
      </c>
      <c r="N35" s="298">
        <v>-6.6</v>
      </c>
    </row>
    <row r="36" spans="1:16" ht="27" customHeight="1" x14ac:dyDescent="0.15">
      <c r="A36" s="250"/>
      <c r="B36" s="246"/>
      <c r="C36" s="246"/>
      <c r="D36" s="246"/>
      <c r="E36" s="246"/>
      <c r="F36" s="246"/>
      <c r="G36" s="1163" t="s">
        <v>501</v>
      </c>
      <c r="H36" s="1164"/>
      <c r="I36" s="1164"/>
      <c r="J36" s="1165"/>
      <c r="K36" s="296">
        <v>37046</v>
      </c>
      <c r="L36" s="296">
        <v>582</v>
      </c>
      <c r="M36" s="297">
        <v>1733</v>
      </c>
      <c r="N36" s="298">
        <v>-66.400000000000006</v>
      </c>
    </row>
    <row r="37" spans="1:16" ht="13.5" customHeight="1" x14ac:dyDescent="0.15">
      <c r="A37" s="250"/>
      <c r="B37" s="246"/>
      <c r="C37" s="246"/>
      <c r="D37" s="246"/>
      <c r="E37" s="246"/>
      <c r="F37" s="246"/>
      <c r="G37" s="1163" t="s">
        <v>502</v>
      </c>
      <c r="H37" s="1164"/>
      <c r="I37" s="1164"/>
      <c r="J37" s="1165"/>
      <c r="K37" s="296" t="s">
        <v>484</v>
      </c>
      <c r="L37" s="296" t="s">
        <v>484</v>
      </c>
      <c r="M37" s="297">
        <v>790</v>
      </c>
      <c r="N37" s="298" t="s">
        <v>484</v>
      </c>
    </row>
    <row r="38" spans="1:16" ht="27" customHeight="1" x14ac:dyDescent="0.15">
      <c r="A38" s="250"/>
      <c r="B38" s="246"/>
      <c r="C38" s="246"/>
      <c r="D38" s="246"/>
      <c r="E38" s="246"/>
      <c r="F38" s="246"/>
      <c r="G38" s="1166" t="s">
        <v>503</v>
      </c>
      <c r="H38" s="1167"/>
      <c r="I38" s="1167"/>
      <c r="J38" s="1168"/>
      <c r="K38" s="299" t="s">
        <v>484</v>
      </c>
      <c r="L38" s="299" t="s">
        <v>484</v>
      </c>
      <c r="M38" s="300">
        <v>1</v>
      </c>
      <c r="N38" s="301" t="s">
        <v>484</v>
      </c>
      <c r="O38" s="295"/>
    </row>
    <row r="39" spans="1:16" x14ac:dyDescent="0.15">
      <c r="A39" s="250"/>
      <c r="B39" s="246"/>
      <c r="C39" s="246"/>
      <c r="D39" s="246"/>
      <c r="E39" s="246"/>
      <c r="F39" s="246"/>
      <c r="G39" s="1166" t="s">
        <v>504</v>
      </c>
      <c r="H39" s="1167"/>
      <c r="I39" s="1167"/>
      <c r="J39" s="1168"/>
      <c r="K39" s="302">
        <v>-366162</v>
      </c>
      <c r="L39" s="302">
        <v>-5748</v>
      </c>
      <c r="M39" s="303">
        <v>-5521</v>
      </c>
      <c r="N39" s="304">
        <v>4.0999999999999996</v>
      </c>
      <c r="O39" s="295"/>
    </row>
    <row r="40" spans="1:16" ht="27" customHeight="1" x14ac:dyDescent="0.15">
      <c r="A40" s="250"/>
      <c r="B40" s="246"/>
      <c r="C40" s="246"/>
      <c r="D40" s="246"/>
      <c r="E40" s="246"/>
      <c r="F40" s="246"/>
      <c r="G40" s="1163" t="s">
        <v>505</v>
      </c>
      <c r="H40" s="1164"/>
      <c r="I40" s="1164"/>
      <c r="J40" s="1165"/>
      <c r="K40" s="302">
        <v>-1563965</v>
      </c>
      <c r="L40" s="302">
        <v>-24551</v>
      </c>
      <c r="M40" s="303">
        <v>-35785</v>
      </c>
      <c r="N40" s="304">
        <v>-31.4</v>
      </c>
      <c r="O40" s="295"/>
    </row>
    <row r="41" spans="1:16" x14ac:dyDescent="0.15">
      <c r="A41" s="250"/>
      <c r="B41" s="246"/>
      <c r="C41" s="246"/>
      <c r="D41" s="246"/>
      <c r="E41" s="246"/>
      <c r="F41" s="246"/>
      <c r="G41" s="1169" t="s">
        <v>283</v>
      </c>
      <c r="H41" s="1170"/>
      <c r="I41" s="1170"/>
      <c r="J41" s="1171"/>
      <c r="K41" s="296">
        <v>601317</v>
      </c>
      <c r="L41" s="302">
        <v>9440</v>
      </c>
      <c r="M41" s="303">
        <v>14658</v>
      </c>
      <c r="N41" s="304">
        <v>-35.6</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1879857</v>
      </c>
      <c r="J51" s="322">
        <v>28714</v>
      </c>
      <c r="K51" s="323">
        <v>132.30000000000001</v>
      </c>
      <c r="L51" s="324">
        <v>50880</v>
      </c>
      <c r="M51" s="325">
        <v>7</v>
      </c>
      <c r="N51" s="326">
        <v>125.3</v>
      </c>
    </row>
    <row r="52" spans="1:14" x14ac:dyDescent="0.15">
      <c r="A52" s="250"/>
      <c r="B52" s="246"/>
      <c r="C52" s="246"/>
      <c r="D52" s="246"/>
      <c r="E52" s="246"/>
      <c r="F52" s="246"/>
      <c r="G52" s="327"/>
      <c r="H52" s="328" t="s">
        <v>516</v>
      </c>
      <c r="I52" s="329">
        <v>820419</v>
      </c>
      <c r="J52" s="330">
        <v>12531</v>
      </c>
      <c r="K52" s="331">
        <v>51.2</v>
      </c>
      <c r="L52" s="332">
        <v>26879</v>
      </c>
      <c r="M52" s="333">
        <v>2.4</v>
      </c>
      <c r="N52" s="334">
        <v>48.8</v>
      </c>
    </row>
    <row r="53" spans="1:14" x14ac:dyDescent="0.15">
      <c r="A53" s="250"/>
      <c r="B53" s="246"/>
      <c r="C53" s="246"/>
      <c r="D53" s="246"/>
      <c r="E53" s="246"/>
      <c r="F53" s="246"/>
      <c r="G53" s="312" t="s">
        <v>517</v>
      </c>
      <c r="H53" s="313"/>
      <c r="I53" s="321">
        <v>1785997</v>
      </c>
      <c r="J53" s="322">
        <v>27429</v>
      </c>
      <c r="K53" s="323">
        <v>-4.5</v>
      </c>
      <c r="L53" s="324">
        <v>63956</v>
      </c>
      <c r="M53" s="325">
        <v>25.7</v>
      </c>
      <c r="N53" s="326">
        <v>-30.2</v>
      </c>
    </row>
    <row r="54" spans="1:14" x14ac:dyDescent="0.15">
      <c r="A54" s="250"/>
      <c r="B54" s="246"/>
      <c r="C54" s="246"/>
      <c r="D54" s="246"/>
      <c r="E54" s="246"/>
      <c r="F54" s="246"/>
      <c r="G54" s="327"/>
      <c r="H54" s="328" t="s">
        <v>516</v>
      </c>
      <c r="I54" s="329">
        <v>860602</v>
      </c>
      <c r="J54" s="330">
        <v>13217</v>
      </c>
      <c r="K54" s="331">
        <v>5.5</v>
      </c>
      <c r="L54" s="332">
        <v>29239</v>
      </c>
      <c r="M54" s="333">
        <v>8.8000000000000007</v>
      </c>
      <c r="N54" s="334">
        <v>-3.3</v>
      </c>
    </row>
    <row r="55" spans="1:14" x14ac:dyDescent="0.15">
      <c r="A55" s="250"/>
      <c r="B55" s="246"/>
      <c r="C55" s="246"/>
      <c r="D55" s="246"/>
      <c r="E55" s="246"/>
      <c r="F55" s="246"/>
      <c r="G55" s="312" t="s">
        <v>518</v>
      </c>
      <c r="H55" s="313"/>
      <c r="I55" s="321">
        <v>2493966</v>
      </c>
      <c r="J55" s="322">
        <v>38696</v>
      </c>
      <c r="K55" s="323">
        <v>41.1</v>
      </c>
      <c r="L55" s="324">
        <v>66255</v>
      </c>
      <c r="M55" s="325">
        <v>3.6</v>
      </c>
      <c r="N55" s="326">
        <v>37.5</v>
      </c>
    </row>
    <row r="56" spans="1:14" x14ac:dyDescent="0.15">
      <c r="A56" s="250"/>
      <c r="B56" s="246"/>
      <c r="C56" s="246"/>
      <c r="D56" s="246"/>
      <c r="E56" s="246"/>
      <c r="F56" s="246"/>
      <c r="G56" s="327"/>
      <c r="H56" s="328" t="s">
        <v>516</v>
      </c>
      <c r="I56" s="329">
        <v>1886521</v>
      </c>
      <c r="J56" s="330">
        <v>29271</v>
      </c>
      <c r="K56" s="331">
        <v>121.5</v>
      </c>
      <c r="L56" s="332">
        <v>31822</v>
      </c>
      <c r="M56" s="333">
        <v>8.8000000000000007</v>
      </c>
      <c r="N56" s="334">
        <v>112.7</v>
      </c>
    </row>
    <row r="57" spans="1:14" x14ac:dyDescent="0.15">
      <c r="A57" s="250"/>
      <c r="B57" s="246"/>
      <c r="C57" s="246"/>
      <c r="D57" s="246"/>
      <c r="E57" s="246"/>
      <c r="F57" s="246"/>
      <c r="G57" s="312" t="s">
        <v>519</v>
      </c>
      <c r="H57" s="313"/>
      <c r="I57" s="321">
        <v>1319609</v>
      </c>
      <c r="J57" s="322">
        <v>20595</v>
      </c>
      <c r="K57" s="323">
        <v>-46.8</v>
      </c>
      <c r="L57" s="324">
        <v>54227</v>
      </c>
      <c r="M57" s="325">
        <v>-18.2</v>
      </c>
      <c r="N57" s="326">
        <v>-28.6</v>
      </c>
    </row>
    <row r="58" spans="1:14" x14ac:dyDescent="0.15">
      <c r="A58" s="250"/>
      <c r="B58" s="246"/>
      <c r="C58" s="246"/>
      <c r="D58" s="246"/>
      <c r="E58" s="246"/>
      <c r="F58" s="246"/>
      <c r="G58" s="327"/>
      <c r="H58" s="328" t="s">
        <v>516</v>
      </c>
      <c r="I58" s="329">
        <v>833997</v>
      </c>
      <c r="J58" s="330">
        <v>13016</v>
      </c>
      <c r="K58" s="331">
        <v>-55.5</v>
      </c>
      <c r="L58" s="332">
        <v>29694</v>
      </c>
      <c r="M58" s="333">
        <v>-6.7</v>
      </c>
      <c r="N58" s="334">
        <v>-48.8</v>
      </c>
    </row>
    <row r="59" spans="1:14" x14ac:dyDescent="0.15">
      <c r="A59" s="250"/>
      <c r="B59" s="246"/>
      <c r="C59" s="246"/>
      <c r="D59" s="246"/>
      <c r="E59" s="246"/>
      <c r="F59" s="246"/>
      <c r="G59" s="312" t="s">
        <v>520</v>
      </c>
      <c r="H59" s="313"/>
      <c r="I59" s="321">
        <v>1588431</v>
      </c>
      <c r="J59" s="322">
        <v>24935</v>
      </c>
      <c r="K59" s="323">
        <v>21.1</v>
      </c>
      <c r="L59" s="324">
        <v>57295</v>
      </c>
      <c r="M59" s="325">
        <v>5.7</v>
      </c>
      <c r="N59" s="326">
        <v>15.4</v>
      </c>
    </row>
    <row r="60" spans="1:14" x14ac:dyDescent="0.15">
      <c r="A60" s="250"/>
      <c r="B60" s="246"/>
      <c r="C60" s="246"/>
      <c r="D60" s="246"/>
      <c r="E60" s="246"/>
      <c r="F60" s="246"/>
      <c r="G60" s="327"/>
      <c r="H60" s="328" t="s">
        <v>516</v>
      </c>
      <c r="I60" s="335">
        <v>748645</v>
      </c>
      <c r="J60" s="330">
        <v>11752</v>
      </c>
      <c r="K60" s="331">
        <v>-9.6999999999999993</v>
      </c>
      <c r="L60" s="332">
        <v>32771</v>
      </c>
      <c r="M60" s="333">
        <v>10.4</v>
      </c>
      <c r="N60" s="334">
        <v>-20.100000000000001</v>
      </c>
    </row>
    <row r="61" spans="1:14" x14ac:dyDescent="0.15">
      <c r="A61" s="250"/>
      <c r="B61" s="246"/>
      <c r="C61" s="246"/>
      <c r="D61" s="246"/>
      <c r="E61" s="246"/>
      <c r="F61" s="246"/>
      <c r="G61" s="312" t="s">
        <v>521</v>
      </c>
      <c r="H61" s="336"/>
      <c r="I61" s="337">
        <v>1813572</v>
      </c>
      <c r="J61" s="338">
        <v>28074</v>
      </c>
      <c r="K61" s="339">
        <v>28.6</v>
      </c>
      <c r="L61" s="340">
        <v>58523</v>
      </c>
      <c r="M61" s="341">
        <v>4.8</v>
      </c>
      <c r="N61" s="326">
        <v>23.8</v>
      </c>
    </row>
    <row r="62" spans="1:14" x14ac:dyDescent="0.15">
      <c r="A62" s="250"/>
      <c r="B62" s="246"/>
      <c r="C62" s="246"/>
      <c r="D62" s="246"/>
      <c r="E62" s="246"/>
      <c r="F62" s="246"/>
      <c r="G62" s="327"/>
      <c r="H62" s="328" t="s">
        <v>516</v>
      </c>
      <c r="I62" s="329">
        <v>1030037</v>
      </c>
      <c r="J62" s="330">
        <v>15957</v>
      </c>
      <c r="K62" s="331">
        <v>22.6</v>
      </c>
      <c r="L62" s="332">
        <v>30081</v>
      </c>
      <c r="M62" s="333">
        <v>4.7</v>
      </c>
      <c r="N62" s="334">
        <v>17.899999999999999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11.94</v>
      </c>
      <c r="G47" s="12">
        <v>12.19</v>
      </c>
      <c r="H47" s="12">
        <v>13.49</v>
      </c>
      <c r="I47" s="12">
        <v>12.5</v>
      </c>
      <c r="J47" s="13">
        <v>12.55</v>
      </c>
    </row>
    <row r="48" spans="2:10" ht="57.75" customHeight="1" x14ac:dyDescent="0.15">
      <c r="B48" s="14"/>
      <c r="C48" s="1174" t="s">
        <v>4</v>
      </c>
      <c r="D48" s="1174"/>
      <c r="E48" s="1175"/>
      <c r="F48" s="15">
        <v>6.79</v>
      </c>
      <c r="G48" s="16">
        <v>6.74</v>
      </c>
      <c r="H48" s="16">
        <v>5.85</v>
      </c>
      <c r="I48" s="16">
        <v>11.05</v>
      </c>
      <c r="J48" s="17">
        <v>6.77</v>
      </c>
    </row>
    <row r="49" spans="2:10" ht="57.75" customHeight="1" thickBot="1" x14ac:dyDescent="0.2">
      <c r="B49" s="18"/>
      <c r="C49" s="1176" t="s">
        <v>5</v>
      </c>
      <c r="D49" s="1176"/>
      <c r="E49" s="1177"/>
      <c r="F49" s="19">
        <v>0.2</v>
      </c>
      <c r="G49" s="20">
        <v>0.42</v>
      </c>
      <c r="H49" s="20">
        <v>0.2</v>
      </c>
      <c r="I49" s="20">
        <v>4.34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2018-04-17T23:55:49Z</cp:lastPrinted>
  <dcterms:created xsi:type="dcterms:W3CDTF">2018-01-24T05:14:03Z</dcterms:created>
  <dcterms:modified xsi:type="dcterms:W3CDTF">2018-11-08T04:23:44Z</dcterms:modified>
</cp:coreProperties>
</file>