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10.2.31.47\disk1\contents\共有\400 看護対策Ｇ\0026訪問看護職員就労支援事業費補助金\R6年度\01要望調査\02HP掲載\今年度版修正分\"/>
    </mc:Choice>
  </mc:AlternateContent>
  <xr:revisionPtr revIDLastSave="0" documentId="13_ncr:1_{0E89DBB1-7A46-47B7-A477-900EE0DAAC27}" xr6:coauthVersionLast="47" xr6:coauthVersionMax="47" xr10:uidLastSave="{00000000-0000-0000-0000-000000000000}"/>
  <bookViews>
    <workbookView xWindow="-103" yWindow="-103" windowWidth="19543" windowHeight="12497" tabRatio="875" activeTab="7" xr2:uid="{00000000-000D-0000-FFFF-FFFF00000000}"/>
  </bookViews>
  <sheets>
    <sheet name="注意事項" sheetId="24" r:id="rId1"/>
    <sheet name="入力シート１" sheetId="18" r:id="rId2"/>
    <sheet name="入力シート２" sheetId="20" r:id="rId3"/>
    <sheet name="Sheet1" sheetId="25" state="hidden" r:id="rId4"/>
    <sheet name="参照用" sheetId="21" state="hidden" r:id="rId5"/>
    <sheet name="【提出】事業計画書" sheetId="17" r:id="rId6"/>
    <sheet name="【提出】別紙１－１ 所要額調書" sheetId="16" r:id="rId7"/>
    <sheet name="【提出】別紙１－２支出予定額明細書" sheetId="19" r:id="rId8"/>
  </sheets>
  <definedNames>
    <definedName name="_xlnm.Print_Area" localSheetId="5">【提出】事業計画書!$A$1:$T$205</definedName>
    <definedName name="_xlnm.Print_Area" localSheetId="6">'【提出】別紙１－１ 所要額調書'!$A$1:$U$20</definedName>
    <definedName name="_xlnm.Print_Area" localSheetId="7">'【提出】別紙１－２支出予定額明細書'!$A$1:$T$66</definedName>
    <definedName name="_xlnm.Print_Area" localSheetId="0">注意事項!$A$1:$Q$43</definedName>
    <definedName name="_xlnm.Print_Area" localSheetId="2">入力シート２!$A$1:$Q$136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20" l="1"/>
  <c r="C114" i="20"/>
  <c r="I87" i="20"/>
  <c r="C87" i="20"/>
  <c r="I60" i="20"/>
  <c r="C60" i="20"/>
  <c r="I33" i="20"/>
  <c r="C33" i="20"/>
  <c r="I6" i="20"/>
  <c r="C6" i="20"/>
  <c r="C128" i="20" l="1"/>
  <c r="C101" i="20"/>
  <c r="C74" i="20"/>
  <c r="C20" i="20"/>
  <c r="C47" i="20"/>
  <c r="G10" i="19" l="1"/>
  <c r="G21" i="19"/>
  <c r="G32" i="19"/>
  <c r="G43" i="19"/>
  <c r="G54" i="19"/>
  <c r="K14" i="16"/>
  <c r="E14" i="16"/>
  <c r="A28" i="25"/>
  <c r="A30" i="25"/>
  <c r="B30" i="25"/>
  <c r="C30" i="25"/>
  <c r="D30" i="25"/>
  <c r="D37" i="25" s="1"/>
  <c r="E30" i="25"/>
  <c r="E37" i="25" s="1"/>
  <c r="F30" i="25"/>
  <c r="G30" i="25"/>
  <c r="H30" i="25"/>
  <c r="I30" i="25"/>
  <c r="I37" i="25" s="1"/>
  <c r="J30" i="25"/>
  <c r="K30" i="25"/>
  <c r="L30" i="25"/>
  <c r="L37" i="25" s="1"/>
  <c r="M30" i="25"/>
  <c r="A31" i="25"/>
  <c r="B31" i="25"/>
  <c r="B37" i="25" s="1"/>
  <c r="C31" i="25"/>
  <c r="D31" i="25"/>
  <c r="E31" i="25"/>
  <c r="F31" i="25"/>
  <c r="G31" i="25"/>
  <c r="H31" i="25"/>
  <c r="I31" i="25"/>
  <c r="J31" i="25"/>
  <c r="J37" i="25" s="1"/>
  <c r="K31" i="25"/>
  <c r="L31" i="25"/>
  <c r="M31" i="25"/>
  <c r="M37" i="25" s="1"/>
  <c r="A32" i="25"/>
  <c r="B33" i="25"/>
  <c r="C33" i="25"/>
  <c r="D33" i="25"/>
  <c r="E33" i="25"/>
  <c r="F33" i="25"/>
  <c r="G33" i="25"/>
  <c r="H33" i="25"/>
  <c r="I33" i="25"/>
  <c r="J33" i="25"/>
  <c r="K33" i="25"/>
  <c r="L33" i="25"/>
  <c r="M33" i="25"/>
  <c r="M38" i="25" s="1"/>
  <c r="B34" i="25"/>
  <c r="B38" i="25" s="1"/>
  <c r="C34" i="25"/>
  <c r="C38" i="25" s="1"/>
  <c r="D34" i="25"/>
  <c r="E34" i="25"/>
  <c r="F34" i="25"/>
  <c r="G34" i="25"/>
  <c r="G38" i="25" s="1"/>
  <c r="H34" i="25"/>
  <c r="I34" i="25"/>
  <c r="I38" i="25" s="1"/>
  <c r="J34" i="25"/>
  <c r="J38" i="25" s="1"/>
  <c r="K34" i="25"/>
  <c r="K38" i="25" s="1"/>
  <c r="L34" i="25"/>
  <c r="M34" i="25"/>
  <c r="A35" i="25"/>
  <c r="B35" i="25"/>
  <c r="C35" i="25"/>
  <c r="D35" i="25"/>
  <c r="E35" i="25"/>
  <c r="F35" i="25"/>
  <c r="G35" i="25"/>
  <c r="H35" i="25"/>
  <c r="I35" i="25"/>
  <c r="J35" i="25"/>
  <c r="K35" i="25"/>
  <c r="L35" i="25"/>
  <c r="M35" i="25"/>
  <c r="A36" i="25"/>
  <c r="B36" i="25"/>
  <c r="C36" i="25"/>
  <c r="D36" i="25"/>
  <c r="E36" i="25"/>
  <c r="F36" i="25"/>
  <c r="G36" i="25"/>
  <c r="G39" i="25" s="1"/>
  <c r="H36" i="25"/>
  <c r="H39" i="25" s="1"/>
  <c r="I36" i="25"/>
  <c r="J36" i="25"/>
  <c r="K36" i="25"/>
  <c r="L36" i="25"/>
  <c r="M36" i="25"/>
  <c r="C39" i="25"/>
  <c r="A55" i="25"/>
  <c r="A57" i="25"/>
  <c r="B57" i="25"/>
  <c r="C57" i="25"/>
  <c r="D57" i="25"/>
  <c r="E57" i="25"/>
  <c r="F57" i="25"/>
  <c r="G57" i="25"/>
  <c r="H57" i="25"/>
  <c r="I57" i="25"/>
  <c r="J57" i="25"/>
  <c r="K57" i="25"/>
  <c r="K64" i="25" s="1"/>
  <c r="L57" i="25"/>
  <c r="M57" i="25"/>
  <c r="A58" i="25"/>
  <c r="B58" i="25"/>
  <c r="C58" i="25"/>
  <c r="D58" i="25"/>
  <c r="E58" i="25"/>
  <c r="F58" i="25"/>
  <c r="F64" i="25" s="1"/>
  <c r="G58" i="25"/>
  <c r="H58" i="25"/>
  <c r="I58" i="25"/>
  <c r="I64" i="25" s="1"/>
  <c r="J58" i="25"/>
  <c r="K58" i="25"/>
  <c r="L58" i="25"/>
  <c r="M58" i="25"/>
  <c r="A59" i="25"/>
  <c r="B60" i="25"/>
  <c r="C60" i="25"/>
  <c r="D60" i="25"/>
  <c r="E60" i="25"/>
  <c r="F60" i="25"/>
  <c r="G60" i="25"/>
  <c r="H60" i="25"/>
  <c r="I60" i="25"/>
  <c r="J60" i="25"/>
  <c r="K60" i="25"/>
  <c r="L60" i="25"/>
  <c r="M60" i="25"/>
  <c r="B61" i="25"/>
  <c r="C61" i="25"/>
  <c r="D61" i="25"/>
  <c r="E61" i="25"/>
  <c r="F61" i="25"/>
  <c r="G61" i="25"/>
  <c r="G65" i="25" s="1"/>
  <c r="H61" i="25"/>
  <c r="I61" i="25"/>
  <c r="J61" i="25"/>
  <c r="K61" i="25"/>
  <c r="L61" i="25"/>
  <c r="M61" i="25"/>
  <c r="M65" i="25" s="1"/>
  <c r="A62" i="25"/>
  <c r="B62" i="25"/>
  <c r="C62" i="25"/>
  <c r="D62" i="25"/>
  <c r="E62" i="25"/>
  <c r="F62" i="25"/>
  <c r="G62" i="25"/>
  <c r="H62" i="25"/>
  <c r="H66" i="25" s="1"/>
  <c r="I62" i="25"/>
  <c r="J62" i="25"/>
  <c r="K62" i="25"/>
  <c r="L62" i="25"/>
  <c r="M62" i="25"/>
  <c r="A63" i="25"/>
  <c r="B63" i="25"/>
  <c r="C63" i="25"/>
  <c r="D63" i="25"/>
  <c r="D66" i="25" s="1"/>
  <c r="E63" i="25"/>
  <c r="F63" i="25"/>
  <c r="G63" i="25"/>
  <c r="H63" i="25"/>
  <c r="I63" i="25"/>
  <c r="J63" i="25"/>
  <c r="K63" i="25"/>
  <c r="L63" i="25"/>
  <c r="M63" i="25"/>
  <c r="J65" i="25"/>
  <c r="A82" i="25"/>
  <c r="A84" i="25"/>
  <c r="B84" i="25"/>
  <c r="C84" i="25"/>
  <c r="D84" i="25"/>
  <c r="E84" i="25"/>
  <c r="E91" i="25" s="1"/>
  <c r="F84" i="25"/>
  <c r="F91" i="25" s="1"/>
  <c r="G84" i="25"/>
  <c r="H84" i="25"/>
  <c r="I84" i="25"/>
  <c r="J84" i="25"/>
  <c r="J91" i="25" s="1"/>
  <c r="K84" i="25"/>
  <c r="L84" i="25"/>
  <c r="M84" i="25"/>
  <c r="M91" i="25" s="1"/>
  <c r="A85" i="25"/>
  <c r="B85" i="25"/>
  <c r="C85" i="25"/>
  <c r="D85" i="25"/>
  <c r="E85" i="25"/>
  <c r="F85" i="25"/>
  <c r="G85" i="25"/>
  <c r="G91" i="25" s="1"/>
  <c r="H85" i="25"/>
  <c r="I85" i="25"/>
  <c r="I91" i="25" s="1"/>
  <c r="J85" i="25"/>
  <c r="K85" i="25"/>
  <c r="L85" i="25"/>
  <c r="M85" i="25"/>
  <c r="A86" i="25"/>
  <c r="B87" i="25"/>
  <c r="B92" i="25" s="1"/>
  <c r="C87" i="25"/>
  <c r="D87" i="25"/>
  <c r="E87" i="25"/>
  <c r="F87" i="25"/>
  <c r="G87" i="25"/>
  <c r="H87" i="25"/>
  <c r="I87" i="25"/>
  <c r="J87" i="25"/>
  <c r="K87" i="25"/>
  <c r="L87" i="25"/>
  <c r="M87" i="25"/>
  <c r="B88" i="25"/>
  <c r="C88" i="25"/>
  <c r="D88" i="25"/>
  <c r="E88" i="25"/>
  <c r="F88" i="25"/>
  <c r="G88" i="25"/>
  <c r="G92" i="25" s="1"/>
  <c r="H88" i="25"/>
  <c r="I88" i="25"/>
  <c r="J88" i="25"/>
  <c r="K88" i="25"/>
  <c r="L88" i="25"/>
  <c r="M88" i="25"/>
  <c r="A89" i="25"/>
  <c r="B89" i="25"/>
  <c r="C89" i="25"/>
  <c r="C93" i="25" s="1"/>
  <c r="D89" i="25"/>
  <c r="E89" i="25"/>
  <c r="F89" i="25"/>
  <c r="G89" i="25"/>
  <c r="G93" i="25" s="1"/>
  <c r="H89" i="25"/>
  <c r="I89" i="25"/>
  <c r="J89" i="25"/>
  <c r="K89" i="25"/>
  <c r="L89" i="25"/>
  <c r="M89" i="25"/>
  <c r="A90" i="25"/>
  <c r="B90" i="25"/>
  <c r="C90" i="25"/>
  <c r="D90" i="25"/>
  <c r="D93" i="25" s="1"/>
  <c r="E90" i="25"/>
  <c r="E93" i="25" s="1"/>
  <c r="F90" i="25"/>
  <c r="F93" i="25" s="1"/>
  <c r="G90" i="25"/>
  <c r="H90" i="25"/>
  <c r="I90" i="25"/>
  <c r="J90" i="25"/>
  <c r="K90" i="25"/>
  <c r="L90" i="25"/>
  <c r="L93" i="25" s="1"/>
  <c r="M90" i="25"/>
  <c r="M93" i="25" s="1"/>
  <c r="B91" i="25"/>
  <c r="F92" i="25"/>
  <c r="J92" i="25"/>
  <c r="A109" i="25"/>
  <c r="A111" i="25"/>
  <c r="B111" i="25"/>
  <c r="C111" i="25"/>
  <c r="D111" i="25"/>
  <c r="E111" i="25"/>
  <c r="F111" i="25"/>
  <c r="G111" i="25"/>
  <c r="H111" i="25"/>
  <c r="I111" i="25"/>
  <c r="J111" i="25"/>
  <c r="K111" i="25"/>
  <c r="L111" i="25"/>
  <c r="M111" i="25"/>
  <c r="A112" i="25"/>
  <c r="B112" i="25"/>
  <c r="C112" i="25"/>
  <c r="D112" i="25"/>
  <c r="E112" i="25"/>
  <c r="F112" i="25"/>
  <c r="G112" i="25"/>
  <c r="H112" i="25"/>
  <c r="I112" i="25"/>
  <c r="J112" i="25"/>
  <c r="K112" i="25"/>
  <c r="L112" i="25"/>
  <c r="L118" i="25" s="1"/>
  <c r="M112" i="25"/>
  <c r="M118" i="25" s="1"/>
  <c r="A113" i="25"/>
  <c r="B114" i="25"/>
  <c r="C114" i="25"/>
  <c r="D114" i="25"/>
  <c r="E114" i="25"/>
  <c r="F114" i="25"/>
  <c r="G114" i="25"/>
  <c r="H114" i="25"/>
  <c r="I114" i="25"/>
  <c r="J114" i="25"/>
  <c r="K114" i="25"/>
  <c r="L114" i="25"/>
  <c r="M114" i="25"/>
  <c r="B115" i="25"/>
  <c r="C115" i="25"/>
  <c r="D115" i="25"/>
  <c r="E115" i="25"/>
  <c r="F115" i="25"/>
  <c r="G115" i="25"/>
  <c r="H115" i="25"/>
  <c r="I115" i="25"/>
  <c r="J115" i="25"/>
  <c r="K115" i="25"/>
  <c r="K119" i="25" s="1"/>
  <c r="L115" i="25"/>
  <c r="M115" i="25"/>
  <c r="A116" i="25"/>
  <c r="B116" i="25"/>
  <c r="C116" i="25"/>
  <c r="D116" i="25"/>
  <c r="E116" i="25"/>
  <c r="F116" i="25"/>
  <c r="G116" i="25"/>
  <c r="H116" i="25"/>
  <c r="I116" i="25"/>
  <c r="J116" i="25"/>
  <c r="K116" i="25"/>
  <c r="K120" i="25" s="1"/>
  <c r="L116" i="25"/>
  <c r="M116" i="25"/>
  <c r="A117" i="25"/>
  <c r="B117" i="25"/>
  <c r="C117" i="25"/>
  <c r="D117" i="25"/>
  <c r="E117" i="25"/>
  <c r="F117" i="25"/>
  <c r="G117" i="25"/>
  <c r="H117" i="25"/>
  <c r="I117" i="25"/>
  <c r="I120" i="25" s="1"/>
  <c r="J117" i="25"/>
  <c r="J120" i="25" s="1"/>
  <c r="K117" i="25"/>
  <c r="L117" i="25"/>
  <c r="L120" i="25" s="1"/>
  <c r="M117" i="25"/>
  <c r="H119" i="25"/>
  <c r="J119" i="25"/>
  <c r="D91" i="25" l="1"/>
  <c r="L65" i="25"/>
  <c r="L39" i="25"/>
  <c r="J66" i="25"/>
  <c r="M64" i="25"/>
  <c r="K39" i="25"/>
  <c r="L38" i="25"/>
  <c r="M119" i="25"/>
  <c r="K93" i="25"/>
  <c r="L64" i="25"/>
  <c r="J39" i="25"/>
  <c r="I93" i="25"/>
  <c r="L91" i="25"/>
  <c r="G66" i="25"/>
  <c r="H120" i="25"/>
  <c r="H93" i="25"/>
  <c r="I92" i="25"/>
  <c r="E66" i="25"/>
  <c r="L119" i="25"/>
  <c r="G120" i="25"/>
  <c r="E65" i="25"/>
  <c r="F38" i="25"/>
  <c r="H37" i="25"/>
  <c r="I118" i="25"/>
  <c r="D65" i="25"/>
  <c r="D39" i="25"/>
  <c r="E38" i="25"/>
  <c r="I65" i="25"/>
  <c r="H118" i="25"/>
  <c r="M66" i="25"/>
  <c r="B66" i="25"/>
  <c r="E64" i="25"/>
  <c r="D38" i="25"/>
  <c r="L66" i="25"/>
  <c r="B65" i="25"/>
  <c r="L69" i="25" s="1"/>
  <c r="E67" i="25"/>
  <c r="E73" i="25" s="1"/>
  <c r="J93" i="25"/>
  <c r="M39" i="25"/>
  <c r="E120" i="25"/>
  <c r="G119" i="25"/>
  <c r="E118" i="25"/>
  <c r="K92" i="25"/>
  <c r="C92" i="25"/>
  <c r="I66" i="25"/>
  <c r="F66" i="25"/>
  <c r="K65" i="25"/>
  <c r="C65" i="25"/>
  <c r="F119" i="25"/>
  <c r="F121" i="25" s="1"/>
  <c r="K91" i="25"/>
  <c r="C91" i="25"/>
  <c r="H91" i="25"/>
  <c r="F65" i="25"/>
  <c r="F37" i="25"/>
  <c r="K37" i="25"/>
  <c r="J118" i="25"/>
  <c r="H65" i="25"/>
  <c r="M120" i="25"/>
  <c r="I119" i="25"/>
  <c r="K118" i="25"/>
  <c r="M92" i="25"/>
  <c r="J64" i="25"/>
  <c r="B64" i="25"/>
  <c r="H38" i="25"/>
  <c r="K66" i="25"/>
  <c r="C66" i="25"/>
  <c r="F120" i="25"/>
  <c r="C120" i="25"/>
  <c r="D118" i="25"/>
  <c r="G118" i="25"/>
  <c r="C118" i="25"/>
  <c r="B118" i="25"/>
  <c r="L123" i="25" s="1"/>
  <c r="B93" i="25"/>
  <c r="E92" i="25"/>
  <c r="H64" i="25"/>
  <c r="D64" i="25"/>
  <c r="G64" i="25"/>
  <c r="C64" i="25"/>
  <c r="I39" i="25"/>
  <c r="E39" i="25"/>
  <c r="F39" i="25"/>
  <c r="B39" i="25"/>
  <c r="K40" i="25" s="1"/>
  <c r="G37" i="25"/>
  <c r="C37" i="25"/>
  <c r="E42" i="25" s="1"/>
  <c r="E43" i="25" s="1"/>
  <c r="E44" i="25" s="1"/>
  <c r="E119" i="25"/>
  <c r="D119" i="25"/>
  <c r="D120" i="25"/>
  <c r="B120" i="25"/>
  <c r="B119" i="25"/>
  <c r="C119" i="25"/>
  <c r="F118" i="25"/>
  <c r="L92" i="25"/>
  <c r="H92" i="25"/>
  <c r="D92" i="25"/>
  <c r="J94" i="25" s="1"/>
  <c r="H94" i="25" l="1"/>
  <c r="M69" i="25"/>
  <c r="D67" i="25"/>
  <c r="D73" i="25" s="1"/>
  <c r="D69" i="25"/>
  <c r="J67" i="25"/>
  <c r="J73" i="25" s="1"/>
  <c r="H69" i="25"/>
  <c r="G94" i="25"/>
  <c r="G40" i="25"/>
  <c r="G46" i="25" s="1"/>
  <c r="C69" i="25"/>
  <c r="C42" i="25"/>
  <c r="C43" i="25" s="1"/>
  <c r="C44" i="25" s="1"/>
  <c r="L42" i="25"/>
  <c r="L43" i="25" s="1"/>
  <c r="L44" i="25" s="1"/>
  <c r="E123" i="25"/>
  <c r="E124" i="25" s="1"/>
  <c r="E125" i="25" s="1"/>
  <c r="E69" i="25"/>
  <c r="L67" i="25"/>
  <c r="L73" i="25" s="1"/>
  <c r="M94" i="25"/>
  <c r="G67" i="25"/>
  <c r="G73" i="25" s="1"/>
  <c r="F94" i="25"/>
  <c r="F40" i="25"/>
  <c r="C121" i="25"/>
  <c r="C122" i="25" s="1"/>
  <c r="C126" i="25" s="1"/>
  <c r="H121" i="25"/>
  <c r="H122" i="25" s="1"/>
  <c r="I42" i="25"/>
  <c r="B121" i="25"/>
  <c r="B127" i="25" s="1"/>
  <c r="I121" i="25"/>
  <c r="I127" i="25" s="1"/>
  <c r="C67" i="25"/>
  <c r="C73" i="25" s="1"/>
  <c r="E40" i="25"/>
  <c r="J40" i="25"/>
  <c r="K94" i="25"/>
  <c r="K69" i="25"/>
  <c r="M42" i="25"/>
  <c r="I67" i="25"/>
  <c r="J69" i="25"/>
  <c r="J70" i="25" s="1"/>
  <c r="J71" i="25" s="1"/>
  <c r="D123" i="25"/>
  <c r="D124" i="25" s="1"/>
  <c r="D125" i="25" s="1"/>
  <c r="F67" i="25"/>
  <c r="F73" i="25" s="1"/>
  <c r="K67" i="25"/>
  <c r="K73" i="25" s="1"/>
  <c r="M40" i="25"/>
  <c r="M67" i="25"/>
  <c r="D42" i="25"/>
  <c r="F42" i="25"/>
  <c r="J121" i="25"/>
  <c r="J122" i="25" s="1"/>
  <c r="H67" i="25"/>
  <c r="H73" i="25" s="1"/>
  <c r="L40" i="25"/>
  <c r="B94" i="25"/>
  <c r="I40" i="25"/>
  <c r="I46" i="25" s="1"/>
  <c r="L94" i="25"/>
  <c r="G121" i="25"/>
  <c r="G127" i="25" s="1"/>
  <c r="J42" i="25"/>
  <c r="J43" i="25" s="1"/>
  <c r="J44" i="25" s="1"/>
  <c r="G42" i="25"/>
  <c r="G43" i="25" s="1"/>
  <c r="G44" i="25" s="1"/>
  <c r="I69" i="25"/>
  <c r="I70" i="25" s="1"/>
  <c r="I71" i="25" s="1"/>
  <c r="H42" i="25"/>
  <c r="B69" i="25"/>
  <c r="B123" i="25"/>
  <c r="D121" i="25"/>
  <c r="E94" i="25"/>
  <c r="C40" i="25"/>
  <c r="C46" i="25" s="1"/>
  <c r="H40" i="25"/>
  <c r="H46" i="25" s="1"/>
  <c r="D40" i="25"/>
  <c r="D46" i="25" s="1"/>
  <c r="M121" i="25"/>
  <c r="K121" i="25"/>
  <c r="K127" i="25" s="1"/>
  <c r="B40" i="25"/>
  <c r="K42" i="25"/>
  <c r="K43" i="25" s="1"/>
  <c r="K44" i="25" s="1"/>
  <c r="C123" i="25"/>
  <c r="B42" i="25"/>
  <c r="G69" i="25"/>
  <c r="F123" i="25"/>
  <c r="B96" i="25"/>
  <c r="D94" i="25"/>
  <c r="I123" i="25"/>
  <c r="J123" i="25"/>
  <c r="J124" i="25" s="1"/>
  <c r="J125" i="25" s="1"/>
  <c r="E121" i="25"/>
  <c r="E127" i="25" s="1"/>
  <c r="I94" i="25"/>
  <c r="C94" i="25"/>
  <c r="B67" i="25"/>
  <c r="L121" i="25"/>
  <c r="F122" i="25"/>
  <c r="K123" i="25"/>
  <c r="K124" i="25" s="1"/>
  <c r="K125" i="25" s="1"/>
  <c r="M123" i="25"/>
  <c r="D68" i="25"/>
  <c r="D72" i="25" s="1"/>
  <c r="F69" i="25"/>
  <c r="F70" i="25" s="1"/>
  <c r="F71" i="25" s="1"/>
  <c r="E46" i="25"/>
  <c r="E41" i="25"/>
  <c r="E45" i="25" s="1"/>
  <c r="K46" i="25"/>
  <c r="K41" i="25"/>
  <c r="C41" i="25"/>
  <c r="H123" i="25"/>
  <c r="H124" i="25" s="1"/>
  <c r="H125" i="25" s="1"/>
  <c r="G123" i="25"/>
  <c r="G124" i="25" s="1"/>
  <c r="G125" i="25" s="1"/>
  <c r="B97" i="25"/>
  <c r="B98" i="25" s="1"/>
  <c r="C70" i="25"/>
  <c r="C71" i="25" s="1"/>
  <c r="B70" i="25"/>
  <c r="B71" i="25"/>
  <c r="C124" i="25"/>
  <c r="C125" i="25" s="1"/>
  <c r="H100" i="25"/>
  <c r="H96" i="25"/>
  <c r="D70" i="25"/>
  <c r="K70" i="25"/>
  <c r="K71" i="25" s="1"/>
  <c r="F68" i="25"/>
  <c r="F72" i="25" s="1"/>
  <c r="M124" i="25"/>
  <c r="M125" i="25" s="1"/>
  <c r="F124" i="25"/>
  <c r="F125" i="25" s="1"/>
  <c r="D43" i="25"/>
  <c r="H127" i="25"/>
  <c r="F127" i="25"/>
  <c r="K96" i="25"/>
  <c r="L100" i="25"/>
  <c r="L96" i="25"/>
  <c r="G96" i="25"/>
  <c r="M96" i="25"/>
  <c r="F43" i="25"/>
  <c r="F44" i="25" s="1"/>
  <c r="M70" i="25"/>
  <c r="M71" i="25" s="1"/>
  <c r="E68" i="25"/>
  <c r="E72" i="25" s="1"/>
  <c r="J68" i="25"/>
  <c r="J72" i="25" s="1"/>
  <c r="L68" i="25"/>
  <c r="L72" i="25" s="1"/>
  <c r="G70" i="25"/>
  <c r="G71" i="25" s="1"/>
  <c r="L124" i="25"/>
  <c r="L125" i="25" s="1"/>
  <c r="B124" i="25"/>
  <c r="B125" i="25" s="1"/>
  <c r="D122" i="25"/>
  <c r="D127" i="25"/>
  <c r="D100" i="25"/>
  <c r="D96" i="25"/>
  <c r="J96" i="25"/>
  <c r="H70" i="25"/>
  <c r="H71" i="25" s="1"/>
  <c r="E96" i="25"/>
  <c r="H43" i="25"/>
  <c r="H44" i="25" s="1"/>
  <c r="C96" i="25"/>
  <c r="I43" i="25"/>
  <c r="I44" i="25" s="1"/>
  <c r="I96" i="25"/>
  <c r="B43" i="25"/>
  <c r="B44" i="25" s="1"/>
  <c r="L70" i="25"/>
  <c r="L71" i="25" s="1"/>
  <c r="F96" i="25"/>
  <c r="H68" i="25"/>
  <c r="H72" i="25" s="1"/>
  <c r="I124" i="25"/>
  <c r="I125" i="25" s="1"/>
  <c r="L127" i="25"/>
  <c r="L122" i="25"/>
  <c r="L126" i="25" s="1"/>
  <c r="J127" i="25"/>
  <c r="A5" i="25"/>
  <c r="C68" i="25" l="1"/>
  <c r="C72" i="25" s="1"/>
  <c r="C45" i="25"/>
  <c r="E122" i="25"/>
  <c r="E126" i="25" s="1"/>
  <c r="K122" i="25"/>
  <c r="K126" i="25" s="1"/>
  <c r="I41" i="25"/>
  <c r="I45" i="25" s="1"/>
  <c r="K68" i="25"/>
  <c r="K72" i="25" s="1"/>
  <c r="D126" i="25"/>
  <c r="G41" i="25"/>
  <c r="G45" i="25" s="1"/>
  <c r="C127" i="25"/>
  <c r="J126" i="25"/>
  <c r="B122" i="25"/>
  <c r="B126" i="25" s="1"/>
  <c r="H41" i="25"/>
  <c r="H45" i="25" s="1"/>
  <c r="K45" i="25"/>
  <c r="B73" i="25"/>
  <c r="B68" i="25"/>
  <c r="B72" i="25" s="1"/>
  <c r="I73" i="25"/>
  <c r="I68" i="25"/>
  <c r="I72" i="25" s="1"/>
  <c r="D41" i="25"/>
  <c r="D45" i="25" s="1"/>
  <c r="F126" i="25"/>
  <c r="M43" i="25"/>
  <c r="M44" i="25" s="1"/>
  <c r="E70" i="25"/>
  <c r="E71" i="25" s="1"/>
  <c r="M68" i="25"/>
  <c r="M72" i="25" s="1"/>
  <c r="M73" i="25"/>
  <c r="D76" i="25" s="1"/>
  <c r="I122" i="25"/>
  <c r="I126" i="25" s="1"/>
  <c r="G68" i="25"/>
  <c r="G72" i="25" s="1"/>
  <c r="M127" i="25"/>
  <c r="M122" i="25"/>
  <c r="M126" i="25" s="1"/>
  <c r="H126" i="25"/>
  <c r="G122" i="25"/>
  <c r="G126" i="25" s="1"/>
  <c r="D95" i="25"/>
  <c r="D99" i="25" s="1"/>
  <c r="M46" i="25"/>
  <c r="M41" i="25"/>
  <c r="M45" i="25" s="1"/>
  <c r="B46" i="25"/>
  <c r="B41" i="25"/>
  <c r="B45" i="25" s="1"/>
  <c r="F46" i="25"/>
  <c r="F41" i="25"/>
  <c r="F45" i="25" s="1"/>
  <c r="J46" i="25"/>
  <c r="J41" i="25"/>
  <c r="J45" i="25" s="1"/>
  <c r="L46" i="25"/>
  <c r="L41" i="25"/>
  <c r="L45" i="25" s="1"/>
  <c r="D44" i="25"/>
  <c r="C97" i="25"/>
  <c r="C98" i="25" s="1"/>
  <c r="M97" i="25"/>
  <c r="M98" i="25" s="1"/>
  <c r="G97" i="25"/>
  <c r="G98" i="25"/>
  <c r="C100" i="25"/>
  <c r="C95" i="25"/>
  <c r="C99" i="25" s="1"/>
  <c r="H97" i="25"/>
  <c r="H98" i="25"/>
  <c r="I97" i="25"/>
  <c r="I98" i="25" s="1"/>
  <c r="K97" i="25"/>
  <c r="K98" i="25" s="1"/>
  <c r="M100" i="25"/>
  <c r="M95" i="25"/>
  <c r="M99" i="25" s="1"/>
  <c r="B100" i="25"/>
  <c r="B95" i="25"/>
  <c r="B99" i="25" s="1"/>
  <c r="F97" i="25"/>
  <c r="F98" i="25" s="1"/>
  <c r="E97" i="25"/>
  <c r="E98" i="25" s="1"/>
  <c r="J97" i="25"/>
  <c r="J98" i="25" s="1"/>
  <c r="E100" i="25"/>
  <c r="E95" i="25"/>
  <c r="E99" i="25" s="1"/>
  <c r="L97" i="25"/>
  <c r="L98" i="25" s="1"/>
  <c r="D71" i="25"/>
  <c r="J100" i="25"/>
  <c r="J95" i="25"/>
  <c r="J99" i="25" s="1"/>
  <c r="H95" i="25"/>
  <c r="H99" i="25" s="1"/>
  <c r="G100" i="25"/>
  <c r="G95" i="25"/>
  <c r="G99" i="25" s="1"/>
  <c r="F95" i="25"/>
  <c r="F99" i="25" s="1"/>
  <c r="F100" i="25"/>
  <c r="K100" i="25"/>
  <c r="K95" i="25"/>
  <c r="K99" i="25" s="1"/>
  <c r="D97" i="25"/>
  <c r="D98" i="25" s="1"/>
  <c r="L95" i="25"/>
  <c r="L99" i="25" s="1"/>
  <c r="I100" i="25"/>
  <c r="I95" i="25"/>
  <c r="I99" i="25" s="1"/>
  <c r="E130" i="25"/>
  <c r="I130" i="25"/>
  <c r="M130" i="25"/>
  <c r="E131" i="25"/>
  <c r="I131" i="25"/>
  <c r="M131" i="25"/>
  <c r="E132" i="25"/>
  <c r="I132" i="25"/>
  <c r="M132" i="25"/>
  <c r="E133" i="25"/>
  <c r="I133" i="25"/>
  <c r="M133" i="25"/>
  <c r="F128" i="25"/>
  <c r="B129" i="25"/>
  <c r="J129" i="25"/>
  <c r="F130" i="25"/>
  <c r="B131" i="25"/>
  <c r="J131" i="25"/>
  <c r="F132" i="25"/>
  <c r="B133" i="25"/>
  <c r="J133" i="25"/>
  <c r="L128" i="25"/>
  <c r="L129" i="25"/>
  <c r="L130" i="25"/>
  <c r="L131" i="25"/>
  <c r="D133" i="25"/>
  <c r="B128" i="25"/>
  <c r="J128" i="25"/>
  <c r="F129" i="25"/>
  <c r="B130" i="25"/>
  <c r="J130" i="25"/>
  <c r="F131" i="25"/>
  <c r="B132" i="25"/>
  <c r="J132" i="25"/>
  <c r="F133" i="25"/>
  <c r="H128" i="25"/>
  <c r="H129" i="25"/>
  <c r="H130" i="25"/>
  <c r="H131" i="25"/>
  <c r="D132" i="25"/>
  <c r="L132" i="25"/>
  <c r="L133" i="25"/>
  <c r="C128" i="25"/>
  <c r="G128" i="25"/>
  <c r="K128" i="25"/>
  <c r="C129" i="25"/>
  <c r="G129" i="25"/>
  <c r="K129" i="25"/>
  <c r="C130" i="25"/>
  <c r="G130" i="25"/>
  <c r="K130" i="25"/>
  <c r="C131" i="25"/>
  <c r="G131" i="25"/>
  <c r="K131" i="25"/>
  <c r="C132" i="25"/>
  <c r="G132" i="25"/>
  <c r="K132" i="25"/>
  <c r="C133" i="25"/>
  <c r="G133" i="25"/>
  <c r="K133" i="25"/>
  <c r="D128" i="25"/>
  <c r="D129" i="25"/>
  <c r="D130" i="25"/>
  <c r="D131" i="25"/>
  <c r="H132" i="25"/>
  <c r="H133" i="25"/>
  <c r="M129" i="25"/>
  <c r="I128" i="25"/>
  <c r="I129" i="25"/>
  <c r="E128" i="25"/>
  <c r="E129" i="25"/>
  <c r="M128" i="25"/>
  <c r="I20" i="19"/>
  <c r="K20" i="19"/>
  <c r="M20" i="19"/>
  <c r="O20" i="19"/>
  <c r="Q20" i="19"/>
  <c r="R20" i="19"/>
  <c r="B8" i="25"/>
  <c r="C8" i="25"/>
  <c r="D8" i="25"/>
  <c r="E8" i="25"/>
  <c r="F8" i="25"/>
  <c r="G8" i="25"/>
  <c r="H8" i="25"/>
  <c r="I8" i="25"/>
  <c r="J8" i="25"/>
  <c r="K8" i="25"/>
  <c r="L8" i="25"/>
  <c r="M8" i="25"/>
  <c r="B9" i="25"/>
  <c r="C9" i="25"/>
  <c r="D9" i="25"/>
  <c r="E9" i="25"/>
  <c r="F9" i="25"/>
  <c r="G9" i="25"/>
  <c r="H9" i="25"/>
  <c r="I9" i="25"/>
  <c r="J9" i="25"/>
  <c r="K9" i="25"/>
  <c r="L9" i="25"/>
  <c r="M9" i="25"/>
  <c r="A9" i="25"/>
  <c r="A8" i="25"/>
  <c r="B4" i="25"/>
  <c r="C4" i="25"/>
  <c r="D4" i="25"/>
  <c r="E4" i="25"/>
  <c r="F4" i="25"/>
  <c r="G4" i="25"/>
  <c r="H4" i="25"/>
  <c r="I4" i="25"/>
  <c r="J4" i="25"/>
  <c r="K4" i="25"/>
  <c r="L4" i="25"/>
  <c r="M4" i="25"/>
  <c r="B3" i="25"/>
  <c r="C3" i="25"/>
  <c r="D3" i="25"/>
  <c r="D10" i="25" s="1"/>
  <c r="E3" i="25"/>
  <c r="E10" i="25" s="1"/>
  <c r="F3" i="25"/>
  <c r="G3" i="25"/>
  <c r="H3" i="25"/>
  <c r="I3" i="25"/>
  <c r="J3" i="25"/>
  <c r="K3" i="25"/>
  <c r="K10" i="25" s="1"/>
  <c r="L3" i="25"/>
  <c r="L10" i="25" s="1"/>
  <c r="M3" i="25"/>
  <c r="M10" i="25" s="1"/>
  <c r="B7" i="25"/>
  <c r="C7" i="25"/>
  <c r="D7" i="25"/>
  <c r="E7" i="25"/>
  <c r="F7" i="25"/>
  <c r="G7" i="25"/>
  <c r="H7" i="25"/>
  <c r="I7" i="25"/>
  <c r="J7" i="25"/>
  <c r="K7" i="25"/>
  <c r="L7" i="25"/>
  <c r="M7" i="25"/>
  <c r="B6" i="25"/>
  <c r="C6" i="25"/>
  <c r="C11" i="25" s="1"/>
  <c r="D6" i="25"/>
  <c r="D11" i="25" s="1"/>
  <c r="E6" i="25"/>
  <c r="E11" i="25" s="1"/>
  <c r="F6" i="25"/>
  <c r="F11" i="25" s="1"/>
  <c r="G6" i="25"/>
  <c r="H6" i="25"/>
  <c r="I6" i="25"/>
  <c r="J6" i="25"/>
  <c r="K6" i="25"/>
  <c r="K11" i="25" s="1"/>
  <c r="L6" i="25"/>
  <c r="L11" i="25" s="1"/>
  <c r="M6" i="25"/>
  <c r="M11" i="25" s="1"/>
  <c r="A3" i="25"/>
  <c r="A4" i="25"/>
  <c r="A1" i="25"/>
  <c r="C77" i="25" l="1"/>
  <c r="D79" i="25"/>
  <c r="J11" i="25"/>
  <c r="J10" i="25"/>
  <c r="B78" i="25"/>
  <c r="I11" i="25"/>
  <c r="I10" i="25"/>
  <c r="C78" i="25"/>
  <c r="B79" i="25"/>
  <c r="H11" i="25"/>
  <c r="G11" i="25"/>
  <c r="L75" i="25"/>
  <c r="G74" i="25"/>
  <c r="B76" i="25"/>
  <c r="J76" i="25"/>
  <c r="L79" i="25"/>
  <c r="J79" i="25"/>
  <c r="H74" i="25"/>
  <c r="M75" i="25"/>
  <c r="H76" i="25"/>
  <c r="L76" i="25"/>
  <c r="F78" i="25"/>
  <c r="D75" i="25"/>
  <c r="H78" i="25"/>
  <c r="J74" i="25"/>
  <c r="L74" i="25"/>
  <c r="E76" i="25"/>
  <c r="K78" i="25"/>
  <c r="C74" i="25"/>
  <c r="K74" i="25"/>
  <c r="I79" i="25"/>
  <c r="G76" i="25"/>
  <c r="J77" i="25"/>
  <c r="K76" i="25"/>
  <c r="F79" i="25"/>
  <c r="M76" i="25"/>
  <c r="G78" i="25"/>
  <c r="D77" i="25"/>
  <c r="J78" i="25"/>
  <c r="I78" i="25"/>
  <c r="I74" i="25"/>
  <c r="E78" i="25"/>
  <c r="G75" i="25"/>
  <c r="C79" i="25"/>
  <c r="E75" i="25"/>
  <c r="C75" i="25"/>
  <c r="F77" i="25"/>
  <c r="B74" i="25"/>
  <c r="F76" i="25"/>
  <c r="E74" i="25"/>
  <c r="K77" i="25"/>
  <c r="K79" i="25"/>
  <c r="H75" i="25"/>
  <c r="L78" i="25"/>
  <c r="M79" i="25"/>
  <c r="J75" i="25"/>
  <c r="H77" i="25"/>
  <c r="B75" i="25"/>
  <c r="M78" i="25"/>
  <c r="K75" i="25"/>
  <c r="G79" i="25"/>
  <c r="L77" i="25"/>
  <c r="E77" i="25"/>
  <c r="D74" i="25"/>
  <c r="G77" i="25"/>
  <c r="B77" i="25"/>
  <c r="I76" i="25"/>
  <c r="I75" i="25"/>
  <c r="E79" i="25"/>
  <c r="C76" i="25"/>
  <c r="M74" i="25"/>
  <c r="I77" i="25"/>
  <c r="M77" i="25"/>
  <c r="F75" i="25"/>
  <c r="H79" i="25"/>
  <c r="D78" i="25"/>
  <c r="F74" i="25"/>
  <c r="D52" i="25"/>
  <c r="B11" i="25"/>
  <c r="D51" i="25"/>
  <c r="I47" i="25"/>
  <c r="F47" i="25"/>
  <c r="J48" i="25"/>
  <c r="C47" i="25"/>
  <c r="G48" i="25"/>
  <c r="D48" i="25"/>
  <c r="M47" i="25"/>
  <c r="E47" i="25"/>
  <c r="M48" i="25"/>
  <c r="J47" i="25"/>
  <c r="G47" i="25"/>
  <c r="K48" i="25"/>
  <c r="D47" i="25"/>
  <c r="H48" i="25"/>
  <c r="I48" i="25"/>
  <c r="B48" i="25"/>
  <c r="K47" i="25"/>
  <c r="H47" i="25"/>
  <c r="L48" i="25"/>
  <c r="E48" i="25"/>
  <c r="B47" i="25"/>
  <c r="F48" i="25"/>
  <c r="C48" i="25"/>
  <c r="L47" i="25"/>
  <c r="B49" i="25"/>
  <c r="J50" i="25"/>
  <c r="J52" i="25"/>
  <c r="G50" i="25"/>
  <c r="C52" i="25"/>
  <c r="H49" i="25"/>
  <c r="H51" i="25"/>
  <c r="E49" i="25"/>
  <c r="M50" i="25"/>
  <c r="I52" i="25"/>
  <c r="F52" i="25"/>
  <c r="L52" i="25"/>
  <c r="F49" i="25"/>
  <c r="F51" i="25"/>
  <c r="C49" i="25"/>
  <c r="K50" i="25"/>
  <c r="G52" i="25"/>
  <c r="L49" i="25"/>
  <c r="L51" i="25"/>
  <c r="I50" i="25"/>
  <c r="E52" i="25"/>
  <c r="E50" i="25"/>
  <c r="K49" i="25"/>
  <c r="L50" i="25"/>
  <c r="E51" i="25"/>
  <c r="J49" i="25"/>
  <c r="J51" i="25"/>
  <c r="G49" i="25"/>
  <c r="G51" i="25"/>
  <c r="K52" i="25"/>
  <c r="H50" i="25"/>
  <c r="H52" i="25"/>
  <c r="M51" i="25"/>
  <c r="M49" i="25"/>
  <c r="I51" i="25"/>
  <c r="F50" i="25"/>
  <c r="K51" i="25"/>
  <c r="D49" i="25"/>
  <c r="I49" i="25"/>
  <c r="M52" i="25"/>
  <c r="C51" i="25"/>
  <c r="D50" i="25"/>
  <c r="B50" i="25"/>
  <c r="C50" i="25"/>
  <c r="B51" i="25"/>
  <c r="B52" i="25"/>
  <c r="C101" i="25"/>
  <c r="G101" i="25"/>
  <c r="K101" i="25"/>
  <c r="C102" i="25"/>
  <c r="G102" i="25"/>
  <c r="K102" i="25"/>
  <c r="C103" i="25"/>
  <c r="G103" i="25"/>
  <c r="K103" i="25"/>
  <c r="C104" i="25"/>
  <c r="G104" i="25"/>
  <c r="K104" i="25"/>
  <c r="C105" i="25"/>
  <c r="G105" i="25"/>
  <c r="K105" i="25"/>
  <c r="C106" i="25"/>
  <c r="G106" i="25"/>
  <c r="K106" i="25"/>
  <c r="D101" i="25"/>
  <c r="H101" i="25"/>
  <c r="L101" i="25"/>
  <c r="D102" i="25"/>
  <c r="H102" i="25"/>
  <c r="L102" i="25"/>
  <c r="D103" i="25"/>
  <c r="H103" i="25"/>
  <c r="L103" i="25"/>
  <c r="D104" i="25"/>
  <c r="H104" i="25"/>
  <c r="L104" i="25"/>
  <c r="D105" i="25"/>
  <c r="H105" i="25"/>
  <c r="L105" i="25"/>
  <c r="D106" i="25"/>
  <c r="H106" i="25"/>
  <c r="L106" i="25"/>
  <c r="E101" i="25"/>
  <c r="I101" i="25"/>
  <c r="M101" i="25"/>
  <c r="E102" i="25"/>
  <c r="I102" i="25"/>
  <c r="M102" i="25"/>
  <c r="E103" i="25"/>
  <c r="I103" i="25"/>
  <c r="M103" i="25"/>
  <c r="E104" i="25"/>
  <c r="I104" i="25"/>
  <c r="M104" i="25"/>
  <c r="E105" i="25"/>
  <c r="I105" i="25"/>
  <c r="M105" i="25"/>
  <c r="E106" i="25"/>
  <c r="I106" i="25"/>
  <c r="M106" i="25"/>
  <c r="B101" i="25"/>
  <c r="F102" i="25"/>
  <c r="J103" i="25"/>
  <c r="B105" i="25"/>
  <c r="F106" i="25"/>
  <c r="J104" i="25"/>
  <c r="F101" i="25"/>
  <c r="J102" i="25"/>
  <c r="B104" i="25"/>
  <c r="F105" i="25"/>
  <c r="J106" i="25"/>
  <c r="F103" i="25"/>
  <c r="B106" i="25"/>
  <c r="J101" i="25"/>
  <c r="B103" i="25"/>
  <c r="F104" i="25"/>
  <c r="J105" i="25"/>
  <c r="B102" i="25"/>
  <c r="B12" i="25"/>
  <c r="H10" i="25"/>
  <c r="G10" i="25"/>
  <c r="F10" i="25"/>
  <c r="C10" i="25"/>
  <c r="B10" i="25"/>
  <c r="K15" i="25" s="1"/>
  <c r="G12" i="25"/>
  <c r="C12" i="25"/>
  <c r="K12" i="25"/>
  <c r="M12" i="25"/>
  <c r="E12" i="25"/>
  <c r="H12" i="25"/>
  <c r="I12" i="25"/>
  <c r="L12" i="25"/>
  <c r="D12" i="25"/>
  <c r="J12" i="25"/>
  <c r="F12" i="25"/>
  <c r="L14" i="16"/>
  <c r="C127" i="20"/>
  <c r="A114" i="25" s="1"/>
  <c r="C100" i="20"/>
  <c r="A87" i="25" s="1"/>
  <c r="C73" i="20"/>
  <c r="A60" i="25" s="1"/>
  <c r="C46" i="20"/>
  <c r="A33" i="25" s="1"/>
  <c r="C19" i="20"/>
  <c r="A6" i="25" s="1"/>
  <c r="L13" i="25" l="1"/>
  <c r="I15" i="25"/>
  <c r="C13" i="25"/>
  <c r="F15" i="25"/>
  <c r="M15" i="25"/>
  <c r="J13" i="25"/>
  <c r="J14" i="25" s="1"/>
  <c r="L15" i="25"/>
  <c r="B13" i="25"/>
  <c r="B14" i="25" s="1"/>
  <c r="D13" i="25"/>
  <c r="J15" i="25"/>
  <c r="H13" i="25"/>
  <c r="H19" i="25" s="1"/>
  <c r="E15" i="25"/>
  <c r="I13" i="25"/>
  <c r="I19" i="25" s="1"/>
  <c r="F13" i="25"/>
  <c r="D15" i="25"/>
  <c r="K13" i="25"/>
  <c r="K14" i="25" s="1"/>
  <c r="E13" i="25"/>
  <c r="E19" i="25" s="1"/>
  <c r="G13" i="25"/>
  <c r="G19" i="25" s="1"/>
  <c r="M13" i="25"/>
  <c r="M14" i="25" s="1"/>
  <c r="F14" i="25"/>
  <c r="L14" i="25"/>
  <c r="C14" i="25"/>
  <c r="J19" i="25"/>
  <c r="L19" i="25"/>
  <c r="B15" i="25"/>
  <c r="C15" i="25"/>
  <c r="H15" i="25"/>
  <c r="G15" i="25"/>
  <c r="R53" i="19"/>
  <c r="Q53" i="19"/>
  <c r="O53" i="19"/>
  <c r="M53" i="19"/>
  <c r="K53" i="19"/>
  <c r="I53" i="19"/>
  <c r="R42" i="19"/>
  <c r="Q42" i="19"/>
  <c r="O42" i="19"/>
  <c r="M42" i="19"/>
  <c r="K42" i="19"/>
  <c r="I42" i="19"/>
  <c r="E14" i="25" l="1"/>
  <c r="G14" i="25"/>
  <c r="K19" i="25"/>
  <c r="H14" i="25"/>
  <c r="I14" i="25"/>
  <c r="M19" i="25"/>
  <c r="F19" i="25"/>
  <c r="D19" i="25"/>
  <c r="D14" i="25"/>
  <c r="N109" i="25" a="1"/>
  <c r="Q109" i="25" s="1"/>
  <c r="Q31" i="19"/>
  <c r="O31" i="19"/>
  <c r="M31" i="19"/>
  <c r="K31" i="19"/>
  <c r="I31" i="19"/>
  <c r="D51" i="17"/>
  <c r="E51" i="17"/>
  <c r="F51" i="17"/>
  <c r="G51" i="17"/>
  <c r="H51" i="17"/>
  <c r="I51" i="17"/>
  <c r="C51" i="17"/>
  <c r="D174" i="17"/>
  <c r="E174" i="17"/>
  <c r="F174" i="17"/>
  <c r="G174" i="17"/>
  <c r="H174" i="17"/>
  <c r="I174" i="17"/>
  <c r="C174" i="17"/>
  <c r="K172" i="17"/>
  <c r="L172" i="17"/>
  <c r="M172" i="17"/>
  <c r="N172" i="17"/>
  <c r="E172" i="17"/>
  <c r="F172" i="17"/>
  <c r="G172" i="17"/>
  <c r="H172" i="17"/>
  <c r="D133" i="17"/>
  <c r="E133" i="17"/>
  <c r="F133" i="17"/>
  <c r="G133" i="17"/>
  <c r="H133" i="17"/>
  <c r="I133" i="17"/>
  <c r="C133" i="17"/>
  <c r="K131" i="17"/>
  <c r="L131" i="17"/>
  <c r="M131" i="17"/>
  <c r="N131" i="17"/>
  <c r="E131" i="17"/>
  <c r="F131" i="17"/>
  <c r="G131" i="17"/>
  <c r="H131" i="17"/>
  <c r="C129" i="17"/>
  <c r="D92" i="17"/>
  <c r="E92" i="17"/>
  <c r="F92" i="17"/>
  <c r="G92" i="17"/>
  <c r="H92" i="17"/>
  <c r="I92" i="17"/>
  <c r="C92" i="17"/>
  <c r="K90" i="17"/>
  <c r="L90" i="17"/>
  <c r="M90" i="17"/>
  <c r="N90" i="17"/>
  <c r="E90" i="17"/>
  <c r="F90" i="17"/>
  <c r="G90" i="17"/>
  <c r="H90" i="17"/>
  <c r="C88" i="17"/>
  <c r="K49" i="17"/>
  <c r="L49" i="17"/>
  <c r="M49" i="17"/>
  <c r="N49" i="17"/>
  <c r="H49" i="17"/>
  <c r="E49" i="17"/>
  <c r="F49" i="17"/>
  <c r="G49" i="17"/>
  <c r="C47" i="17"/>
  <c r="C170" i="17"/>
  <c r="O169" i="17"/>
  <c r="O128" i="17"/>
  <c r="O87" i="17"/>
  <c r="O46" i="17"/>
  <c r="O5" i="17"/>
  <c r="C49" i="21"/>
  <c r="B49" i="21"/>
  <c r="B45" i="21"/>
  <c r="B46" i="21" s="1"/>
  <c r="D132" i="20" s="1"/>
  <c r="D111" i="20"/>
  <c r="B39" i="21"/>
  <c r="B35" i="21"/>
  <c r="B36" i="21" s="1"/>
  <c r="D105" i="20" s="1"/>
  <c r="C39" i="21"/>
  <c r="D84" i="20"/>
  <c r="A115" i="25"/>
  <c r="N121" i="20"/>
  <c r="M202" i="17" s="1"/>
  <c r="L121" i="20"/>
  <c r="K202" i="17" s="1"/>
  <c r="J172" i="17"/>
  <c r="D172" i="17"/>
  <c r="A88" i="25"/>
  <c r="N94" i="20"/>
  <c r="M161" i="17" s="1"/>
  <c r="L94" i="20"/>
  <c r="K161" i="17" s="1"/>
  <c r="J131" i="17"/>
  <c r="D131" i="17"/>
  <c r="B25" i="21"/>
  <c r="B26" i="21" s="1"/>
  <c r="C29" i="21"/>
  <c r="B29" i="21"/>
  <c r="D57" i="20"/>
  <c r="A61" i="25"/>
  <c r="N67" i="20"/>
  <c r="M120" i="17" s="1"/>
  <c r="L67" i="20"/>
  <c r="K120" i="17" s="1"/>
  <c r="J90" i="17"/>
  <c r="D90" i="17"/>
  <c r="B9" i="21"/>
  <c r="B15" i="21"/>
  <c r="B16" i="21" s="1"/>
  <c r="C9" i="21"/>
  <c r="D30" i="20"/>
  <c r="B5" i="21"/>
  <c r="B6" i="21" s="1"/>
  <c r="C19" i="21"/>
  <c r="B19" i="21"/>
  <c r="J49" i="17"/>
  <c r="D49" i="17"/>
  <c r="A34" i="25"/>
  <c r="N40" i="20"/>
  <c r="M79" i="17" s="1"/>
  <c r="L40" i="20"/>
  <c r="K79" i="17" s="1"/>
  <c r="I10" i="17"/>
  <c r="D10" i="17"/>
  <c r="E10" i="17"/>
  <c r="F10" i="17"/>
  <c r="G10" i="17"/>
  <c r="H10" i="17"/>
  <c r="C10" i="17"/>
  <c r="K8" i="17"/>
  <c r="L8" i="17"/>
  <c r="M8" i="17"/>
  <c r="N8" i="17"/>
  <c r="E8" i="17"/>
  <c r="F8" i="17"/>
  <c r="G8" i="17"/>
  <c r="H8" i="17"/>
  <c r="C6" i="17"/>
  <c r="N82" i="25" l="1" a="1"/>
  <c r="R93" i="25" s="1"/>
  <c r="N109" i="25"/>
  <c r="N110" i="25"/>
  <c r="P110" i="25"/>
  <c r="S109" i="25"/>
  <c r="O109" i="25"/>
  <c r="O113" i="25"/>
  <c r="P117" i="25"/>
  <c r="P118" i="25"/>
  <c r="P111" i="25"/>
  <c r="O121" i="25"/>
  <c r="R115" i="25"/>
  <c r="O116" i="25"/>
  <c r="S115" i="25"/>
  <c r="R110" i="25"/>
  <c r="N111" i="25"/>
  <c r="Q113" i="25"/>
  <c r="Q118" i="25"/>
  <c r="Q112" i="25"/>
  <c r="N118" i="25"/>
  <c r="N121" i="25"/>
  <c r="R113" i="25"/>
  <c r="R109" i="25"/>
  <c r="S118" i="25"/>
  <c r="Q111" i="25"/>
  <c r="P119" i="25"/>
  <c r="S117" i="25"/>
  <c r="S111" i="25"/>
  <c r="N112" i="25"/>
  <c r="N119" i="25"/>
  <c r="N113" i="25"/>
  <c r="R116" i="25"/>
  <c r="S116" i="25"/>
  <c r="S110" i="25"/>
  <c r="Q121" i="25"/>
  <c r="Q120" i="25"/>
  <c r="O115" i="25"/>
  <c r="Q110" i="25"/>
  <c r="N116" i="25"/>
  <c r="R121" i="25"/>
  <c r="P116" i="25"/>
  <c r="P112" i="25"/>
  <c r="R118" i="25"/>
  <c r="Q119" i="25"/>
  <c r="O114" i="25"/>
  <c r="O110" i="25"/>
  <c r="N114" i="25"/>
  <c r="S119" i="25"/>
  <c r="O117" i="25"/>
  <c r="Q114" i="25"/>
  <c r="R114" i="25"/>
  <c r="P120" i="25"/>
  <c r="R117" i="25"/>
  <c r="N115" i="25"/>
  <c r="P115" i="25"/>
  <c r="S120" i="25"/>
  <c r="O118" i="25"/>
  <c r="Q115" i="25"/>
  <c r="S112" i="25"/>
  <c r="P121" i="25"/>
  <c r="S121" i="25"/>
  <c r="O119" i="25"/>
  <c r="Q116" i="25"/>
  <c r="S113" i="25"/>
  <c r="O111" i="25"/>
  <c r="N120" i="25"/>
  <c r="R112" i="25"/>
  <c r="P109" i="25"/>
  <c r="R119" i="25"/>
  <c r="N117" i="25"/>
  <c r="P114" i="25"/>
  <c r="R111" i="25"/>
  <c r="R120" i="25"/>
  <c r="P113" i="25"/>
  <c r="O120" i="25"/>
  <c r="Q117" i="25"/>
  <c r="S114" i="25"/>
  <c r="O112" i="25"/>
  <c r="D37" i="20"/>
  <c r="B29" i="25" s="1"/>
  <c r="D10" i="20"/>
  <c r="B2" i="25" s="1"/>
  <c r="B12" i="21"/>
  <c r="C15" i="21" s="1"/>
  <c r="D118" i="20"/>
  <c r="B110" i="25" s="1"/>
  <c r="D126" i="20"/>
  <c r="B42" i="21"/>
  <c r="D91" i="20"/>
  <c r="B83" i="25" s="1"/>
  <c r="D99" i="20"/>
  <c r="B32" i="21"/>
  <c r="C35" i="21" s="1"/>
  <c r="D78" i="20"/>
  <c r="D72" i="20"/>
  <c r="D64" i="20"/>
  <c r="B56" i="25" s="1"/>
  <c r="B22" i="21"/>
  <c r="D45" i="20"/>
  <c r="D51" i="20"/>
  <c r="B2" i="21"/>
  <c r="C5" i="21" s="1"/>
  <c r="C6" i="21" s="1"/>
  <c r="D21" i="18"/>
  <c r="D19" i="18"/>
  <c r="D17" i="18"/>
  <c r="D15" i="18"/>
  <c r="N82" i="25" l="1"/>
  <c r="Q86" i="25"/>
  <c r="R82" i="25"/>
  <c r="O83" i="25"/>
  <c r="O82" i="25"/>
  <c r="P86" i="25"/>
  <c r="S82" i="25"/>
  <c r="R85" i="25"/>
  <c r="O85" i="25"/>
  <c r="P84" i="25"/>
  <c r="P82" i="25"/>
  <c r="S83" i="25"/>
  <c r="Q82" i="25"/>
  <c r="N83" i="25"/>
  <c r="S94" i="25"/>
  <c r="Q94" i="25"/>
  <c r="R90" i="25"/>
  <c r="S92" i="25"/>
  <c r="R86" i="25"/>
  <c r="P85" i="25"/>
  <c r="P93" i="25"/>
  <c r="O86" i="25"/>
  <c r="N87" i="25"/>
  <c r="Q91" i="25"/>
  <c r="R84" i="25"/>
  <c r="P91" i="25"/>
  <c r="P87" i="25"/>
  <c r="S84" i="25"/>
  <c r="N91" i="25"/>
  <c r="P83" i="25"/>
  <c r="O84" i="25"/>
  <c r="N93" i="25"/>
  <c r="P89" i="25"/>
  <c r="N85" i="25"/>
  <c r="N90" i="25"/>
  <c r="Q89" i="25"/>
  <c r="S88" i="25"/>
  <c r="O88" i="25"/>
  <c r="N84" i="25"/>
  <c r="S86" i="25"/>
  <c r="R89" i="25"/>
  <c r="Q85" i="25"/>
  <c r="S85" i="25"/>
  <c r="Q83" i="25"/>
  <c r="S91" i="25"/>
  <c r="S87" i="25"/>
  <c r="Q92" i="25"/>
  <c r="N94" i="25"/>
  <c r="Q90" i="25"/>
  <c r="Q84" i="25"/>
  <c r="O87" i="25"/>
  <c r="Q93" i="25"/>
  <c r="R94" i="25"/>
  <c r="P94" i="25"/>
  <c r="N88" i="25"/>
  <c r="N89" i="25"/>
  <c r="S90" i="25"/>
  <c r="N86" i="25"/>
  <c r="O93" i="25"/>
  <c r="P88" i="25"/>
  <c r="O91" i="25"/>
  <c r="R87" i="25"/>
  <c r="R92" i="25"/>
  <c r="O92" i="25"/>
  <c r="R91" i="25"/>
  <c r="Q87" i="25"/>
  <c r="O90" i="25"/>
  <c r="P92" i="25"/>
  <c r="N92" i="25"/>
  <c r="P90" i="25"/>
  <c r="R83" i="25"/>
  <c r="O94" i="25"/>
  <c r="R88" i="25"/>
  <c r="O89" i="25"/>
  <c r="S89" i="25"/>
  <c r="S93" i="25"/>
  <c r="Q88" i="25"/>
  <c r="G45" i="21"/>
  <c r="G46" i="21" s="1"/>
  <c r="K45" i="21"/>
  <c r="K46" i="21" s="1"/>
  <c r="D45" i="21"/>
  <c r="D46" i="21" s="1"/>
  <c r="H45" i="21"/>
  <c r="H46" i="21" s="1"/>
  <c r="L45" i="21"/>
  <c r="L46" i="21" s="1"/>
  <c r="F45" i="21"/>
  <c r="F46" i="21" s="1"/>
  <c r="C45" i="21"/>
  <c r="C46" i="21" s="1"/>
  <c r="E45" i="21"/>
  <c r="E46" i="21" s="1"/>
  <c r="I45" i="21"/>
  <c r="I46" i="21" s="1"/>
  <c r="M45" i="21"/>
  <c r="M46" i="21" s="1"/>
  <c r="J45" i="21"/>
  <c r="J46" i="21" s="1"/>
  <c r="D35" i="21"/>
  <c r="D36" i="21" s="1"/>
  <c r="H35" i="21"/>
  <c r="H36" i="21" s="1"/>
  <c r="L35" i="21"/>
  <c r="L36" i="21" s="1"/>
  <c r="G35" i="21"/>
  <c r="G36" i="21" s="1"/>
  <c r="E35" i="21"/>
  <c r="E36" i="21" s="1"/>
  <c r="I35" i="21"/>
  <c r="I36" i="21" s="1"/>
  <c r="M35" i="21"/>
  <c r="M36" i="21" s="1"/>
  <c r="F35" i="21"/>
  <c r="F36" i="21" s="1"/>
  <c r="J35" i="21"/>
  <c r="J36" i="21" s="1"/>
  <c r="C36" i="21"/>
  <c r="K35" i="21"/>
  <c r="K36" i="21" s="1"/>
  <c r="D25" i="21"/>
  <c r="D26" i="21" s="1"/>
  <c r="H25" i="21"/>
  <c r="H26" i="21" s="1"/>
  <c r="L25" i="21"/>
  <c r="L26" i="21" s="1"/>
  <c r="E25" i="21"/>
  <c r="E26" i="21" s="1"/>
  <c r="I25" i="21"/>
  <c r="I26" i="21" s="1"/>
  <c r="M25" i="21"/>
  <c r="M26" i="21" s="1"/>
  <c r="F25" i="21"/>
  <c r="F26" i="21" s="1"/>
  <c r="J25" i="21"/>
  <c r="J26" i="21" s="1"/>
  <c r="C25" i="21"/>
  <c r="C26" i="21" s="1"/>
  <c r="G25" i="21"/>
  <c r="G26" i="21" s="1"/>
  <c r="K25" i="21"/>
  <c r="K26" i="21" s="1"/>
  <c r="G15" i="21"/>
  <c r="G16" i="21" s="1"/>
  <c r="K15" i="21"/>
  <c r="K16" i="21" s="1"/>
  <c r="F15" i="21"/>
  <c r="F16" i="21" s="1"/>
  <c r="J15" i="21"/>
  <c r="J16" i="21" s="1"/>
  <c r="C16" i="21"/>
  <c r="D15" i="21"/>
  <c r="D16" i="21" s="1"/>
  <c r="H15" i="21"/>
  <c r="H16" i="21" s="1"/>
  <c r="L15" i="21"/>
  <c r="L16" i="21" s="1"/>
  <c r="E15" i="21"/>
  <c r="E16" i="21" s="1"/>
  <c r="I15" i="21"/>
  <c r="I16" i="21" s="1"/>
  <c r="M15" i="21"/>
  <c r="M16" i="21" s="1"/>
  <c r="D3" i="20"/>
  <c r="R5" i="16"/>
  <c r="A14" i="16"/>
  <c r="J132" i="20" l="1"/>
  <c r="J126" i="20"/>
  <c r="J118" i="20"/>
  <c r="H110" i="25" s="1"/>
  <c r="L118" i="20"/>
  <c r="J110" i="25" s="1"/>
  <c r="L132" i="20"/>
  <c r="L126" i="20"/>
  <c r="E132" i="20"/>
  <c r="E126" i="20"/>
  <c r="E118" i="20"/>
  <c r="C110" i="25" s="1"/>
  <c r="F132" i="20"/>
  <c r="F126" i="20"/>
  <c r="F118" i="20"/>
  <c r="D110" i="25" s="1"/>
  <c r="G132" i="20"/>
  <c r="G126" i="20"/>
  <c r="G118" i="20"/>
  <c r="E110" i="25" s="1"/>
  <c r="O132" i="20"/>
  <c r="O126" i="20"/>
  <c r="O118" i="20"/>
  <c r="M110" i="25" s="1"/>
  <c r="H118" i="20"/>
  <c r="F110" i="25" s="1"/>
  <c r="H126" i="20"/>
  <c r="H132" i="20"/>
  <c r="M132" i="20"/>
  <c r="M126" i="20"/>
  <c r="M118" i="20"/>
  <c r="K110" i="25" s="1"/>
  <c r="K118" i="20"/>
  <c r="I110" i="25" s="1"/>
  <c r="K132" i="20"/>
  <c r="K126" i="20"/>
  <c r="N132" i="20"/>
  <c r="N126" i="20"/>
  <c r="N118" i="20"/>
  <c r="L110" i="25" s="1"/>
  <c r="I132" i="20"/>
  <c r="I126" i="20"/>
  <c r="I118" i="20"/>
  <c r="G110" i="25" s="1"/>
  <c r="I105" i="20"/>
  <c r="I99" i="20"/>
  <c r="I91" i="20"/>
  <c r="G83" i="25" s="1"/>
  <c r="M105" i="20"/>
  <c r="M99" i="20"/>
  <c r="M91" i="20"/>
  <c r="K83" i="25" s="1"/>
  <c r="O105" i="20"/>
  <c r="O99" i="20"/>
  <c r="O91" i="20"/>
  <c r="M83" i="25" s="1"/>
  <c r="N105" i="20"/>
  <c r="N99" i="20"/>
  <c r="N91" i="20"/>
  <c r="L83" i="25" s="1"/>
  <c r="H91" i="20"/>
  <c r="F83" i="25" s="1"/>
  <c r="H105" i="20"/>
  <c r="H99" i="20"/>
  <c r="K105" i="20"/>
  <c r="K99" i="20"/>
  <c r="K91" i="20"/>
  <c r="I83" i="25" s="1"/>
  <c r="J105" i="20"/>
  <c r="J99" i="20"/>
  <c r="J91" i="20"/>
  <c r="H83" i="25" s="1"/>
  <c r="E105" i="20"/>
  <c r="E99" i="20"/>
  <c r="E91" i="20"/>
  <c r="C83" i="25" s="1"/>
  <c r="L105" i="20"/>
  <c r="L99" i="20"/>
  <c r="L91" i="20"/>
  <c r="J83" i="25" s="1"/>
  <c r="G105" i="20"/>
  <c r="G99" i="20"/>
  <c r="G91" i="20"/>
  <c r="E83" i="25" s="1"/>
  <c r="F105" i="20"/>
  <c r="F99" i="20"/>
  <c r="F91" i="20"/>
  <c r="D83" i="25" s="1"/>
  <c r="G78" i="20"/>
  <c r="G72" i="20"/>
  <c r="G64" i="20"/>
  <c r="E56" i="25" s="1"/>
  <c r="M78" i="20"/>
  <c r="M72" i="20"/>
  <c r="M64" i="20"/>
  <c r="K56" i="25" s="1"/>
  <c r="H78" i="20"/>
  <c r="H72" i="20"/>
  <c r="H64" i="20"/>
  <c r="F56" i="25" s="1"/>
  <c r="N78" i="20"/>
  <c r="N72" i="20"/>
  <c r="N64" i="20"/>
  <c r="L56" i="25" s="1"/>
  <c r="I78" i="20"/>
  <c r="I72" i="20"/>
  <c r="I64" i="20"/>
  <c r="G56" i="25" s="1"/>
  <c r="O78" i="20"/>
  <c r="O72" i="20"/>
  <c r="O64" i="20"/>
  <c r="M56" i="25" s="1"/>
  <c r="J78" i="20"/>
  <c r="J72" i="20"/>
  <c r="J64" i="20"/>
  <c r="H56" i="25" s="1"/>
  <c r="L78" i="20"/>
  <c r="L72" i="20"/>
  <c r="L64" i="20"/>
  <c r="J56" i="25" s="1"/>
  <c r="E78" i="20"/>
  <c r="E72" i="20"/>
  <c r="E64" i="20"/>
  <c r="C56" i="25" s="1"/>
  <c r="K78" i="20"/>
  <c r="K72" i="20"/>
  <c r="K64" i="20"/>
  <c r="I56" i="25" s="1"/>
  <c r="F78" i="20"/>
  <c r="F72" i="20"/>
  <c r="F64" i="20"/>
  <c r="D56" i="25" s="1"/>
  <c r="N37" i="20"/>
  <c r="L29" i="25" s="1"/>
  <c r="N51" i="20"/>
  <c r="N45" i="20"/>
  <c r="O37" i="20"/>
  <c r="M29" i="25" s="1"/>
  <c r="O45" i="20"/>
  <c r="O51" i="20"/>
  <c r="H37" i="20"/>
  <c r="F29" i="25" s="1"/>
  <c r="H51" i="20"/>
  <c r="H45" i="20"/>
  <c r="F37" i="20"/>
  <c r="D29" i="25" s="1"/>
  <c r="F45" i="20"/>
  <c r="F51" i="20"/>
  <c r="M37" i="20"/>
  <c r="K29" i="25" s="1"/>
  <c r="M51" i="20"/>
  <c r="M45" i="20"/>
  <c r="L37" i="20"/>
  <c r="J29" i="25" s="1"/>
  <c r="L51" i="20"/>
  <c r="L45" i="20"/>
  <c r="J37" i="20"/>
  <c r="H29" i="25" s="1"/>
  <c r="J51" i="20"/>
  <c r="J45" i="20"/>
  <c r="K37" i="20"/>
  <c r="I29" i="25" s="1"/>
  <c r="K51" i="20"/>
  <c r="K45" i="20"/>
  <c r="G37" i="20"/>
  <c r="E29" i="25" s="1"/>
  <c r="G51" i="20"/>
  <c r="G45" i="20"/>
  <c r="E37" i="20"/>
  <c r="C29" i="25" s="1"/>
  <c r="E51" i="20"/>
  <c r="E45" i="20"/>
  <c r="I37" i="20"/>
  <c r="G29" i="25" s="1"/>
  <c r="I51" i="20"/>
  <c r="I45" i="20"/>
  <c r="N13" i="20" l="1"/>
  <c r="M38" i="17" s="1"/>
  <c r="L13" i="20"/>
  <c r="K38" i="17" s="1"/>
  <c r="J8" i="17" l="1"/>
  <c r="D8" i="17"/>
  <c r="A7" i="25"/>
  <c r="E5" i="21" l="1"/>
  <c r="E6" i="21" s="1"/>
  <c r="L5" i="21" l="1"/>
  <c r="L6" i="21" s="1"/>
  <c r="N18" i="20" s="1"/>
  <c r="F5" i="21"/>
  <c r="F6" i="21" s="1"/>
  <c r="K5" i="21"/>
  <c r="K6" i="21" s="1"/>
  <c r="H5" i="21"/>
  <c r="M5" i="21"/>
  <c r="M6" i="21" s="1"/>
  <c r="G5" i="21"/>
  <c r="G6" i="21" s="1"/>
  <c r="D5" i="21"/>
  <c r="D6" i="21" s="1"/>
  <c r="I5" i="21"/>
  <c r="I6" i="21" s="1"/>
  <c r="J5" i="21"/>
  <c r="J6" i="21" s="1"/>
  <c r="H6" i="21" l="1"/>
  <c r="J24" i="20" l="1"/>
  <c r="D24" i="20" l="1"/>
  <c r="D18" i="20" l="1"/>
  <c r="N10" i="20" l="1"/>
  <c r="L2" i="25" s="1"/>
  <c r="H24" i="20"/>
  <c r="K18" i="20"/>
  <c r="O10" i="20"/>
  <c r="M2" i="25" s="1"/>
  <c r="F24" i="20" l="1"/>
  <c r="F18" i="20"/>
  <c r="F10" i="20"/>
  <c r="D2" i="25" s="1"/>
  <c r="G18" i="20"/>
  <c r="G24" i="20"/>
  <c r="K10" i="20"/>
  <c r="I2" i="25" s="1"/>
  <c r="H10" i="20"/>
  <c r="F2" i="25" s="1"/>
  <c r="J10" i="20"/>
  <c r="H2" i="25" s="1"/>
  <c r="H18" i="20"/>
  <c r="J18" i="20"/>
  <c r="L24" i="20"/>
  <c r="L18" i="20"/>
  <c r="L10" i="20"/>
  <c r="J2" i="25" s="1"/>
  <c r="E24" i="20"/>
  <c r="E18" i="20"/>
  <c r="E10" i="20"/>
  <c r="C2" i="25" s="1"/>
  <c r="M18" i="20"/>
  <c r="M10" i="20"/>
  <c r="K2" i="25" s="1"/>
  <c r="M24" i="20"/>
  <c r="I18" i="20"/>
  <c r="I10" i="20"/>
  <c r="G2" i="25" s="1"/>
  <c r="I24" i="20"/>
  <c r="O24" i="20"/>
  <c r="N24" i="20"/>
  <c r="K24" i="20"/>
  <c r="G10" i="20"/>
  <c r="E2" i="25" s="1"/>
  <c r="O18" i="20"/>
  <c r="B16" i="25" l="1"/>
  <c r="B19" i="25"/>
  <c r="B18" i="25" l="1"/>
  <c r="C19" i="25"/>
  <c r="F20" i="25" s="1"/>
  <c r="B17" i="25"/>
  <c r="I22" i="25" l="1"/>
  <c r="L22" i="25"/>
  <c r="B21" i="25"/>
  <c r="E22" i="25"/>
  <c r="M22" i="25"/>
  <c r="F22" i="25"/>
  <c r="J22" i="25"/>
  <c r="H22" i="25"/>
  <c r="C22" i="25"/>
  <c r="B22" i="25"/>
  <c r="B23" i="25"/>
  <c r="G22" i="25"/>
  <c r="K22" i="25"/>
  <c r="D22" i="25"/>
  <c r="L24" i="25"/>
  <c r="M21" i="25"/>
  <c r="L23" i="25"/>
  <c r="L21" i="25"/>
  <c r="B25" i="25"/>
  <c r="M25" i="25"/>
  <c r="H24" i="25"/>
  <c r="I21" i="25"/>
  <c r="D20" i="25"/>
  <c r="L25" i="25"/>
  <c r="G24" i="25"/>
  <c r="H21" i="25"/>
  <c r="C20" i="25"/>
  <c r="G25" i="25"/>
  <c r="M23" i="25"/>
  <c r="C21" i="25"/>
  <c r="B24" i="25"/>
  <c r="E20" i="25"/>
  <c r="H20" i="25"/>
  <c r="K24" i="25"/>
  <c r="F23" i="25"/>
  <c r="H23" i="25"/>
  <c r="F24" i="25"/>
  <c r="I25" i="25"/>
  <c r="E21" i="25"/>
  <c r="J21" i="25"/>
  <c r="H25" i="25"/>
  <c r="D21" i="25"/>
  <c r="F25" i="25"/>
  <c r="M20" i="25"/>
  <c r="I23" i="25"/>
  <c r="J20" i="25"/>
  <c r="G23" i="25"/>
  <c r="B20" i="25"/>
  <c r="G20" i="25"/>
  <c r="K25" i="25"/>
  <c r="G21" i="25"/>
  <c r="J25" i="25"/>
  <c r="F21" i="25"/>
  <c r="K23" i="25"/>
  <c r="L20" i="25"/>
  <c r="M24" i="25"/>
  <c r="I20" i="25"/>
  <c r="J23" i="25"/>
  <c r="K20" i="25"/>
  <c r="I24" i="25"/>
  <c r="J24" i="25"/>
  <c r="K21" i="25"/>
  <c r="P52" i="19" l="1"/>
  <c r="J50" i="19"/>
  <c r="K50" i="19" s="1"/>
  <c r="P47" i="19"/>
  <c r="J45" i="19"/>
  <c r="K45" i="19" s="1"/>
  <c r="P43" i="19"/>
  <c r="H48" i="19"/>
  <c r="I48" i="19" s="1"/>
  <c r="N45" i="19"/>
  <c r="O45" i="19" s="1"/>
  <c r="H43" i="19"/>
  <c r="I43" i="19" s="1"/>
  <c r="S43" i="19"/>
  <c r="L43" i="19"/>
  <c r="M43" i="19" s="1"/>
  <c r="N51" i="19"/>
  <c r="O51" i="19" s="1"/>
  <c r="S46" i="19"/>
  <c r="P46" i="19"/>
  <c r="H47" i="19"/>
  <c r="I47" i="19" s="1"/>
  <c r="J44" i="19"/>
  <c r="K44" i="19" s="1"/>
  <c r="P44" i="19"/>
  <c r="S52" i="19"/>
  <c r="L50" i="19"/>
  <c r="M50" i="19" s="1"/>
  <c r="J43" i="19"/>
  <c r="K43" i="19" s="1"/>
  <c r="N48" i="19"/>
  <c r="O48" i="19" s="1"/>
  <c r="P50" i="19"/>
  <c r="J48" i="19"/>
  <c r="K48" i="19" s="1"/>
  <c r="P45" i="19"/>
  <c r="S49" i="19"/>
  <c r="S51" i="19"/>
  <c r="H46" i="19"/>
  <c r="I46" i="19" s="1"/>
  <c r="N43" i="19"/>
  <c r="O43" i="19" s="1"/>
  <c r="L46" i="19"/>
  <c r="M46" i="19" s="1"/>
  <c r="N52" i="19"/>
  <c r="O52" i="19" s="1"/>
  <c r="L44" i="19"/>
  <c r="M44" i="19" s="1"/>
  <c r="J51" i="19"/>
  <c r="K51" i="19" s="1"/>
  <c r="J52" i="19"/>
  <c r="K52" i="19" s="1"/>
  <c r="L52" i="19"/>
  <c r="M52" i="19" s="1"/>
  <c r="L47" i="19"/>
  <c r="M47" i="19" s="1"/>
  <c r="S44" i="19"/>
  <c r="S50" i="19"/>
  <c r="L48" i="19"/>
  <c r="M48" i="19" s="1"/>
  <c r="S47" i="19"/>
  <c r="P48" i="19"/>
  <c r="J46" i="19"/>
  <c r="K46" i="19" s="1"/>
  <c r="H49" i="19"/>
  <c r="I49" i="19" s="1"/>
  <c r="N44" i="19"/>
  <c r="O44" i="19" s="1"/>
  <c r="H52" i="19"/>
  <c r="I52" i="19" s="1"/>
  <c r="P49" i="19"/>
  <c r="N47" i="19"/>
  <c r="O47" i="19" s="1"/>
  <c r="L45" i="19"/>
  <c r="M45" i="19" s="1"/>
  <c r="S45" i="19"/>
  <c r="P51" i="19"/>
  <c r="H44" i="19"/>
  <c r="I44" i="19" s="1"/>
  <c r="N46" i="19"/>
  <c r="O46" i="19" s="1"/>
  <c r="H51" i="19"/>
  <c r="I51" i="19" s="1"/>
  <c r="N49" i="19"/>
  <c r="O49" i="19" s="1"/>
  <c r="H45" i="19"/>
  <c r="I45" i="19" s="1"/>
  <c r="N50" i="19"/>
  <c r="O50" i="19" s="1"/>
  <c r="L49" i="19"/>
  <c r="M49" i="19" s="1"/>
  <c r="J47" i="19"/>
  <c r="K47" i="19" s="1"/>
  <c r="L51" i="19"/>
  <c r="M51" i="19" s="1"/>
  <c r="H50" i="19"/>
  <c r="I50" i="19" s="1"/>
  <c r="J49" i="19"/>
  <c r="K49" i="19" s="1"/>
  <c r="S48" i="19"/>
  <c r="E43" i="19" l="1"/>
  <c r="Q48" i="19"/>
  <c r="R48" i="19"/>
  <c r="Q47" i="19"/>
  <c r="R47" i="19"/>
  <c r="Q51" i="19"/>
  <c r="R51" i="19"/>
  <c r="R49" i="19"/>
  <c r="Q49" i="19"/>
  <c r="Q50" i="19"/>
  <c r="R50" i="19"/>
  <c r="Q43" i="19"/>
  <c r="R43" i="19"/>
  <c r="Q52" i="19"/>
  <c r="R52" i="19"/>
  <c r="R45" i="19"/>
  <c r="Q45" i="19"/>
  <c r="R44" i="19"/>
  <c r="Q44" i="19"/>
  <c r="Q46" i="19"/>
  <c r="R46" i="19"/>
  <c r="P58" i="19" l="1"/>
  <c r="S56" i="19"/>
  <c r="L54" i="19"/>
  <c r="M54" i="19" s="1"/>
  <c r="N61" i="19"/>
  <c r="O61" i="19" s="1"/>
  <c r="H62" i="19"/>
  <c r="I62" i="19" s="1"/>
  <c r="J60" i="19"/>
  <c r="K60" i="19" s="1"/>
  <c r="P57" i="19"/>
  <c r="J63" i="19"/>
  <c r="K63" i="19" s="1"/>
  <c r="H60" i="19"/>
  <c r="I60" i="19" s="1"/>
  <c r="J58" i="19"/>
  <c r="K58" i="19" s="1"/>
  <c r="P55" i="19"/>
  <c r="J55" i="19"/>
  <c r="K55" i="19" s="1"/>
  <c r="J57" i="19"/>
  <c r="K57" i="19" s="1"/>
  <c r="L56" i="19"/>
  <c r="M56" i="19" s="1"/>
  <c r="S58" i="19"/>
  <c r="L61" i="19"/>
  <c r="M61" i="19" s="1"/>
  <c r="N59" i="19"/>
  <c r="O59" i="19" s="1"/>
  <c r="H57" i="19"/>
  <c r="I57" i="19" s="1"/>
  <c r="N60" i="19"/>
  <c r="O60" i="19" s="1"/>
  <c r="N62" i="19"/>
  <c r="O62" i="19" s="1"/>
  <c r="H54" i="19"/>
  <c r="I54" i="19" s="1"/>
  <c r="S62" i="19"/>
  <c r="L60" i="19"/>
  <c r="M60" i="19" s="1"/>
  <c r="N58" i="19"/>
  <c r="O58" i="19" s="1"/>
  <c r="L63" i="19"/>
  <c r="M63" i="19" s="1"/>
  <c r="P62" i="19"/>
  <c r="S60" i="19"/>
  <c r="L58" i="19"/>
  <c r="M58" i="19" s="1"/>
  <c r="L55" i="19"/>
  <c r="M55" i="19" s="1"/>
  <c r="S57" i="19"/>
  <c r="H59" i="19"/>
  <c r="I59" i="19" s="1"/>
  <c r="J62" i="19"/>
  <c r="K62" i="19" s="1"/>
  <c r="P59" i="19"/>
  <c r="S55" i="19"/>
  <c r="H58" i="19"/>
  <c r="I58" i="19" s="1"/>
  <c r="P56" i="19"/>
  <c r="S54" i="19"/>
  <c r="H63" i="19"/>
  <c r="I63" i="19" s="1"/>
  <c r="N56" i="19"/>
  <c r="O56" i="19" s="1"/>
  <c r="P54" i="19"/>
  <c r="N63" i="19"/>
  <c r="O63" i="19" s="1"/>
  <c r="H61" i="19"/>
  <c r="I61" i="19" s="1"/>
  <c r="J61" i="19"/>
  <c r="K61" i="19" s="1"/>
  <c r="P60" i="19"/>
  <c r="S61" i="19"/>
  <c r="S59" i="19"/>
  <c r="J54" i="19"/>
  <c r="K54" i="19" s="1"/>
  <c r="P61" i="19"/>
  <c r="L57" i="19"/>
  <c r="M57" i="19" s="1"/>
  <c r="S63" i="19"/>
  <c r="H55" i="19"/>
  <c r="I55" i="19" s="1"/>
  <c r="J56" i="19"/>
  <c r="K56" i="19" s="1"/>
  <c r="L59" i="19"/>
  <c r="M59" i="19" s="1"/>
  <c r="N54" i="19"/>
  <c r="O54" i="19" s="1"/>
  <c r="P63" i="19"/>
  <c r="L62" i="19"/>
  <c r="M62" i="19" s="1"/>
  <c r="N57" i="19"/>
  <c r="O57" i="19" s="1"/>
  <c r="J59" i="19"/>
  <c r="K59" i="19" s="1"/>
  <c r="H56" i="19"/>
  <c r="I56" i="19" s="1"/>
  <c r="N55" i="19"/>
  <c r="O55" i="19" s="1"/>
  <c r="E54" i="19" l="1"/>
  <c r="R63" i="19"/>
  <c r="Q63" i="19"/>
  <c r="R61" i="19"/>
  <c r="Q61" i="19"/>
  <c r="R60" i="19"/>
  <c r="Q60" i="19"/>
  <c r="Q62" i="19"/>
  <c r="R62" i="19"/>
  <c r="R54" i="19"/>
  <c r="Q54" i="19"/>
  <c r="R59" i="19"/>
  <c r="Q59" i="19"/>
  <c r="Q55" i="19"/>
  <c r="R55" i="19"/>
  <c r="Q56" i="19"/>
  <c r="R56" i="19"/>
  <c r="Q57" i="19"/>
  <c r="R57" i="19"/>
  <c r="Q58" i="19"/>
  <c r="R58" i="19"/>
  <c r="G18" i="25"/>
  <c r="E25" i="25" s="1"/>
  <c r="G16" i="25"/>
  <c r="E23" i="25" s="1"/>
  <c r="L18" i="25"/>
  <c r="L16" i="25"/>
  <c r="L17" i="25" s="1"/>
  <c r="K18" i="25"/>
  <c r="K16" i="25"/>
  <c r="K17" i="25" s="1"/>
  <c r="M18" i="25"/>
  <c r="M16" i="25"/>
  <c r="M17" i="25" s="1"/>
  <c r="J16" i="25"/>
  <c r="J17" i="25" s="1"/>
  <c r="J18" i="25"/>
  <c r="I18" i="25"/>
  <c r="I16" i="25"/>
  <c r="I17" i="25" s="1"/>
  <c r="H18" i="25"/>
  <c r="H16" i="25"/>
  <c r="H17" i="25" s="1"/>
  <c r="G17" i="25" l="1"/>
  <c r="E24" i="25" s="1"/>
  <c r="D16" i="25"/>
  <c r="C23" i="25" s="1"/>
  <c r="F16" i="25"/>
  <c r="D23" i="25" s="1"/>
  <c r="D18" i="25"/>
  <c r="C25" i="25" s="1"/>
  <c r="F18" i="25"/>
  <c r="D25" i="25" s="1"/>
  <c r="F17" i="25"/>
  <c r="D24" i="25" s="1"/>
  <c r="D17" i="25"/>
  <c r="C24" i="25" s="1"/>
  <c r="E16" i="25"/>
  <c r="E17" i="25" s="1"/>
  <c r="E18" i="25"/>
  <c r="C16" i="25"/>
  <c r="C17" i="25" s="1"/>
  <c r="C18" i="25"/>
  <c r="N1" i="25" l="1" a="1"/>
  <c r="S13" i="25" s="1"/>
  <c r="Q12" i="25" l="1"/>
  <c r="S4" i="25"/>
  <c r="S12" i="19" s="1"/>
  <c r="R7" i="25"/>
  <c r="P15" i="19" s="1"/>
  <c r="Q15" i="19" s="1"/>
  <c r="P13" i="25"/>
  <c r="O8" i="25"/>
  <c r="J16" i="19" s="1"/>
  <c r="K16" i="19" s="1"/>
  <c r="S3" i="25"/>
  <c r="S11" i="19" s="1"/>
  <c r="R1" i="25"/>
  <c r="N6" i="25"/>
  <c r="H14" i="19" s="1"/>
  <c r="I14" i="19" s="1"/>
  <c r="N9" i="25"/>
  <c r="H17" i="19" s="1"/>
  <c r="I17" i="19" s="1"/>
  <c r="P7" i="25"/>
  <c r="L15" i="19" s="1"/>
  <c r="M15" i="19" s="1"/>
  <c r="Q4" i="25"/>
  <c r="N12" i="19" s="1"/>
  <c r="O12" i="19" s="1"/>
  <c r="N12" i="25"/>
  <c r="N4" i="25"/>
  <c r="H12" i="19" s="1"/>
  <c r="I12" i="19" s="1"/>
  <c r="N10" i="25"/>
  <c r="H18" i="19" s="1"/>
  <c r="I18" i="19" s="1"/>
  <c r="N3" i="25"/>
  <c r="H11" i="19" s="1"/>
  <c r="I11" i="19" s="1"/>
  <c r="Q6" i="25"/>
  <c r="N14" i="19" s="1"/>
  <c r="O14" i="19" s="1"/>
  <c r="Q1" i="25"/>
  <c r="O2" i="25"/>
  <c r="J10" i="19" s="1"/>
  <c r="K10" i="19" s="1"/>
  <c r="S6" i="25"/>
  <c r="S14" i="19" s="1"/>
  <c r="Q2" i="25"/>
  <c r="N10" i="19" s="1"/>
  <c r="O10" i="19" s="1"/>
  <c r="R12" i="25"/>
  <c r="Q9" i="25"/>
  <c r="N17" i="19" s="1"/>
  <c r="O17" i="19" s="1"/>
  <c r="N1" i="25"/>
  <c r="S12" i="25"/>
  <c r="R5" i="25"/>
  <c r="P13" i="19" s="1"/>
  <c r="R13" i="19" s="1"/>
  <c r="S9" i="25"/>
  <c r="S17" i="19" s="1"/>
  <c r="Q10" i="25"/>
  <c r="N18" i="19" s="1"/>
  <c r="O18" i="19" s="1"/>
  <c r="P4" i="25"/>
  <c r="L12" i="19" s="1"/>
  <c r="M12" i="19" s="1"/>
  <c r="P11" i="25"/>
  <c r="L19" i="19" s="1"/>
  <c r="M19" i="19" s="1"/>
  <c r="Q3" i="25"/>
  <c r="N11" i="19" s="1"/>
  <c r="O11" i="19" s="1"/>
  <c r="Q13" i="25"/>
  <c r="P5" i="25"/>
  <c r="L13" i="19" s="1"/>
  <c r="M13" i="19" s="1"/>
  <c r="R9" i="25"/>
  <c r="P17" i="19" s="1"/>
  <c r="Q17" i="19" s="1"/>
  <c r="N5" i="25"/>
  <c r="H13" i="19" s="1"/>
  <c r="I13" i="19" s="1"/>
  <c r="O11" i="25"/>
  <c r="J19" i="19" s="1"/>
  <c r="K19" i="19" s="1"/>
  <c r="O12" i="25"/>
  <c r="Q5" i="25"/>
  <c r="N13" i="19" s="1"/>
  <c r="O13" i="19" s="1"/>
  <c r="N11" i="25"/>
  <c r="H19" i="19" s="1"/>
  <c r="I19" i="19" s="1"/>
  <c r="P9" i="25"/>
  <c r="L17" i="19" s="1"/>
  <c r="M17" i="19" s="1"/>
  <c r="O7" i="25"/>
  <c r="J15" i="19" s="1"/>
  <c r="K15" i="19" s="1"/>
  <c r="S5" i="25"/>
  <c r="S13" i="19" s="1"/>
  <c r="P10" i="25"/>
  <c r="L18" i="19" s="1"/>
  <c r="M18" i="19" s="1"/>
  <c r="O13" i="25"/>
  <c r="R2" i="25"/>
  <c r="P10" i="19" s="1"/>
  <c r="R10" i="19" s="1"/>
  <c r="O3" i="25"/>
  <c r="J11" i="19" s="1"/>
  <c r="K11" i="19" s="1"/>
  <c r="O6" i="25"/>
  <c r="J14" i="19" s="1"/>
  <c r="K14" i="19" s="1"/>
  <c r="S2" i="25"/>
  <c r="S10" i="19" s="1"/>
  <c r="R8" i="25"/>
  <c r="P16" i="19" s="1"/>
  <c r="R16" i="19" s="1"/>
  <c r="N13" i="25"/>
  <c r="S11" i="25"/>
  <c r="S19" i="19" s="1"/>
  <c r="Q7" i="25"/>
  <c r="N15" i="19" s="1"/>
  <c r="O15" i="19" s="1"/>
  <c r="R11" i="25"/>
  <c r="P19" i="19" s="1"/>
  <c r="R19" i="19" s="1"/>
  <c r="R10" i="25"/>
  <c r="P18" i="19" s="1"/>
  <c r="Q18" i="19" s="1"/>
  <c r="O9" i="25"/>
  <c r="J17" i="19" s="1"/>
  <c r="K17" i="19" s="1"/>
  <c r="Q11" i="25"/>
  <c r="N19" i="19" s="1"/>
  <c r="O19" i="19" s="1"/>
  <c r="O4" i="25"/>
  <c r="J12" i="19" s="1"/>
  <c r="K12" i="19" s="1"/>
  <c r="P8" i="25"/>
  <c r="L16" i="19" s="1"/>
  <c r="M16" i="19" s="1"/>
  <c r="S1" i="25"/>
  <c r="P6" i="25"/>
  <c r="L14" i="19" s="1"/>
  <c r="M14" i="19" s="1"/>
  <c r="Q8" i="25"/>
  <c r="N16" i="19" s="1"/>
  <c r="O16" i="19" s="1"/>
  <c r="S10" i="25"/>
  <c r="S18" i="19" s="1"/>
  <c r="N8" i="25"/>
  <c r="H16" i="19" s="1"/>
  <c r="I16" i="19" s="1"/>
  <c r="R3" i="25"/>
  <c r="P11" i="19" s="1"/>
  <c r="Q11" i="19" s="1"/>
  <c r="P2" i="25"/>
  <c r="L10" i="19" s="1"/>
  <c r="M10" i="19" s="1"/>
  <c r="P1" i="25"/>
  <c r="O5" i="25"/>
  <c r="J13" i="19" s="1"/>
  <c r="K13" i="19" s="1"/>
  <c r="R6" i="25"/>
  <c r="P14" i="19" s="1"/>
  <c r="R14" i="19" s="1"/>
  <c r="S7" i="25"/>
  <c r="S15" i="19" s="1"/>
  <c r="O10" i="25"/>
  <c r="J18" i="19" s="1"/>
  <c r="K18" i="19" s="1"/>
  <c r="S8" i="25"/>
  <c r="S16" i="19" s="1"/>
  <c r="P12" i="25"/>
  <c r="P3" i="25"/>
  <c r="L11" i="19" s="1"/>
  <c r="M11" i="19" s="1"/>
  <c r="O1" i="25"/>
  <c r="N7" i="25"/>
  <c r="H15" i="19" s="1"/>
  <c r="I15" i="19" s="1"/>
  <c r="R4" i="25"/>
  <c r="P12" i="19" s="1"/>
  <c r="Q12" i="19" s="1"/>
  <c r="N2" i="25"/>
  <c r="H10" i="19" s="1"/>
  <c r="I10" i="19" s="1"/>
  <c r="R13" i="25"/>
  <c r="N28" i="25" l="1" a="1"/>
  <c r="R18" i="19"/>
  <c r="R17" i="19"/>
  <c r="Q13" i="19"/>
  <c r="E10" i="19"/>
  <c r="R15" i="19"/>
  <c r="Q14" i="19"/>
  <c r="R11" i="19"/>
  <c r="Q10" i="19"/>
  <c r="R12" i="19"/>
  <c r="Q19" i="19"/>
  <c r="Q16" i="19"/>
  <c r="P30" i="25" l="1"/>
  <c r="L22" i="19" s="1"/>
  <c r="M22" i="19" s="1"/>
  <c r="N33" i="25"/>
  <c r="H25" i="19" s="1"/>
  <c r="I25" i="19" s="1"/>
  <c r="R35" i="25"/>
  <c r="P27" i="19" s="1"/>
  <c r="P38" i="25"/>
  <c r="L30" i="19" s="1"/>
  <c r="M30" i="19" s="1"/>
  <c r="Q28" i="25"/>
  <c r="O31" i="25"/>
  <c r="J23" i="19" s="1"/>
  <c r="K23" i="19" s="1"/>
  <c r="S33" i="25"/>
  <c r="S25" i="19" s="1"/>
  <c r="Q36" i="25"/>
  <c r="N28" i="19" s="1"/>
  <c r="O28" i="19" s="1"/>
  <c r="O39" i="25"/>
  <c r="R28" i="25"/>
  <c r="P31" i="25"/>
  <c r="L23" i="19" s="1"/>
  <c r="M23" i="19" s="1"/>
  <c r="N34" i="25"/>
  <c r="H26" i="19" s="1"/>
  <c r="I26" i="19" s="1"/>
  <c r="R36" i="25"/>
  <c r="P28" i="19" s="1"/>
  <c r="P39" i="25"/>
  <c r="S32" i="25"/>
  <c r="S24" i="19" s="1"/>
  <c r="O28" i="25"/>
  <c r="S38" i="25"/>
  <c r="S30" i="19" s="1"/>
  <c r="S36" i="25"/>
  <c r="S28" i="19" s="1"/>
  <c r="O40" i="25"/>
  <c r="S30" i="25"/>
  <c r="S22" i="19" s="1"/>
  <c r="Q39" i="25"/>
  <c r="P32" i="25"/>
  <c r="L24" i="19" s="1"/>
  <c r="M24" i="19" s="1"/>
  <c r="R37" i="25"/>
  <c r="P29" i="19" s="1"/>
  <c r="Q30" i="25"/>
  <c r="N22" i="19" s="1"/>
  <c r="O22" i="19" s="1"/>
  <c r="S35" i="25"/>
  <c r="S27" i="19" s="1"/>
  <c r="N28" i="25"/>
  <c r="P33" i="25"/>
  <c r="L25" i="19" s="1"/>
  <c r="M25" i="19" s="1"/>
  <c r="R38" i="25"/>
  <c r="P30" i="19" s="1"/>
  <c r="S40" i="25"/>
  <c r="O34" i="25"/>
  <c r="J26" i="19" s="1"/>
  <c r="K26" i="19" s="1"/>
  <c r="P28" i="25"/>
  <c r="N31" i="25"/>
  <c r="H23" i="19" s="1"/>
  <c r="I23" i="19" s="1"/>
  <c r="R33" i="25"/>
  <c r="P25" i="19" s="1"/>
  <c r="P36" i="25"/>
  <c r="L28" i="19" s="1"/>
  <c r="M28" i="19" s="1"/>
  <c r="N39" i="25"/>
  <c r="O29" i="25"/>
  <c r="J21" i="19" s="1"/>
  <c r="K21" i="19" s="1"/>
  <c r="S31" i="25"/>
  <c r="S23" i="19" s="1"/>
  <c r="Q34" i="25"/>
  <c r="N26" i="19" s="1"/>
  <c r="O26" i="19" s="1"/>
  <c r="O37" i="25"/>
  <c r="J29" i="19" s="1"/>
  <c r="K29" i="19" s="1"/>
  <c r="S39" i="25"/>
  <c r="P29" i="25"/>
  <c r="L21" i="19" s="1"/>
  <c r="M21" i="19" s="1"/>
  <c r="N32" i="25"/>
  <c r="H24" i="19" s="1"/>
  <c r="I24" i="19" s="1"/>
  <c r="R34" i="25"/>
  <c r="P26" i="19" s="1"/>
  <c r="P37" i="25"/>
  <c r="L29" i="19" s="1"/>
  <c r="M29" i="19" s="1"/>
  <c r="N40" i="25"/>
  <c r="Q35" i="25"/>
  <c r="N27" i="19" s="1"/>
  <c r="O27" i="19" s="1"/>
  <c r="S28" i="25"/>
  <c r="O32" i="25"/>
  <c r="J24" i="19" s="1"/>
  <c r="K24" i="19" s="1"/>
  <c r="N29" i="25"/>
  <c r="H21" i="19" s="1"/>
  <c r="I21" i="19" s="1"/>
  <c r="R31" i="25"/>
  <c r="P23" i="19" s="1"/>
  <c r="P34" i="25"/>
  <c r="L26" i="19" s="1"/>
  <c r="M26" i="19" s="1"/>
  <c r="N37" i="25"/>
  <c r="H29" i="19" s="1"/>
  <c r="I29" i="19" s="1"/>
  <c r="R39" i="25"/>
  <c r="S29" i="25"/>
  <c r="S21" i="19" s="1"/>
  <c r="Q32" i="25"/>
  <c r="N24" i="19" s="1"/>
  <c r="O24" i="19" s="1"/>
  <c r="O35" i="25"/>
  <c r="J27" i="19" s="1"/>
  <c r="K27" i="19" s="1"/>
  <c r="S37" i="25"/>
  <c r="S29" i="19" s="1"/>
  <c r="Q40" i="25"/>
  <c r="N30" i="25"/>
  <c r="H22" i="19" s="1"/>
  <c r="I22" i="19" s="1"/>
  <c r="R32" i="25"/>
  <c r="P24" i="19" s="1"/>
  <c r="P35" i="25"/>
  <c r="L27" i="19" s="1"/>
  <c r="M27" i="19" s="1"/>
  <c r="N38" i="25"/>
  <c r="H30" i="19" s="1"/>
  <c r="I30" i="19" s="1"/>
  <c r="R40" i="25"/>
  <c r="O38" i="25"/>
  <c r="J30" i="19" s="1"/>
  <c r="K30" i="19" s="1"/>
  <c r="Q33" i="25"/>
  <c r="N25" i="19" s="1"/>
  <c r="O25" i="19" s="1"/>
  <c r="Q31" i="25"/>
  <c r="N23" i="19" s="1"/>
  <c r="O23" i="19" s="1"/>
  <c r="Q37" i="25"/>
  <c r="N29" i="19" s="1"/>
  <c r="O29" i="19" s="1"/>
  <c r="S34" i="25"/>
  <c r="S26" i="19" s="1"/>
  <c r="R29" i="25"/>
  <c r="P21" i="19" s="1"/>
  <c r="N35" i="25"/>
  <c r="H27" i="19" s="1"/>
  <c r="I27" i="19" s="1"/>
  <c r="P40" i="25"/>
  <c r="O33" i="25"/>
  <c r="J25" i="19" s="1"/>
  <c r="K25" i="19" s="1"/>
  <c r="Q38" i="25"/>
  <c r="N30" i="19" s="1"/>
  <c r="O30" i="19" s="1"/>
  <c r="R30" i="25"/>
  <c r="P22" i="19" s="1"/>
  <c r="N36" i="25"/>
  <c r="H28" i="19" s="1"/>
  <c r="I28" i="19" s="1"/>
  <c r="O30" i="25"/>
  <c r="J22" i="19" s="1"/>
  <c r="K22" i="19" s="1"/>
  <c r="O36" i="25"/>
  <c r="J28" i="19" s="1"/>
  <c r="K28" i="19" s="1"/>
  <c r="Q29" i="25"/>
  <c r="N21" i="19" s="1"/>
  <c r="O21" i="19" s="1"/>
  <c r="N55" i="25" l="1" a="1"/>
  <c r="Q22" i="19"/>
  <c r="R22" i="19"/>
  <c r="E21" i="19"/>
  <c r="Q23" i="19"/>
  <c r="R23" i="19"/>
  <c r="Q27" i="19"/>
  <c r="R27" i="19"/>
  <c r="R21" i="19"/>
  <c r="Q21" i="19"/>
  <c r="R25" i="19"/>
  <c r="Q25" i="19"/>
  <c r="R28" i="19"/>
  <c r="Q28" i="19"/>
  <c r="R26" i="19"/>
  <c r="Q26" i="19"/>
  <c r="R29" i="19"/>
  <c r="Q29" i="19"/>
  <c r="R24" i="19"/>
  <c r="Q24" i="19"/>
  <c r="R30" i="19"/>
  <c r="Q30" i="19"/>
  <c r="N57" i="25" l="1"/>
  <c r="H33" i="19" s="1"/>
  <c r="I33" i="19" s="1"/>
  <c r="R59" i="25"/>
  <c r="P35" i="19" s="1"/>
  <c r="P62" i="25"/>
  <c r="L38" i="19" s="1"/>
  <c r="M38" i="19" s="1"/>
  <c r="N65" i="25"/>
  <c r="H41" i="19" s="1"/>
  <c r="I41" i="19" s="1"/>
  <c r="O55" i="25"/>
  <c r="S57" i="25"/>
  <c r="S33" i="19" s="1"/>
  <c r="Q60" i="25"/>
  <c r="N36" i="19" s="1"/>
  <c r="O36" i="19" s="1"/>
  <c r="O63" i="25"/>
  <c r="J39" i="19" s="1"/>
  <c r="K39" i="19" s="1"/>
  <c r="S65" i="25"/>
  <c r="S41" i="19" s="1"/>
  <c r="P59" i="25"/>
  <c r="L35" i="19" s="1"/>
  <c r="M35" i="19" s="1"/>
  <c r="R64" i="25"/>
  <c r="P40" i="19" s="1"/>
  <c r="Q55" i="25"/>
  <c r="S60" i="25"/>
  <c r="S36" i="19" s="1"/>
  <c r="O66" i="25"/>
  <c r="P57" i="25"/>
  <c r="L33" i="19" s="1"/>
  <c r="M33" i="19" s="1"/>
  <c r="R62" i="25"/>
  <c r="P38" i="19" s="1"/>
  <c r="P67" i="25"/>
  <c r="Q57" i="25"/>
  <c r="N33" i="19" s="1"/>
  <c r="O33" i="19" s="1"/>
  <c r="O64" i="25"/>
  <c r="J40" i="19" s="1"/>
  <c r="K40" i="19" s="1"/>
  <c r="P60" i="25"/>
  <c r="L36" i="19" s="1"/>
  <c r="M36" i="19" s="1"/>
  <c r="R65" i="25"/>
  <c r="P41" i="19" s="1"/>
  <c r="Q58" i="25"/>
  <c r="N34" i="19" s="1"/>
  <c r="O34" i="19" s="1"/>
  <c r="S63" i="25"/>
  <c r="S39" i="19" s="1"/>
  <c r="P55" i="25"/>
  <c r="N66" i="25"/>
  <c r="S56" i="25"/>
  <c r="S32" i="19" s="1"/>
  <c r="O67" i="25"/>
  <c r="N64" i="25"/>
  <c r="H40" i="19" s="1"/>
  <c r="I40" i="19" s="1"/>
  <c r="O56" i="25"/>
  <c r="J32" i="19" s="1"/>
  <c r="K32" i="19" s="1"/>
  <c r="Q65" i="25"/>
  <c r="N41" i="19" s="1"/>
  <c r="O41" i="19" s="1"/>
  <c r="R55" i="25"/>
  <c r="P58" i="25"/>
  <c r="L34" i="19" s="1"/>
  <c r="M34" i="19" s="1"/>
  <c r="R63" i="25"/>
  <c r="P39" i="19" s="1"/>
  <c r="Q56" i="25"/>
  <c r="N32" i="19" s="1"/>
  <c r="O32" i="19" s="1"/>
  <c r="S61" i="25"/>
  <c r="S37" i="19" s="1"/>
  <c r="R56" i="25"/>
  <c r="P32" i="19" s="1"/>
  <c r="S66" i="25"/>
  <c r="O58" i="25"/>
  <c r="J34" i="19" s="1"/>
  <c r="K34" i="19" s="1"/>
  <c r="S67" i="25"/>
  <c r="P65" i="25"/>
  <c r="L41" i="19" s="1"/>
  <c r="M41" i="19" s="1"/>
  <c r="Q67" i="25"/>
  <c r="N59" i="25"/>
  <c r="H35" i="19" s="1"/>
  <c r="I35" i="19" s="1"/>
  <c r="N67" i="25"/>
  <c r="S59" i="25"/>
  <c r="S35" i="19" s="1"/>
  <c r="O65" i="25"/>
  <c r="J41" i="19" s="1"/>
  <c r="K41" i="19" s="1"/>
  <c r="P63" i="25"/>
  <c r="L39" i="19" s="1"/>
  <c r="M39" i="19" s="1"/>
  <c r="Q59" i="25"/>
  <c r="N35" i="19" s="1"/>
  <c r="O35" i="19" s="1"/>
  <c r="N56" i="25"/>
  <c r="H32" i="19" s="1"/>
  <c r="I32" i="19" s="1"/>
  <c r="Q66" i="25"/>
  <c r="S58" i="25"/>
  <c r="S34" i="19" s="1"/>
  <c r="N55" i="25"/>
  <c r="R57" i="25"/>
  <c r="P33" i="19" s="1"/>
  <c r="N63" i="25"/>
  <c r="H39" i="19" s="1"/>
  <c r="I39" i="19" s="1"/>
  <c r="S55" i="25"/>
  <c r="O61" i="25"/>
  <c r="J37" i="19" s="1"/>
  <c r="K37" i="19" s="1"/>
  <c r="R60" i="25"/>
  <c r="P36" i="19" s="1"/>
  <c r="O62" i="25"/>
  <c r="J38" i="19" s="1"/>
  <c r="K38" i="19" s="1"/>
  <c r="R58" i="25"/>
  <c r="P34" i="19" s="1"/>
  <c r="S62" i="25"/>
  <c r="S38" i="19" s="1"/>
  <c r="N61" i="25"/>
  <c r="H37" i="19" s="1"/>
  <c r="I37" i="19" s="1"/>
  <c r="P66" i="25"/>
  <c r="O59" i="25"/>
  <c r="J35" i="19" s="1"/>
  <c r="K35" i="19" s="1"/>
  <c r="Q64" i="25"/>
  <c r="N40" i="19" s="1"/>
  <c r="O40" i="19" s="1"/>
  <c r="N62" i="25"/>
  <c r="H38" i="19" s="1"/>
  <c r="I38" i="19" s="1"/>
  <c r="Q63" i="25"/>
  <c r="N39" i="19" s="1"/>
  <c r="O39" i="19" s="1"/>
  <c r="N60" i="25"/>
  <c r="H36" i="19" s="1"/>
  <c r="I36" i="19" s="1"/>
  <c r="Q61" i="25"/>
  <c r="N37" i="19" s="1"/>
  <c r="O37" i="19" s="1"/>
  <c r="O60" i="25"/>
  <c r="J36" i="19" s="1"/>
  <c r="K36" i="19" s="1"/>
  <c r="P56" i="25"/>
  <c r="L32" i="19" s="1"/>
  <c r="M32" i="19" s="1"/>
  <c r="R61" i="25"/>
  <c r="P37" i="19" s="1"/>
  <c r="P64" i="25"/>
  <c r="L40" i="19" s="1"/>
  <c r="M40" i="19" s="1"/>
  <c r="O57" i="25"/>
  <c r="J33" i="19" s="1"/>
  <c r="K33" i="19" s="1"/>
  <c r="Q62" i="25"/>
  <c r="N38" i="19" s="1"/>
  <c r="O38" i="19" s="1"/>
  <c r="N58" i="25"/>
  <c r="H34" i="19" s="1"/>
  <c r="I34" i="19" s="1"/>
  <c r="R67" i="25"/>
  <c r="S64" i="25"/>
  <c r="S40" i="19" s="1"/>
  <c r="P61" i="25"/>
  <c r="L37" i="19" s="1"/>
  <c r="M37" i="19" s="1"/>
  <c r="R66" i="25"/>
  <c r="Q40" i="19" l="1"/>
  <c r="R40" i="19"/>
  <c r="R34" i="19"/>
  <c r="Q34" i="19"/>
  <c r="E32" i="19"/>
  <c r="E65" i="19" s="1"/>
  <c r="I14" i="16" s="1"/>
  <c r="R35" i="19"/>
  <c r="Q35" i="19"/>
  <c r="Q37" i="19"/>
  <c r="R37" i="19"/>
  <c r="R39" i="19"/>
  <c r="Q39" i="19"/>
  <c r="R41" i="19"/>
  <c r="Q41" i="19"/>
  <c r="Q36" i="19"/>
  <c r="R36" i="19"/>
  <c r="Q33" i="19"/>
  <c r="R33" i="19"/>
  <c r="Q32" i="19"/>
  <c r="R32" i="19"/>
  <c r="R38" i="19"/>
  <c r="Q38" i="19"/>
  <c r="C14" i="16" l="1"/>
  <c r="G14" i="16" s="1"/>
  <c r="N14" i="16"/>
  <c r="P14" i="16" l="1"/>
  <c r="R14" i="16" s="1"/>
</calcChain>
</file>

<file path=xl/sharedStrings.xml><?xml version="1.0" encoding="utf-8"?>
<sst xmlns="http://schemas.openxmlformats.org/spreadsheetml/2006/main" count="407" uniqueCount="151">
  <si>
    <t>基　準　額</t>
    <rPh sb="0" eb="1">
      <t>モト</t>
    </rPh>
    <rPh sb="2" eb="3">
      <t>ジュン</t>
    </rPh>
    <rPh sb="4" eb="5">
      <t>ガク</t>
    </rPh>
    <phoneticPr fontId="1"/>
  </si>
  <si>
    <t>事業所名</t>
    <rPh sb="0" eb="3">
      <t>ジギョウショ</t>
    </rPh>
    <rPh sb="3" eb="4">
      <t>メイ</t>
    </rPh>
    <phoneticPr fontId="1"/>
  </si>
  <si>
    <t>総事業費</t>
    <rPh sb="0" eb="1">
      <t>ソウ</t>
    </rPh>
    <rPh sb="1" eb="4">
      <t>ジギョウヒ</t>
    </rPh>
    <phoneticPr fontId="1"/>
  </si>
  <si>
    <t>寄附金
その他の
収入額</t>
    <rPh sb="0" eb="3">
      <t>キフキン</t>
    </rPh>
    <rPh sb="6" eb="7">
      <t>タ</t>
    </rPh>
    <phoneticPr fontId="1"/>
  </si>
  <si>
    <t>差引額
（Ａ－Ｂ）</t>
    <rPh sb="0" eb="1">
      <t>サ</t>
    </rPh>
    <rPh sb="1" eb="2">
      <t>ヒ</t>
    </rPh>
    <rPh sb="2" eb="3">
      <t>ガク</t>
    </rPh>
    <phoneticPr fontId="1"/>
  </si>
  <si>
    <t>対象経費の
支出予定額</t>
    <rPh sb="0" eb="2">
      <t>タイショウ</t>
    </rPh>
    <rPh sb="2" eb="4">
      <t>ケイヒ</t>
    </rPh>
    <phoneticPr fontId="1"/>
  </si>
  <si>
    <t>選定額</t>
    <rPh sb="0" eb="2">
      <t>センテイ</t>
    </rPh>
    <rPh sb="2" eb="3">
      <t>ガク</t>
    </rPh>
    <phoneticPr fontId="1"/>
  </si>
  <si>
    <t>補助基本額</t>
    <rPh sb="0" eb="2">
      <t>ホジョ</t>
    </rPh>
    <rPh sb="2" eb="4">
      <t>キホン</t>
    </rPh>
    <rPh sb="4" eb="5">
      <t>ガク</t>
    </rPh>
    <phoneticPr fontId="1"/>
  </si>
  <si>
    <t>補助所要額</t>
    <rPh sb="0" eb="2">
      <t>ホジョ</t>
    </rPh>
    <rPh sb="2" eb="5">
      <t>ショヨウガク</t>
    </rPh>
    <phoneticPr fontId="1"/>
  </si>
  <si>
    <t>備考</t>
    <rPh sb="0" eb="2">
      <t>ビコウ</t>
    </rPh>
    <phoneticPr fontId="1"/>
  </si>
  <si>
    <t>計</t>
    <rPh sb="0" eb="1">
      <t>ケイ</t>
    </rPh>
    <phoneticPr fontId="1"/>
  </si>
  <si>
    <t>(A)</t>
    <phoneticPr fontId="1"/>
  </si>
  <si>
    <t>(B)</t>
    <phoneticPr fontId="1"/>
  </si>
  <si>
    <t>(C)</t>
    <phoneticPr fontId="1"/>
  </si>
  <si>
    <t>(D)</t>
    <phoneticPr fontId="1"/>
  </si>
  <si>
    <t>(F)</t>
    <phoneticPr fontId="1"/>
  </si>
  <si>
    <t>(G)</t>
    <phoneticPr fontId="1"/>
  </si>
  <si>
    <t>×1/2</t>
    <phoneticPr fontId="1"/>
  </si>
  <si>
    <t>(H)</t>
    <phoneticPr fontId="1"/>
  </si>
  <si>
    <t>(E)</t>
  </si>
  <si>
    <t>円</t>
    <rPh sb="0" eb="1">
      <t>エン</t>
    </rPh>
    <phoneticPr fontId="1"/>
  </si>
  <si>
    <t>人</t>
    <rPh sb="0" eb="1">
      <t>ニン</t>
    </rPh>
    <phoneticPr fontId="1"/>
  </si>
  <si>
    <t>(注)１　F欄にはD欄とE欄のいずれか低い方の額を記入すること。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1"/>
  </si>
  <si>
    <t xml:space="preserve">  　２　G欄にはC欄とＦ欄とを比較して、いずれか低い方の額を記入すること。</t>
    <rPh sb="10" eb="11">
      <t>ラン</t>
    </rPh>
    <rPh sb="16" eb="18">
      <t>ヒカク</t>
    </rPh>
    <rPh sb="25" eb="26">
      <t>ヒク</t>
    </rPh>
    <rPh sb="27" eb="28">
      <t>ホウ</t>
    </rPh>
    <rPh sb="29" eb="30">
      <t>ガク</t>
    </rPh>
    <rPh sb="31" eb="33">
      <t>キニュウ</t>
    </rPh>
    <phoneticPr fontId="1"/>
  </si>
  <si>
    <t>　　　</t>
    <phoneticPr fontId="1"/>
  </si>
  <si>
    <t xml:space="preserve">補助事業者名　　　　　　　　            </t>
    <phoneticPr fontId="1"/>
  </si>
  <si>
    <t>新人訪問
看護職員
数</t>
    <rPh sb="0" eb="2">
      <t>シンジン</t>
    </rPh>
    <rPh sb="2" eb="4">
      <t>ホウモン</t>
    </rPh>
    <rPh sb="5" eb="7">
      <t>カンゴ</t>
    </rPh>
    <rPh sb="7" eb="9">
      <t>ショクイン</t>
    </rPh>
    <rPh sb="10" eb="11">
      <t>カズ</t>
    </rPh>
    <phoneticPr fontId="1"/>
  </si>
  <si>
    <t xml:space="preserve">  　３　H欄にはG欄の金額に１／２を乗じた金額（ただし、1,000円未満の端数が生じた場合には、これを切り捨てるものとする。）を記入すること。</t>
    <rPh sb="6" eb="7">
      <t>ラン</t>
    </rPh>
    <rPh sb="10" eb="11">
      <t>ラン</t>
    </rPh>
    <rPh sb="12" eb="14">
      <t>キンガク</t>
    </rPh>
    <rPh sb="19" eb="20">
      <t>ジョウ</t>
    </rPh>
    <rPh sb="22" eb="23">
      <t>キン</t>
    </rPh>
    <rPh sb="23" eb="24">
      <t>ガク</t>
    </rPh>
    <rPh sb="34" eb="37">
      <t>エンミマン</t>
    </rPh>
    <rPh sb="38" eb="40">
      <t>ハスウ</t>
    </rPh>
    <rPh sb="41" eb="42">
      <t>ショウ</t>
    </rPh>
    <rPh sb="44" eb="46">
      <t>バアイ</t>
    </rPh>
    <rPh sb="52" eb="53">
      <t>キ</t>
    </rPh>
    <phoneticPr fontId="1"/>
  </si>
  <si>
    <t>（訪問看護職員就労支援事業費補助金）</t>
    <phoneticPr fontId="1"/>
  </si>
  <si>
    <t>（訪問看護職員就労支援事業費補助金）</t>
    <phoneticPr fontId="1"/>
  </si>
  <si>
    <t>合計</t>
    <phoneticPr fontId="1"/>
  </si>
  <si>
    <t>事業計画明細書</t>
    <rPh sb="0" eb="2">
      <t>ジギョウ</t>
    </rPh>
    <rPh sb="2" eb="4">
      <t>ケイカク</t>
    </rPh>
    <rPh sb="4" eb="7">
      <t>メイサイショ</t>
    </rPh>
    <phoneticPr fontId="1"/>
  </si>
  <si>
    <t>受講者１名につき、本紙を１枚作成すること。</t>
  </si>
  <si>
    <t>研修時間には、訪問先での研修に必要な移動時間を含むことができる。</t>
  </si>
  <si>
    <t>研修時間には、休憩時間は含まない。</t>
  </si>
  <si>
    <t>研修内容</t>
    <rPh sb="0" eb="2">
      <t>ケンシュウ</t>
    </rPh>
    <rPh sb="2" eb="4">
      <t>ナイヨウ</t>
    </rPh>
    <phoneticPr fontId="1"/>
  </si>
  <si>
    <t>研修予定時間</t>
    <rPh sb="0" eb="2">
      <t>ケンシュウ</t>
    </rPh>
    <rPh sb="2" eb="4">
      <t>ヨテイ</t>
    </rPh>
    <rPh sb="4" eb="6">
      <t>ジカン</t>
    </rPh>
    <phoneticPr fontId="1"/>
  </si>
  <si>
    <t>予定研修指導者</t>
    <rPh sb="0" eb="2">
      <t>ヨテイ</t>
    </rPh>
    <rPh sb="2" eb="4">
      <t>ケンシュウ</t>
    </rPh>
    <rPh sb="4" eb="7">
      <t>シドウシャ</t>
    </rPh>
    <phoneticPr fontId="1"/>
  </si>
  <si>
    <t>（訪問看護職員就労支援事業費補助金）</t>
    <phoneticPr fontId="1"/>
  </si>
  <si>
    <t>対象経費の支出予定額明細書</t>
    <phoneticPr fontId="1"/>
  </si>
  <si>
    <t>区分</t>
    <rPh sb="0" eb="2">
      <t>クブン</t>
    </rPh>
    <phoneticPr fontId="1"/>
  </si>
  <si>
    <t>補助対象経費</t>
    <rPh sb="0" eb="2">
      <t>ホジョ</t>
    </rPh>
    <rPh sb="2" eb="4">
      <t>タイショウ</t>
    </rPh>
    <rPh sb="4" eb="6">
      <t>ケイヒ</t>
    </rPh>
    <phoneticPr fontId="1"/>
  </si>
  <si>
    <t>支出予定額</t>
    <rPh sb="0" eb="2">
      <t>シシュツ</t>
    </rPh>
    <rPh sb="2" eb="5">
      <t>ヨテイガク</t>
    </rPh>
    <phoneticPr fontId="1"/>
  </si>
  <si>
    <t>算出内訳</t>
    <rPh sb="0" eb="2">
      <t>サンシュツ</t>
    </rPh>
    <rPh sb="2" eb="4">
      <t>ウチワケ</t>
    </rPh>
    <phoneticPr fontId="1"/>
  </si>
  <si>
    <t>円</t>
    <rPh sb="0" eb="1">
      <t>エン</t>
    </rPh>
    <phoneticPr fontId="11"/>
  </si>
  <si>
    <t>人件費</t>
    <rPh sb="0" eb="3">
      <t>ジンケンヒ</t>
    </rPh>
    <phoneticPr fontId="1"/>
  </si>
  <si>
    <t>　給料</t>
    <rPh sb="1" eb="3">
      <t>キュウリョウ</t>
    </rPh>
    <phoneticPr fontId="1"/>
  </si>
  <si>
    <t>合計</t>
    <phoneticPr fontId="1"/>
  </si>
  <si>
    <t>研修期間</t>
    <rPh sb="0" eb="2">
      <t>ケンシュウ</t>
    </rPh>
    <rPh sb="2" eb="4">
      <t>キカン</t>
    </rPh>
    <phoneticPr fontId="1"/>
  </si>
  <si>
    <t>月</t>
    <rPh sb="0" eb="1">
      <t>ツキ</t>
    </rPh>
    <phoneticPr fontId="1"/>
  </si>
  <si>
    <t>日</t>
    <rPh sb="0" eb="1">
      <t>ニチ</t>
    </rPh>
    <phoneticPr fontId="1"/>
  </si>
  <si>
    <t>ヶ月</t>
    <rPh sb="1" eb="2">
      <t>ゲツ</t>
    </rPh>
    <phoneticPr fontId="1"/>
  </si>
  <si>
    <t>研修月</t>
    <rPh sb="0" eb="2">
      <t>ケンシュウ</t>
    </rPh>
    <rPh sb="2" eb="3">
      <t>ツキ</t>
    </rPh>
    <phoneticPr fontId="1"/>
  </si>
  <si>
    <t>加算月数</t>
    <rPh sb="0" eb="2">
      <t>カサン</t>
    </rPh>
    <rPh sb="2" eb="4">
      <t>ツキスウ</t>
    </rPh>
    <phoneticPr fontId="1"/>
  </si>
  <si>
    <t>研修月（仮）</t>
    <rPh sb="0" eb="2">
      <t>ケンシュウ</t>
    </rPh>
    <rPh sb="2" eb="3">
      <t>ツキ</t>
    </rPh>
    <rPh sb="4" eb="5">
      <t>カリ</t>
    </rPh>
    <phoneticPr fontId="1"/>
  </si>
  <si>
    <t>研修月変換用</t>
    <rPh sb="0" eb="2">
      <t>ケンシュウ</t>
    </rPh>
    <rPh sb="2" eb="3">
      <t>ツキ</t>
    </rPh>
    <rPh sb="3" eb="5">
      <t>ヘンカン</t>
    </rPh>
    <rPh sb="5" eb="6">
      <t>ヨウ</t>
    </rPh>
    <phoneticPr fontId="1"/>
  </si>
  <si>
    <t>時間</t>
    <rPh sb="0" eb="2">
      <t>ジカン</t>
    </rPh>
    <phoneticPr fontId="1"/>
  </si>
  <si>
    <t>分</t>
    <rPh sb="0" eb="1">
      <t>フン</t>
    </rPh>
    <phoneticPr fontId="1"/>
  </si>
  <si>
    <t>研修期間</t>
    <rPh sb="0" eb="2">
      <t>ケンシュウ</t>
    </rPh>
    <rPh sb="2" eb="4">
      <t>キカン</t>
    </rPh>
    <phoneticPr fontId="1"/>
  </si>
  <si>
    <t>から</t>
    <phoneticPr fontId="1"/>
  </si>
  <si>
    <t>まで</t>
    <phoneticPr fontId="1"/>
  </si>
  <si>
    <t>計</t>
    <rPh sb="0" eb="1">
      <t>ケイ</t>
    </rPh>
    <phoneticPr fontId="1"/>
  </si>
  <si>
    <t>分</t>
    <rPh sb="0" eb="1">
      <t>フン</t>
    </rPh>
    <phoneticPr fontId="1"/>
  </si>
  <si>
    <t>一日の勤務時間</t>
    <rPh sb="0" eb="2">
      <t>イチニチ</t>
    </rPh>
    <rPh sb="3" eb="5">
      <t>キンム</t>
    </rPh>
    <rPh sb="5" eb="7">
      <t>ジカン</t>
    </rPh>
    <phoneticPr fontId="1"/>
  </si>
  <si>
    <t>一月の勤務日数</t>
    <rPh sb="0" eb="1">
      <t>ヒト</t>
    </rPh>
    <rPh sb="1" eb="2">
      <t>ツキ</t>
    </rPh>
    <rPh sb="3" eb="5">
      <t>キンム</t>
    </rPh>
    <rPh sb="5" eb="7">
      <t>ニッスウ</t>
    </rPh>
    <phoneticPr fontId="1"/>
  </si>
  <si>
    <t>研修をする予定期間を入力してください</t>
    <rPh sb="0" eb="2">
      <t>ケンシュウ</t>
    </rPh>
    <rPh sb="5" eb="7">
      <t>ヨテイ</t>
    </rPh>
    <rPh sb="7" eb="9">
      <t>キカン</t>
    </rPh>
    <rPh sb="10" eb="12">
      <t>ニュウリョク</t>
    </rPh>
    <phoneticPr fontId="1"/>
  </si>
  <si>
    <t>時給</t>
    <rPh sb="0" eb="2">
      <t>ジキュウ</t>
    </rPh>
    <phoneticPr fontId="1"/>
  </si>
  <si>
    <t>研修を受ける方の給料について、表示された月ごとに入力してください</t>
    <rPh sb="0" eb="2">
      <t>ケンシュウ</t>
    </rPh>
    <rPh sb="3" eb="4">
      <t>ウ</t>
    </rPh>
    <rPh sb="6" eb="7">
      <t>カタ</t>
    </rPh>
    <rPh sb="8" eb="10">
      <t>キュウリョウ</t>
    </rPh>
    <rPh sb="15" eb="17">
      <t>ヒョウジ</t>
    </rPh>
    <rPh sb="20" eb="21">
      <t>ツキ</t>
    </rPh>
    <rPh sb="24" eb="26">
      <t>ニュウリョク</t>
    </rPh>
    <phoneticPr fontId="1"/>
  </si>
  <si>
    <t>給与体系</t>
    <rPh sb="0" eb="2">
      <t>キュウヨ</t>
    </rPh>
    <rPh sb="2" eb="4">
      <t>タイケイ</t>
    </rPh>
    <phoneticPr fontId="1"/>
  </si>
  <si>
    <t>固定給</t>
    <rPh sb="0" eb="3">
      <t>コテイキュウ</t>
    </rPh>
    <phoneticPr fontId="1"/>
  </si>
  <si>
    <t>給料</t>
    <rPh sb="0" eb="2">
      <t>キュウリョウ</t>
    </rPh>
    <phoneticPr fontId="1"/>
  </si>
  <si>
    <t>研修を受ける方の給与体系：</t>
  </si>
  <si>
    <t>開始月</t>
    <rPh sb="0" eb="2">
      <t>カイシ</t>
    </rPh>
    <rPh sb="2" eb="3">
      <t>ツキ</t>
    </rPh>
    <phoneticPr fontId="1"/>
  </si>
  <si>
    <t>終了月</t>
    <rPh sb="0" eb="2">
      <t>シュウリョウ</t>
    </rPh>
    <rPh sb="2" eb="3">
      <t>ツキ</t>
    </rPh>
    <phoneticPr fontId="1"/>
  </si>
  <si>
    <t>金額まとめ</t>
    <rPh sb="0" eb="2">
      <t>キンガク</t>
    </rPh>
    <phoneticPr fontId="1"/>
  </si>
  <si>
    <t>勤務時間</t>
    <rPh sb="0" eb="2">
      <t>キンム</t>
    </rPh>
    <rPh sb="2" eb="4">
      <t>ジカン</t>
    </rPh>
    <phoneticPr fontId="1"/>
  </si>
  <si>
    <t>研修時間まとめ（分）</t>
    <rPh sb="0" eb="2">
      <t>ケンシュウ</t>
    </rPh>
    <rPh sb="2" eb="4">
      <t>ジカン</t>
    </rPh>
    <rPh sb="8" eb="9">
      <t>フン</t>
    </rPh>
    <phoneticPr fontId="1"/>
  </si>
  <si>
    <t>研修時間まとめ（時間）</t>
    <rPh sb="0" eb="2">
      <t>ケンシュウ</t>
    </rPh>
    <rPh sb="2" eb="4">
      <t>ジカン</t>
    </rPh>
    <rPh sb="8" eb="10">
      <t>ジカン</t>
    </rPh>
    <phoneticPr fontId="1"/>
  </si>
  <si>
    <t>研修を受ける方の氏名</t>
    <rPh sb="0" eb="2">
      <t>ケンシュウ</t>
    </rPh>
    <rPh sb="3" eb="4">
      <t>ウ</t>
    </rPh>
    <rPh sb="6" eb="7">
      <t>カタ</t>
    </rPh>
    <rPh sb="8" eb="10">
      <t>シメイ</t>
    </rPh>
    <phoneticPr fontId="1"/>
  </si>
  <si>
    <t>1人目</t>
    <rPh sb="1" eb="2">
      <t>リ</t>
    </rPh>
    <rPh sb="2" eb="3">
      <t>メ</t>
    </rPh>
    <phoneticPr fontId="1"/>
  </si>
  <si>
    <t>１人目</t>
    <rPh sb="1" eb="2">
      <t>リ</t>
    </rPh>
    <rPh sb="2" eb="3">
      <t>メ</t>
    </rPh>
    <phoneticPr fontId="1"/>
  </si>
  <si>
    <t>補助事業者名を記入してください</t>
    <rPh sb="0" eb="2">
      <t>ホジョ</t>
    </rPh>
    <rPh sb="2" eb="5">
      <t>ジギョウシャ</t>
    </rPh>
    <rPh sb="5" eb="6">
      <t>メイ</t>
    </rPh>
    <rPh sb="7" eb="9">
      <t>キニュウ</t>
    </rPh>
    <phoneticPr fontId="1"/>
  </si>
  <si>
    <t>事業所名を記入してください</t>
    <rPh sb="0" eb="3">
      <t>ジギョウショ</t>
    </rPh>
    <rPh sb="3" eb="4">
      <t>メイ</t>
    </rPh>
    <rPh sb="5" eb="7">
      <t>キニュウ</t>
    </rPh>
    <phoneticPr fontId="1"/>
  </si>
  <si>
    <t>入力シート１　事業所の情報などを入力してください</t>
    <rPh sb="0" eb="2">
      <t>ニュウリョク</t>
    </rPh>
    <rPh sb="7" eb="10">
      <t>ジギョウショ</t>
    </rPh>
    <rPh sb="11" eb="13">
      <t>ジョウホウ</t>
    </rPh>
    <rPh sb="16" eb="18">
      <t>ニュウリョク</t>
    </rPh>
    <phoneticPr fontId="1"/>
  </si>
  <si>
    <t>次のいずれかの方法で提出をしてください。</t>
    <rPh sb="0" eb="1">
      <t>ツギ</t>
    </rPh>
    <rPh sb="7" eb="9">
      <t>ホウホウ</t>
    </rPh>
    <rPh sb="10" eb="12">
      <t>テイシュツ</t>
    </rPh>
    <phoneticPr fontId="1"/>
  </si>
  <si>
    <t>①　このファイルをそのままメールで医務課あてにお送りください。アドレス→　imu@pref.aichi.lg.jp</t>
    <rPh sb="17" eb="20">
      <t>イムカ</t>
    </rPh>
    <rPh sb="24" eb="25">
      <t>オク</t>
    </rPh>
    <phoneticPr fontId="1"/>
  </si>
  <si>
    <t>注意事項</t>
    <rPh sb="0" eb="2">
      <t>チュウイ</t>
    </rPh>
    <rPh sb="2" eb="4">
      <t>ジコウ</t>
    </rPh>
    <phoneticPr fontId="1"/>
  </si>
  <si>
    <t>記入・提出方法</t>
    <rPh sb="0" eb="2">
      <t>キニュウ</t>
    </rPh>
    <rPh sb="3" eb="5">
      <t>テイシュツ</t>
    </rPh>
    <rPh sb="5" eb="7">
      <t>ホウホウ</t>
    </rPh>
    <phoneticPr fontId="1"/>
  </si>
  <si>
    <t>このファイルを利用しての調書作成は、訪問看護ステーション一つずつとなります。</t>
    <rPh sb="7" eb="9">
      <t>リヨウ</t>
    </rPh>
    <rPh sb="12" eb="14">
      <t>チョウショ</t>
    </rPh>
    <rPh sb="14" eb="16">
      <t>サクセイ</t>
    </rPh>
    <rPh sb="18" eb="20">
      <t>ホウモン</t>
    </rPh>
    <rPh sb="20" eb="22">
      <t>カンゴ</t>
    </rPh>
    <rPh sb="28" eb="29">
      <t>ヒト</t>
    </rPh>
    <phoneticPr fontId="1"/>
  </si>
  <si>
    <t>研修を行う予定の時間・分数を表示された月ごとに合計で記入してください</t>
    <rPh sb="0" eb="2">
      <t>ケンシュウ</t>
    </rPh>
    <rPh sb="3" eb="4">
      <t>オコナ</t>
    </rPh>
    <rPh sb="5" eb="7">
      <t>ヨテイ</t>
    </rPh>
    <rPh sb="8" eb="10">
      <t>ジカン</t>
    </rPh>
    <rPh sb="11" eb="12">
      <t>フン</t>
    </rPh>
    <rPh sb="12" eb="13">
      <t>スウ</t>
    </rPh>
    <rPh sb="14" eb="16">
      <t>ヒョウジ</t>
    </rPh>
    <rPh sb="19" eb="20">
      <t>ツキ</t>
    </rPh>
    <rPh sb="23" eb="25">
      <t>ゴウケイ</t>
    </rPh>
    <rPh sb="26" eb="28">
      <t>キニュウ</t>
    </rPh>
    <phoneticPr fontId="1"/>
  </si>
  <si>
    <t>研修を受ける方の勤務時間について、表示された月ごとに入力してください</t>
    <rPh sb="0" eb="2">
      <t>ケンシュウ</t>
    </rPh>
    <rPh sb="3" eb="4">
      <t>ウ</t>
    </rPh>
    <rPh sb="6" eb="7">
      <t>カタ</t>
    </rPh>
    <rPh sb="8" eb="10">
      <t>キンム</t>
    </rPh>
    <rPh sb="10" eb="12">
      <t>ジカン</t>
    </rPh>
    <rPh sb="17" eb="19">
      <t>ヒョウジ</t>
    </rPh>
    <rPh sb="22" eb="23">
      <t>ツキ</t>
    </rPh>
    <rPh sb="26" eb="28">
      <t>ニュウリョク</t>
    </rPh>
    <phoneticPr fontId="1"/>
  </si>
  <si>
    <t>受講者名</t>
    <phoneticPr fontId="1"/>
  </si>
  <si>
    <t xml:space="preserve">
</t>
    <phoneticPr fontId="1"/>
  </si>
  <si>
    <t>～</t>
    <phoneticPr fontId="1"/>
  </si>
  <si>
    <t>就労開始年月日</t>
    <rPh sb="0" eb="2">
      <t>シュウロウ</t>
    </rPh>
    <rPh sb="2" eb="4">
      <t>カイシ</t>
    </rPh>
    <rPh sb="4" eb="7">
      <t>ネンガッピ</t>
    </rPh>
    <phoneticPr fontId="1"/>
  </si>
  <si>
    <t>年</t>
    <rPh sb="0" eb="1">
      <t>ネン</t>
    </rPh>
    <phoneticPr fontId="1"/>
  </si>
  <si>
    <t>月</t>
    <rPh sb="0" eb="1">
      <t>ツキ</t>
    </rPh>
    <phoneticPr fontId="1"/>
  </si>
  <si>
    <t>日</t>
    <rPh sb="0" eb="1">
      <t>ニチ</t>
    </rPh>
    <phoneticPr fontId="1"/>
  </si>
  <si>
    <t>年</t>
    <rPh sb="0" eb="1">
      <t>トシ</t>
    </rPh>
    <phoneticPr fontId="1"/>
  </si>
  <si>
    <t>平成</t>
    <rPh sb="0" eb="2">
      <t>ヘイセイ</t>
    </rPh>
    <phoneticPr fontId="1"/>
  </si>
  <si>
    <t>令和</t>
    <rPh sb="0" eb="2">
      <t>レイワ</t>
    </rPh>
    <phoneticPr fontId="1"/>
  </si>
  <si>
    <t>研修予定期間：</t>
    <phoneticPr fontId="1"/>
  </si>
  <si>
    <t xml:space="preserve"> 就労開始日：</t>
    <phoneticPr fontId="1"/>
  </si>
  <si>
    <t>2人目</t>
    <rPh sb="0" eb="3">
      <t>フタリメ</t>
    </rPh>
    <phoneticPr fontId="1"/>
  </si>
  <si>
    <t>２人目</t>
    <rPh sb="1" eb="2">
      <t>リ</t>
    </rPh>
    <rPh sb="2" eb="3">
      <t>メ</t>
    </rPh>
    <phoneticPr fontId="1"/>
  </si>
  <si>
    <t>３人目</t>
    <rPh sb="1" eb="2">
      <t>リ</t>
    </rPh>
    <rPh sb="2" eb="3">
      <t>メ</t>
    </rPh>
    <phoneticPr fontId="1"/>
  </si>
  <si>
    <t>４人目</t>
    <rPh sb="1" eb="2">
      <t>リ</t>
    </rPh>
    <rPh sb="2" eb="3">
      <t>メ</t>
    </rPh>
    <phoneticPr fontId="1"/>
  </si>
  <si>
    <t>５人目</t>
    <rPh sb="1" eb="2">
      <t>リ</t>
    </rPh>
    <rPh sb="2" eb="3">
      <t>メ</t>
    </rPh>
    <phoneticPr fontId="1"/>
  </si>
  <si>
    <t>３人目</t>
    <rPh sb="1" eb="3">
      <t>ヒトメ</t>
    </rPh>
    <phoneticPr fontId="1"/>
  </si>
  <si>
    <t>４人目</t>
    <rPh sb="1" eb="3">
      <t>ヒトメ</t>
    </rPh>
    <phoneticPr fontId="1"/>
  </si>
  <si>
    <t>５人目</t>
    <rPh sb="1" eb="3">
      <t>ヒトメ</t>
    </rPh>
    <phoneticPr fontId="1"/>
  </si>
  <si>
    <t>月</t>
    <rPh sb="0" eb="1">
      <t>ガツ</t>
    </rPh>
    <phoneticPr fontId="1"/>
  </si>
  <si>
    <t>※必ずお読みください</t>
    <rPh sb="1" eb="2">
      <t>カナラ</t>
    </rPh>
    <rPh sb="4" eb="5">
      <t>ヨ</t>
    </rPh>
    <phoneticPr fontId="1"/>
  </si>
  <si>
    <t>入力シート２ 研修を受ける方１人ずつ記入してください。そのまま下にスクロールすると2人目以降のシートがあります。</t>
    <rPh sb="0" eb="2">
      <t>ニュウリョク</t>
    </rPh>
    <rPh sb="7" eb="9">
      <t>ケンシュウ</t>
    </rPh>
    <rPh sb="10" eb="11">
      <t>ウ</t>
    </rPh>
    <rPh sb="13" eb="14">
      <t>カタ</t>
    </rPh>
    <rPh sb="15" eb="16">
      <t>ニン</t>
    </rPh>
    <rPh sb="18" eb="20">
      <t>キニュウ</t>
    </rPh>
    <rPh sb="31" eb="32">
      <t>シタ</t>
    </rPh>
    <rPh sb="42" eb="43">
      <t>リ</t>
    </rPh>
    <rPh sb="43" eb="44">
      <t>メ</t>
    </rPh>
    <rPh sb="44" eb="46">
      <t>イコウ</t>
    </rPh>
    <phoneticPr fontId="1"/>
  </si>
  <si>
    <t>研修を受ける予定人数を記入してください</t>
    <rPh sb="0" eb="2">
      <t>ケンシュウ</t>
    </rPh>
    <rPh sb="3" eb="4">
      <t>ウ</t>
    </rPh>
    <rPh sb="6" eb="8">
      <t>ヨテイ</t>
    </rPh>
    <rPh sb="8" eb="10">
      <t>ニンズウ</t>
    </rPh>
    <rPh sb="11" eb="13">
      <t>キニュウ</t>
    </rPh>
    <phoneticPr fontId="1"/>
  </si>
  <si>
    <t>研修を受ける予定の方の氏名を記入してください</t>
    <rPh sb="0" eb="2">
      <t>ケンシュウ</t>
    </rPh>
    <rPh sb="3" eb="4">
      <t>ウ</t>
    </rPh>
    <rPh sb="6" eb="8">
      <t>ヨテイ</t>
    </rPh>
    <rPh sb="9" eb="10">
      <t>カタ</t>
    </rPh>
    <rPh sb="11" eb="13">
      <t>シメイ</t>
    </rPh>
    <rPh sb="14" eb="16">
      <t>キニュウ</t>
    </rPh>
    <phoneticPr fontId="1"/>
  </si>
  <si>
    <t>研修についての寄付などがあれば記入してください</t>
    <rPh sb="0" eb="2">
      <t>ケンシュウ</t>
    </rPh>
    <rPh sb="7" eb="9">
      <t>キフ</t>
    </rPh>
    <rPh sb="15" eb="17">
      <t>キニュウ</t>
    </rPh>
    <phoneticPr fontId="1"/>
  </si>
  <si>
    <r>
      <rPr>
        <b/>
        <sz val="13"/>
        <rFont val="HGP創英角ｺﾞｼｯｸUB"/>
        <family val="3"/>
        <charset val="128"/>
      </rPr>
      <t>「入力シート１」</t>
    </r>
    <r>
      <rPr>
        <sz val="13"/>
        <rFont val="HG丸ｺﾞｼｯｸM-PRO"/>
        <family val="3"/>
        <charset val="128"/>
      </rPr>
      <t>、</t>
    </r>
    <r>
      <rPr>
        <b/>
        <sz val="13"/>
        <rFont val="HGP創英角ｺﾞｼｯｸUB"/>
        <family val="3"/>
        <charset val="128"/>
      </rPr>
      <t>「入力シート２」</t>
    </r>
    <r>
      <rPr>
        <sz val="13"/>
        <rFont val="HG丸ｺﾞｼｯｸM-PRO"/>
        <family val="3"/>
        <charset val="128"/>
      </rPr>
      <t>の順に</t>
    </r>
    <r>
      <rPr>
        <b/>
        <sz val="13"/>
        <rFont val="HGS創英角ｺﾞｼｯｸUB"/>
        <family val="3"/>
        <charset val="128"/>
      </rPr>
      <t>色の付いたセル全て</t>
    </r>
    <r>
      <rPr>
        <sz val="13"/>
        <rFont val="HG丸ｺﾞｼｯｸM-PRO"/>
        <family val="3"/>
        <charset val="128"/>
      </rPr>
      <t>に必要事項を記入してください</t>
    </r>
    <rPh sb="1" eb="3">
      <t>ニュウリョク</t>
    </rPh>
    <rPh sb="10" eb="12">
      <t>ニュウリョク</t>
    </rPh>
    <rPh sb="18" eb="19">
      <t>ジュン</t>
    </rPh>
    <rPh sb="20" eb="21">
      <t>イロ</t>
    </rPh>
    <rPh sb="22" eb="23">
      <t>ツ</t>
    </rPh>
    <rPh sb="27" eb="28">
      <t>スベ</t>
    </rPh>
    <rPh sb="30" eb="32">
      <t>ヒツヨウ</t>
    </rPh>
    <rPh sb="32" eb="34">
      <t>ジコウ</t>
    </rPh>
    <rPh sb="35" eb="37">
      <t>キニュウ</t>
    </rPh>
    <phoneticPr fontId="1"/>
  </si>
  <si>
    <r>
      <t>数字を入れる欄には、</t>
    </r>
    <r>
      <rPr>
        <b/>
        <sz val="13"/>
        <rFont val="HGP創英角ｺﾞｼｯｸUB"/>
        <family val="3"/>
        <charset val="128"/>
      </rPr>
      <t>単位を付けず</t>
    </r>
    <r>
      <rPr>
        <sz val="13"/>
        <rFont val="HG丸ｺﾞｼｯｸM-PRO"/>
        <family val="3"/>
        <charset val="128"/>
      </rPr>
      <t>に入力してください（自動で単位がつきます）</t>
    </r>
    <rPh sb="0" eb="2">
      <t>スウジ</t>
    </rPh>
    <rPh sb="6" eb="7">
      <t>ラン</t>
    </rPh>
    <phoneticPr fontId="1"/>
  </si>
  <si>
    <r>
      <rPr>
        <b/>
        <sz val="13"/>
        <rFont val="HGP創英角ｺﾞｼｯｸUB"/>
        <family val="3"/>
        <charset val="128"/>
      </rPr>
      <t>「【提出】事業計画書」</t>
    </r>
    <r>
      <rPr>
        <sz val="13"/>
        <rFont val="HG丸ｺﾞｼｯｸM-PRO"/>
        <family val="3"/>
        <charset val="128"/>
      </rPr>
      <t>の研修内容・研修予定時間・予定研修指導者、を記入してください</t>
    </r>
    <rPh sb="2" eb="4">
      <t>テイシュツ</t>
    </rPh>
    <rPh sb="5" eb="7">
      <t>ジギョウ</t>
    </rPh>
    <rPh sb="7" eb="10">
      <t>ケイカクショ</t>
    </rPh>
    <rPh sb="12" eb="14">
      <t>ケンシュウ</t>
    </rPh>
    <rPh sb="14" eb="16">
      <t>ナイヨウ</t>
    </rPh>
    <rPh sb="17" eb="19">
      <t>ケンシュウ</t>
    </rPh>
    <rPh sb="19" eb="21">
      <t>ヨテイ</t>
    </rPh>
    <rPh sb="21" eb="23">
      <t>ジカン</t>
    </rPh>
    <rPh sb="24" eb="26">
      <t>ヨテイ</t>
    </rPh>
    <rPh sb="26" eb="28">
      <t>ケンシュウ</t>
    </rPh>
    <rPh sb="28" eb="31">
      <t>シドウシャ</t>
    </rPh>
    <rPh sb="33" eb="35">
      <t>キニュウ</t>
    </rPh>
    <phoneticPr fontId="1"/>
  </si>
  <si>
    <r>
      <t>このファイルを利用しての調書作成は、研修を受ける方が</t>
    </r>
    <r>
      <rPr>
        <b/>
        <sz val="13"/>
        <rFont val="HGP創英角ｺﾞｼｯｸUB"/>
        <family val="3"/>
        <charset val="128"/>
      </rPr>
      <t>５人</t>
    </r>
    <r>
      <rPr>
        <b/>
        <sz val="13"/>
        <rFont val="HG丸ｺﾞｼｯｸM-PRO"/>
        <family val="3"/>
        <charset val="128"/>
      </rPr>
      <t>まで</t>
    </r>
    <r>
      <rPr>
        <sz val="13"/>
        <rFont val="HG丸ｺﾞｼｯｸM-PRO"/>
        <family val="3"/>
        <charset val="128"/>
      </rPr>
      <t>の事業所での対応となります。</t>
    </r>
    <rPh sb="7" eb="9">
      <t>リヨウ</t>
    </rPh>
    <rPh sb="12" eb="14">
      <t>チョウショ</t>
    </rPh>
    <rPh sb="14" eb="16">
      <t>サクセイ</t>
    </rPh>
    <rPh sb="18" eb="20">
      <t>ケンシュウ</t>
    </rPh>
    <rPh sb="21" eb="22">
      <t>ウ</t>
    </rPh>
    <rPh sb="24" eb="25">
      <t>カタ</t>
    </rPh>
    <rPh sb="27" eb="28">
      <t>ニン</t>
    </rPh>
    <rPh sb="31" eb="34">
      <t>ジギョウショ</t>
    </rPh>
    <rPh sb="36" eb="38">
      <t>タイオウ</t>
    </rPh>
    <phoneticPr fontId="1"/>
  </si>
  <si>
    <r>
      <t>６人目以降の方がいる場合は、</t>
    </r>
    <r>
      <rPr>
        <b/>
        <sz val="13"/>
        <rFont val="HGP創英角ｺﾞｼｯｸUB"/>
        <family val="3"/>
        <charset val="128"/>
      </rPr>
      <t>別ファイルでアップロードしてある様式に御利用のうえ提出してください。</t>
    </r>
    <rPh sb="14" eb="15">
      <t>ベツ</t>
    </rPh>
    <rPh sb="33" eb="36">
      <t>ゴリヨウ</t>
    </rPh>
    <rPh sb="39" eb="41">
      <t>テイシュツ</t>
    </rPh>
    <phoneticPr fontId="1"/>
  </si>
  <si>
    <r>
      <t>複数のステーションをまとめて提出する場合は、</t>
    </r>
    <r>
      <rPr>
        <b/>
        <sz val="13"/>
        <rFont val="HGP創英角ｺﾞｼｯｸUB"/>
        <family val="3"/>
        <charset val="128"/>
      </rPr>
      <t>別ファイルでアップロードしてある様式を御利用のうえ提出してください。</t>
    </r>
    <rPh sb="0" eb="2">
      <t>フクスウ</t>
    </rPh>
    <rPh sb="14" eb="16">
      <t>テイシュツ</t>
    </rPh>
    <rPh sb="18" eb="20">
      <t>バアイ</t>
    </rPh>
    <rPh sb="22" eb="23">
      <t>ベツ</t>
    </rPh>
    <rPh sb="41" eb="44">
      <t>ゴリヨウ</t>
    </rPh>
    <rPh sb="47" eb="49">
      <t>テイシュツ</t>
    </rPh>
    <phoneticPr fontId="1"/>
  </si>
  <si>
    <r>
      <t>「入力シート２」、「【提出】事業計画書」、については</t>
    </r>
    <r>
      <rPr>
        <b/>
        <sz val="13"/>
        <rFont val="HGP創英角ｺﾞｼｯｸUB"/>
        <family val="3"/>
        <charset val="128"/>
      </rPr>
      <t>研修を受ける方ごと</t>
    </r>
    <r>
      <rPr>
        <sz val="13"/>
        <rFont val="HG丸ｺﾞｼｯｸM-PRO"/>
        <family val="3"/>
        <charset val="128"/>
      </rPr>
      <t>に入力してください</t>
    </r>
    <rPh sb="1" eb="3">
      <t>ニュウリョク</t>
    </rPh>
    <rPh sb="11" eb="13">
      <t>テイシュツ</t>
    </rPh>
    <rPh sb="14" eb="16">
      <t>ジギョウ</t>
    </rPh>
    <rPh sb="16" eb="19">
      <t>ケイカクショ</t>
    </rPh>
    <rPh sb="26" eb="28">
      <t>ケンシュウ</t>
    </rPh>
    <rPh sb="29" eb="30">
      <t>ウ</t>
    </rPh>
    <rPh sb="32" eb="33">
      <t>カタ</t>
    </rPh>
    <rPh sb="36" eb="38">
      <t>ニュウリョク</t>
    </rPh>
    <phoneticPr fontId="1"/>
  </si>
  <si>
    <t>「入力シート１」の研修を受ける方の氏名については、未定の場合は「未定」と記入してください</t>
    <rPh sb="1" eb="3">
      <t>ニュウリョク</t>
    </rPh>
    <rPh sb="9" eb="11">
      <t>ケンシュウ</t>
    </rPh>
    <rPh sb="12" eb="13">
      <t>ウ</t>
    </rPh>
    <rPh sb="15" eb="16">
      <t>カタ</t>
    </rPh>
    <rPh sb="17" eb="19">
      <t>シメイ</t>
    </rPh>
    <rPh sb="25" eb="27">
      <t>ミテイ</t>
    </rPh>
    <rPh sb="28" eb="30">
      <t>バアイ</t>
    </rPh>
    <rPh sb="32" eb="34">
      <t>ミテイ</t>
    </rPh>
    <rPh sb="36" eb="38">
      <t>キニュウ</t>
    </rPh>
    <phoneticPr fontId="1"/>
  </si>
  <si>
    <t>「入力シート２」について</t>
    <rPh sb="1" eb="3">
      <t>ニュウリョク</t>
    </rPh>
    <phoneticPr fontId="1"/>
  </si>
  <si>
    <t>・月の途中から雇用された場合などは、その月の勤務日数について実績の値で入れてください</t>
    <phoneticPr fontId="1"/>
  </si>
  <si>
    <t>・残業時間は含めないでください</t>
    <rPh sb="1" eb="3">
      <t>ザンギョウ</t>
    </rPh>
    <rPh sb="3" eb="5">
      <t>ジカン</t>
    </rPh>
    <rPh sb="6" eb="7">
      <t>フク</t>
    </rPh>
    <phoneticPr fontId="1"/>
  </si>
  <si>
    <t>（２）研修時間は座学・休憩時間は含みませんが、移動時間は含みます</t>
    <rPh sb="3" eb="5">
      <t>ケンシュウ</t>
    </rPh>
    <rPh sb="5" eb="7">
      <t>ジカン</t>
    </rPh>
    <rPh sb="8" eb="10">
      <t>ザガク</t>
    </rPh>
    <rPh sb="11" eb="13">
      <t>キュウケイ</t>
    </rPh>
    <rPh sb="13" eb="15">
      <t>ジカン</t>
    </rPh>
    <rPh sb="16" eb="17">
      <t>フク</t>
    </rPh>
    <rPh sb="23" eb="25">
      <t>イドウ</t>
    </rPh>
    <rPh sb="25" eb="27">
      <t>ジカン</t>
    </rPh>
    <rPh sb="28" eb="29">
      <t>フク</t>
    </rPh>
    <phoneticPr fontId="1"/>
  </si>
  <si>
    <t>（４）手当については、看護師の方にのみ加算される手当を記入してください（通勤手当や住宅手当は対象外です）</t>
    <rPh sb="3" eb="5">
      <t>テアテ</t>
    </rPh>
    <rPh sb="11" eb="14">
      <t>カンゴシ</t>
    </rPh>
    <rPh sb="15" eb="16">
      <t>カタ</t>
    </rPh>
    <rPh sb="19" eb="21">
      <t>カサン</t>
    </rPh>
    <rPh sb="24" eb="26">
      <t>テアテ</t>
    </rPh>
    <rPh sb="27" eb="29">
      <t>キニュウ</t>
    </rPh>
    <rPh sb="36" eb="38">
      <t>ツウキン</t>
    </rPh>
    <rPh sb="38" eb="40">
      <t>テアテ</t>
    </rPh>
    <rPh sb="41" eb="43">
      <t>ジュウタク</t>
    </rPh>
    <rPh sb="43" eb="45">
      <t>テアテ</t>
    </rPh>
    <rPh sb="46" eb="49">
      <t>タイショウガイ</t>
    </rPh>
    <phoneticPr fontId="1"/>
  </si>
  <si>
    <t>（５）勤務時間について</t>
    <rPh sb="3" eb="5">
      <t>キンム</t>
    </rPh>
    <rPh sb="5" eb="7">
      <t>ジカン</t>
    </rPh>
    <phoneticPr fontId="1"/>
  </si>
  <si>
    <r>
      <rPr>
        <b/>
        <sz val="12"/>
        <rFont val="HG丸ｺﾞｼｯｸM-PRO"/>
        <family val="3"/>
        <charset val="128"/>
      </rPr>
      <t>人件費以外</t>
    </r>
    <r>
      <rPr>
        <sz val="12"/>
        <rFont val="HG丸ｺﾞｼｯｸM-PRO"/>
        <family val="3"/>
        <charset val="128"/>
      </rPr>
      <t>で、研修にかかる予定経費があれば記入してください</t>
    </r>
    <rPh sb="0" eb="3">
      <t>ジンケンヒ</t>
    </rPh>
    <rPh sb="3" eb="5">
      <t>イガイ</t>
    </rPh>
    <rPh sb="7" eb="9">
      <t>ケンシュウ</t>
    </rPh>
    <rPh sb="13" eb="15">
      <t>ヨテイ</t>
    </rPh>
    <rPh sb="15" eb="17">
      <t>ケイヒ</t>
    </rPh>
    <rPh sb="21" eb="23">
      <t>キニュウ</t>
    </rPh>
    <phoneticPr fontId="1"/>
  </si>
  <si>
    <t>・時給の方は、一日当たりの勤務時間については月ごとに一日平均の値を出してください。</t>
    <rPh sb="1" eb="3">
      <t>ジキュウ</t>
    </rPh>
    <rPh sb="4" eb="5">
      <t>カタ</t>
    </rPh>
    <rPh sb="7" eb="9">
      <t>イチニチ</t>
    </rPh>
    <rPh sb="9" eb="10">
      <t>ア</t>
    </rPh>
    <rPh sb="13" eb="15">
      <t>キンム</t>
    </rPh>
    <rPh sb="15" eb="17">
      <t>ジカン</t>
    </rPh>
    <rPh sb="22" eb="23">
      <t>ツキ</t>
    </rPh>
    <rPh sb="26" eb="28">
      <t>イチニチ</t>
    </rPh>
    <rPh sb="28" eb="30">
      <t>ヘイキン</t>
    </rPh>
    <rPh sb="31" eb="32">
      <t>アタイ</t>
    </rPh>
    <rPh sb="33" eb="34">
      <t>ダ</t>
    </rPh>
    <phoneticPr fontId="1"/>
  </si>
  <si>
    <t>給料計</t>
    <rPh sb="0" eb="2">
      <t>キュウリョウ</t>
    </rPh>
    <rPh sb="2" eb="3">
      <t>ケイ</t>
    </rPh>
    <phoneticPr fontId="1"/>
  </si>
  <si>
    <t>勤務時間計</t>
    <rPh sb="0" eb="2">
      <t>キンム</t>
    </rPh>
    <rPh sb="2" eb="4">
      <t>ジカン</t>
    </rPh>
    <rPh sb="4" eb="5">
      <t>ケイ</t>
    </rPh>
    <phoneticPr fontId="1"/>
  </si>
  <si>
    <t>勤務時間を平均値にならす</t>
    <rPh sb="0" eb="2">
      <t>キンム</t>
    </rPh>
    <rPh sb="2" eb="4">
      <t>ジカン</t>
    </rPh>
    <rPh sb="5" eb="7">
      <t>ヘイキン</t>
    </rPh>
    <rPh sb="7" eb="8">
      <t>チ</t>
    </rPh>
    <phoneticPr fontId="1"/>
  </si>
  <si>
    <t>研修時間分換算</t>
    <rPh sb="0" eb="2">
      <t>ケンシュウ</t>
    </rPh>
    <rPh sb="2" eb="4">
      <t>ジカン</t>
    </rPh>
    <rPh sb="4" eb="5">
      <t>フン</t>
    </rPh>
    <rPh sb="5" eb="7">
      <t>カンサン</t>
    </rPh>
    <phoneticPr fontId="1"/>
  </si>
  <si>
    <t>同じ給料の人金額まとめ</t>
    <rPh sb="0" eb="1">
      <t>オナ</t>
    </rPh>
    <rPh sb="2" eb="4">
      <t>キュウリョウ</t>
    </rPh>
    <rPh sb="5" eb="6">
      <t>ヒト</t>
    </rPh>
    <rPh sb="6" eb="8">
      <t>キンガク</t>
    </rPh>
    <phoneticPr fontId="1"/>
  </si>
  <si>
    <t>転記するもの</t>
    <rPh sb="0" eb="2">
      <t>テンキ</t>
    </rPh>
    <phoneticPr fontId="1"/>
  </si>
  <si>
    <t>同じ給料の人研修時間まとめ（分）</t>
    <rPh sb="0" eb="1">
      <t>オナ</t>
    </rPh>
    <rPh sb="2" eb="4">
      <t>キュウリョウ</t>
    </rPh>
    <rPh sb="5" eb="6">
      <t>ヒト</t>
    </rPh>
    <rPh sb="6" eb="8">
      <t>ケンシュウ</t>
    </rPh>
    <rPh sb="8" eb="10">
      <t>ジカン</t>
    </rPh>
    <rPh sb="14" eb="15">
      <t>フン</t>
    </rPh>
    <phoneticPr fontId="1"/>
  </si>
  <si>
    <t>研修時間をばらす（時間）</t>
    <rPh sb="0" eb="2">
      <t>ケンシュウ</t>
    </rPh>
    <rPh sb="2" eb="4">
      <t>ジカン</t>
    </rPh>
    <rPh sb="9" eb="11">
      <t>ジカン</t>
    </rPh>
    <phoneticPr fontId="1"/>
  </si>
  <si>
    <t>研修時間をばらす（分）</t>
    <rPh sb="0" eb="2">
      <t>ケンシュウ</t>
    </rPh>
    <rPh sb="2" eb="4">
      <t>ジカン</t>
    </rPh>
    <rPh sb="9" eb="10">
      <t>フン</t>
    </rPh>
    <phoneticPr fontId="1"/>
  </si>
  <si>
    <t>ならし値での時給or時給</t>
    <rPh sb="3" eb="4">
      <t>チ</t>
    </rPh>
    <rPh sb="6" eb="8">
      <t>ジキュウ</t>
    </rPh>
    <rPh sb="10" eb="12">
      <t>ジキュウ</t>
    </rPh>
    <phoneticPr fontId="1"/>
  </si>
  <si>
    <t>令和　年度　訪問看護職員就労支援事業所要額調書</t>
    <rPh sb="0" eb="2">
      <t>レイワ</t>
    </rPh>
    <rPh sb="3" eb="5">
      <t>ネンド</t>
    </rPh>
    <rPh sb="18" eb="21">
      <t>ショヨウガク</t>
    </rPh>
    <rPh sb="21" eb="23">
      <t>チョウショ</t>
    </rPh>
    <phoneticPr fontId="1"/>
  </si>
  <si>
    <t>② 【提出】別紙１－１所要額調書、【提出】別紙１－２支出予定額明細書、【提出】事業計画書、を印刷して郵送して</t>
    <phoneticPr fontId="1"/>
  </si>
  <si>
    <t>　　ください。</t>
    <phoneticPr fontId="1"/>
  </si>
  <si>
    <t>（３）研修期間中に給与体系が変わった方は、給与体系の選択を固定給とし、時給の時期も月あたりの給与に換算して</t>
    <rPh sb="3" eb="5">
      <t>ケンシュウ</t>
    </rPh>
    <rPh sb="5" eb="7">
      <t>キカン</t>
    </rPh>
    <rPh sb="7" eb="8">
      <t>チュウ</t>
    </rPh>
    <rPh sb="9" eb="11">
      <t>キュウヨ</t>
    </rPh>
    <rPh sb="11" eb="13">
      <t>タイケイ</t>
    </rPh>
    <rPh sb="14" eb="15">
      <t>カ</t>
    </rPh>
    <rPh sb="18" eb="19">
      <t>カタ</t>
    </rPh>
    <rPh sb="21" eb="23">
      <t>キュウヨ</t>
    </rPh>
    <rPh sb="23" eb="25">
      <t>タイケイ</t>
    </rPh>
    <rPh sb="26" eb="28">
      <t>センタク</t>
    </rPh>
    <rPh sb="29" eb="32">
      <t>コテイキュウ</t>
    </rPh>
    <rPh sb="35" eb="37">
      <t>ジキュウ</t>
    </rPh>
    <rPh sb="38" eb="40">
      <t>ジキ</t>
    </rPh>
    <rPh sb="41" eb="42">
      <t>ツキ</t>
    </rPh>
    <rPh sb="46" eb="48">
      <t>キュウヨ</t>
    </rPh>
    <rPh sb="49" eb="51">
      <t>カンサン</t>
    </rPh>
    <phoneticPr fontId="1"/>
  </si>
  <si>
    <t>入力してください</t>
  </si>
  <si>
    <t>・固定給の方は一日あたりの勤務時間、一月あたりの勤務日数について、月ごとに記入</t>
    <rPh sb="1" eb="4">
      <t>コテイキュウ</t>
    </rPh>
    <rPh sb="5" eb="6">
      <t>カタ</t>
    </rPh>
    <rPh sb="7" eb="9">
      <t>イチニチ</t>
    </rPh>
    <rPh sb="13" eb="15">
      <t>キンム</t>
    </rPh>
    <rPh sb="15" eb="17">
      <t>ジカン</t>
    </rPh>
    <rPh sb="18" eb="19">
      <t>ヒト</t>
    </rPh>
    <rPh sb="19" eb="20">
      <t>ツキ</t>
    </rPh>
    <rPh sb="24" eb="26">
      <t>キンム</t>
    </rPh>
    <rPh sb="26" eb="28">
      <t>ニッスウ</t>
    </rPh>
    <rPh sb="33" eb="34">
      <t>ツキ</t>
    </rPh>
    <rPh sb="37" eb="39">
      <t>キニュウ</t>
    </rPh>
    <phoneticPr fontId="1"/>
  </si>
  <si>
    <t>（規定時間や平均時間で大丈夫です）</t>
  </si>
  <si>
    <t>（１）研修期間は令和６年４月～令和７年３月までの間で記入してください</t>
    <rPh sb="3" eb="5">
      <t>ケンシュウ</t>
    </rPh>
    <rPh sb="5" eb="7">
      <t>キカン</t>
    </rPh>
    <rPh sb="8" eb="10">
      <t>レイワ</t>
    </rPh>
    <rPh sb="11" eb="12">
      <t>ネン</t>
    </rPh>
    <rPh sb="13" eb="14">
      <t>ガツ</t>
    </rPh>
    <rPh sb="15" eb="17">
      <t>レイワ</t>
    </rPh>
    <rPh sb="18" eb="19">
      <t>ネン</t>
    </rPh>
    <rPh sb="20" eb="21">
      <t>ガツ</t>
    </rPh>
    <rPh sb="24" eb="25">
      <t>アイダ</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</si>
</sst>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quot;△ &quot;#,##0"/>
    <numFmt numFmtId="177" formatCode="#,##0_);[Red]\(#,##0\)"/>
    <numFmt numFmtId="178" formatCode="#,##0&quot;月&quot;"/>
    <numFmt numFmtId="179" formatCode="#,##0&quot;分&quot;"/>
    <numFmt numFmtId="180" formatCode="#,##0&quot;日&quot;"/>
    <numFmt numFmtId="181" formatCode="General&quot;時間&quot;"/>
    <numFmt numFmtId="182" formatCode="General&quot;人&quot;"/>
    <numFmt numFmtId="183" formatCode="General&quot;円&quot;"/>
    <numFmt numFmtId="184" formatCode="General&quot;分&quot;"/>
    <numFmt numFmtId="185" formatCode="#"/>
  </numFmts>
  <fonts count="24">
    <font>
      <sz val="11"/>
      <name val="平成ゴシック"/>
      <family val="3"/>
      <charset val="128"/>
    </font>
    <font>
      <sz val="6"/>
      <name val="平成ゴシック"/>
      <family val="3"/>
      <charset val="128"/>
    </font>
    <font>
      <sz val="11"/>
      <name val="ＭＳ 明朝"/>
      <family val="1"/>
      <charset val="128"/>
    </font>
    <font>
      <sz val="12"/>
      <name val="ＭＳ 明朝"/>
      <family val="1"/>
      <charset val="128"/>
    </font>
    <font>
      <sz val="9"/>
      <name val="ＭＳ 明朝"/>
      <family val="1"/>
      <charset val="128"/>
    </font>
    <font>
      <u/>
      <sz val="12"/>
      <name val="ＭＳ 明朝"/>
      <family val="1"/>
      <charset val="128"/>
    </font>
    <font>
      <sz val="11"/>
      <name val="平成ゴシック"/>
      <family val="3"/>
      <charset val="128"/>
    </font>
    <font>
      <sz val="11"/>
      <name val="ＭＳ Ｐゴシック"/>
      <family val="3"/>
      <charset val="128"/>
    </font>
    <font>
      <sz val="10"/>
      <name val="ＭＳ 明朝"/>
      <family val="1"/>
      <charset val="128"/>
    </font>
    <font>
      <u/>
      <sz val="11"/>
      <name val="ＭＳ 明朝"/>
      <family val="1"/>
      <charset val="128"/>
    </font>
    <font>
      <sz val="10.5"/>
      <name val="ＭＳ 明朝"/>
      <family val="1"/>
      <charset val="128"/>
    </font>
    <font>
      <sz val="6"/>
      <name val="ＭＳ Ｐゴシック"/>
      <family val="3"/>
      <charset val="128"/>
    </font>
    <font>
      <sz val="11"/>
      <name val="HG丸ｺﾞｼｯｸM-PRO"/>
      <family val="3"/>
      <charset val="128"/>
    </font>
    <font>
      <sz val="12"/>
      <name val="HG丸ｺﾞｼｯｸM-PRO"/>
      <family val="3"/>
      <charset val="128"/>
    </font>
    <font>
      <sz val="12"/>
      <name val="平成ゴシック"/>
      <family val="3"/>
      <charset val="128"/>
    </font>
    <font>
      <b/>
      <sz val="12"/>
      <name val="ＭＳ 明朝"/>
      <family val="1"/>
      <charset val="128"/>
    </font>
    <font>
      <sz val="14"/>
      <name val="ＤＦ特太ゴシック体"/>
      <family val="3"/>
      <charset val="128"/>
    </font>
    <font>
      <sz val="13"/>
      <name val="HG丸ｺﾞｼｯｸM-PRO"/>
      <family val="3"/>
      <charset val="128"/>
    </font>
    <font>
      <b/>
      <sz val="13"/>
      <name val="HG丸ｺﾞｼｯｸM-PRO"/>
      <family val="3"/>
      <charset val="128"/>
    </font>
    <font>
      <sz val="14"/>
      <name val="HGPｺﾞｼｯｸE"/>
      <family val="3"/>
      <charset val="128"/>
    </font>
    <font>
      <u val="double"/>
      <sz val="13"/>
      <name val="HG丸ｺﾞｼｯｸM-PRO"/>
      <family val="3"/>
      <charset val="128"/>
    </font>
    <font>
      <b/>
      <sz val="13"/>
      <name val="HGP創英角ｺﾞｼｯｸUB"/>
      <family val="3"/>
      <charset val="128"/>
    </font>
    <font>
      <b/>
      <sz val="13"/>
      <name val="HGS創英角ｺﾞｼｯｸUB"/>
      <family val="3"/>
      <charset val="128"/>
    </font>
    <font>
      <b/>
      <sz val="12"/>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6">
    <xf numFmtId="0" fontId="0" fillId="0" borderId="0"/>
    <xf numFmtId="38" fontId="6" fillId="0" borderId="0" applyFont="0" applyFill="0" applyBorder="0" applyAlignment="0" applyProtection="0"/>
    <xf numFmtId="6" fontId="6" fillId="0" borderId="0" applyFont="0" applyFill="0" applyBorder="0" applyAlignment="0" applyProtection="0">
      <alignment vertical="center"/>
    </xf>
    <xf numFmtId="0" fontId="7" fillId="0" borderId="0"/>
    <xf numFmtId="6"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325">
    <xf numFmtId="0" fontId="0" fillId="0" borderId="0" xfId="0"/>
    <xf numFmtId="176" fontId="2" fillId="0" borderId="0" xfId="0" applyNumberFormat="1" applyFont="1" applyProtection="1">
      <protection locked="0"/>
    </xf>
    <xf numFmtId="176" fontId="2" fillId="0" borderId="0" xfId="0" applyNumberFormat="1" applyFont="1" applyAlignment="1" applyProtection="1">
      <alignment horizontal="center"/>
      <protection locked="0"/>
    </xf>
    <xf numFmtId="176" fontId="3" fillId="0" borderId="0" xfId="0" applyNumberFormat="1" applyFont="1" applyProtection="1">
      <protection locked="0"/>
    </xf>
    <xf numFmtId="176" fontId="2" fillId="0" borderId="0" xfId="0" applyNumberFormat="1" applyFont="1" applyBorder="1" applyProtection="1">
      <protection locked="0"/>
    </xf>
    <xf numFmtId="176" fontId="2" fillId="0" borderId="1" xfId="0" applyNumberFormat="1" applyFont="1" applyBorder="1" applyProtection="1">
      <protection locked="0"/>
    </xf>
    <xf numFmtId="176" fontId="2" fillId="0" borderId="2" xfId="0" applyNumberFormat="1" applyFont="1" applyBorder="1" applyProtection="1">
      <protection locked="0"/>
    </xf>
    <xf numFmtId="176" fontId="2" fillId="0" borderId="3" xfId="0" applyNumberFormat="1" applyFont="1" applyBorder="1" applyProtection="1">
      <protection locked="0"/>
    </xf>
    <xf numFmtId="176" fontId="2" fillId="0" borderId="4" xfId="0" applyNumberFormat="1" applyFont="1" applyBorder="1" applyAlignment="1" applyProtection="1">
      <alignment vertical="center" wrapText="1" justifyLastLine="1"/>
      <protection locked="0"/>
    </xf>
    <xf numFmtId="176" fontId="2" fillId="0" borderId="2" xfId="0" applyNumberFormat="1" applyFont="1" applyBorder="1" applyAlignment="1" applyProtection="1">
      <alignment vertical="center" wrapText="1" justifyLastLine="1"/>
      <protection locked="0"/>
    </xf>
    <xf numFmtId="176" fontId="2" fillId="0" borderId="5" xfId="0" applyNumberFormat="1" applyFont="1" applyBorder="1" applyProtection="1">
      <protection locked="0"/>
    </xf>
    <xf numFmtId="176" fontId="2" fillId="0" borderId="5" xfId="0" applyNumberFormat="1" applyFont="1" applyBorder="1" applyAlignment="1" applyProtection="1">
      <alignment horizontal="center" vertical="top"/>
      <protection locked="0"/>
    </xf>
    <xf numFmtId="176" fontId="4" fillId="0" borderId="3" xfId="0" applyNumberFormat="1" applyFont="1" applyBorder="1" applyProtection="1">
      <protection locked="0"/>
    </xf>
    <xf numFmtId="176" fontId="2" fillId="0" borderId="6" xfId="0" applyNumberFormat="1" applyFont="1" applyBorder="1" applyProtection="1">
      <protection locked="0"/>
    </xf>
    <xf numFmtId="176" fontId="2" fillId="0" borderId="7" xfId="0" applyNumberFormat="1" applyFont="1" applyBorder="1" applyProtection="1">
      <protection locked="0"/>
    </xf>
    <xf numFmtId="176" fontId="2" fillId="0" borderId="7" xfId="0" applyNumberFormat="1" applyFont="1" applyBorder="1" applyAlignment="1" applyProtection="1">
      <alignment horizontal="center" vertical="top"/>
      <protection locked="0"/>
    </xf>
    <xf numFmtId="176" fontId="2" fillId="0" borderId="1" xfId="0" applyNumberFormat="1" applyFont="1" applyBorder="1" applyAlignment="1" applyProtection="1">
      <alignment horizontal="right"/>
      <protection locked="0"/>
    </xf>
    <xf numFmtId="176" fontId="2" fillId="0" borderId="2" xfId="0" applyNumberFormat="1" applyFont="1" applyBorder="1" applyAlignment="1" applyProtection="1">
      <alignment horizontal="right"/>
      <protection locked="0"/>
    </xf>
    <xf numFmtId="176" fontId="2" fillId="0" borderId="4" xfId="0" applyNumberFormat="1" applyFont="1" applyBorder="1" applyAlignment="1" applyProtection="1">
      <alignment horizontal="right"/>
      <protection locked="0"/>
    </xf>
    <xf numFmtId="176" fontId="2" fillId="0" borderId="0" xfId="0" applyNumberFormat="1" applyFont="1" applyAlignment="1" applyProtection="1">
      <alignment horizontal="right"/>
      <protection locked="0"/>
    </xf>
    <xf numFmtId="177" fontId="2" fillId="0" borderId="0" xfId="0" applyNumberFormat="1" applyFont="1"/>
    <xf numFmtId="177" fontId="2" fillId="0" borderId="0" xfId="0" applyNumberFormat="1" applyFont="1" applyBorder="1" applyAlignment="1">
      <alignment horizontal="left" vertical="center"/>
    </xf>
    <xf numFmtId="177" fontId="2" fillId="0" borderId="0" xfId="0" applyNumberFormat="1" applyFont="1" applyBorder="1" applyAlignment="1">
      <alignment vertical="center" shrinkToFit="1"/>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0" xfId="0" applyNumberFormat="1" applyFont="1" applyBorder="1" applyAlignment="1">
      <alignment vertical="center"/>
    </xf>
    <xf numFmtId="177" fontId="2" fillId="0" borderId="5" xfId="0" applyNumberFormat="1" applyFont="1" applyBorder="1" applyAlignment="1">
      <alignment vertical="center"/>
    </xf>
    <xf numFmtId="177" fontId="8" fillId="0" borderId="0" xfId="3" applyNumberFormat="1" applyFont="1" applyFill="1" applyBorder="1" applyAlignment="1">
      <alignment horizontal="right"/>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0" fontId="0" fillId="0" borderId="12" xfId="0" applyBorder="1"/>
    <xf numFmtId="0" fontId="0" fillId="0" borderId="8" xfId="0" applyBorder="1"/>
    <xf numFmtId="0" fontId="0" fillId="2" borderId="12" xfId="0" applyFill="1" applyBorder="1"/>
    <xf numFmtId="0" fontId="0" fillId="2" borderId="8" xfId="0" applyFill="1" applyBorder="1" applyAlignment="1">
      <alignment horizontal="center" vertical="center"/>
    </xf>
    <xf numFmtId="0" fontId="12" fillId="0" borderId="0" xfId="0" applyFont="1"/>
    <xf numFmtId="0" fontId="12" fillId="0" borderId="0" xfId="0" applyFont="1" applyAlignment="1">
      <alignment horizontal="center" vertical="center" shrinkToFit="1"/>
    </xf>
    <xf numFmtId="0" fontId="12" fillId="0" borderId="0" xfId="0" applyFont="1" applyAlignment="1">
      <alignment horizontal="center" vertical="center"/>
    </xf>
    <xf numFmtId="0" fontId="13" fillId="0" borderId="0" xfId="0" applyFont="1" applyBorder="1" applyAlignment="1">
      <alignment vertical="center"/>
    </xf>
    <xf numFmtId="0" fontId="13" fillId="0" borderId="4" xfId="0" applyFont="1" applyBorder="1" applyAlignment="1">
      <alignment vertical="center"/>
    </xf>
    <xf numFmtId="0" fontId="3" fillId="0" borderId="0" xfId="0" applyNumberFormat="1" applyFont="1" applyAlignment="1">
      <alignment horizontal="center" vertical="center"/>
    </xf>
    <xf numFmtId="0" fontId="0" fillId="0" borderId="0" xfId="0"/>
    <xf numFmtId="0" fontId="3" fillId="0" borderId="0" xfId="0" applyNumberFormat="1" applyFont="1" applyAlignment="1">
      <alignment vertical="center"/>
    </xf>
    <xf numFmtId="0" fontId="0" fillId="0" borderId="12" xfId="0" applyBorder="1" applyAlignment="1">
      <alignment horizontal="center"/>
    </xf>
    <xf numFmtId="0" fontId="0" fillId="0" borderId="0" xfId="0" applyBorder="1"/>
    <xf numFmtId="177" fontId="8" fillId="0" borderId="3" xfId="3" applyNumberFormat="1" applyFont="1" applyFill="1" applyBorder="1" applyAlignment="1">
      <alignment horizontal="right"/>
    </xf>
    <xf numFmtId="177" fontId="8" fillId="0" borderId="5" xfId="3" applyNumberFormat="1" applyFont="1" applyFill="1" applyBorder="1" applyAlignment="1">
      <alignment horizontal="right"/>
    </xf>
    <xf numFmtId="177" fontId="2" fillId="0" borderId="0" xfId="0" applyNumberFormat="1" applyFont="1" applyBorder="1" applyAlignment="1">
      <alignment horizontal="center"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0" fontId="0" fillId="0" borderId="10" xfId="0" applyFill="1" applyBorder="1"/>
    <xf numFmtId="177" fontId="2" fillId="0" borderId="0" xfId="0" applyNumberFormat="1" applyFont="1" applyAlignment="1">
      <alignment horizontal="center"/>
    </xf>
    <xf numFmtId="177" fontId="2" fillId="0" borderId="0" xfId="0" applyNumberFormat="1" applyFont="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Border="1" applyAlignment="1">
      <alignment horizontal="center" vertical="center"/>
    </xf>
    <xf numFmtId="177" fontId="4" fillId="0" borderId="4"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2" xfId="0" applyNumberFormat="1" applyFont="1" applyBorder="1" applyAlignment="1">
      <alignment shrinkToFit="1"/>
    </xf>
    <xf numFmtId="177" fontId="4" fillId="0" borderId="0" xfId="0" applyNumberFormat="1" applyFont="1" applyBorder="1" applyAlignment="1">
      <alignment horizontal="center" vertical="center" shrinkToFit="1"/>
    </xf>
    <xf numFmtId="177" fontId="2" fillId="0" borderId="5" xfId="0" applyNumberFormat="1" applyFont="1" applyBorder="1" applyAlignment="1">
      <alignment shrinkToFit="1"/>
    </xf>
    <xf numFmtId="177" fontId="2" fillId="0" borderId="6" xfId="0" applyNumberFormat="1" applyFont="1" applyBorder="1" applyAlignment="1">
      <alignment vertical="center" shrinkToFit="1"/>
    </xf>
    <xf numFmtId="177" fontId="4" fillId="0" borderId="8" xfId="0" applyNumberFormat="1" applyFont="1" applyBorder="1" applyAlignment="1">
      <alignment horizontal="center" vertical="center" shrinkToFit="1"/>
    </xf>
    <xf numFmtId="177" fontId="2" fillId="0" borderId="8"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177" fontId="2" fillId="0" borderId="7" xfId="0" applyNumberFormat="1" applyFont="1" applyBorder="1" applyAlignment="1">
      <alignment shrinkToFit="1"/>
    </xf>
    <xf numFmtId="177" fontId="2" fillId="0" borderId="0" xfId="0" applyNumberFormat="1" applyFont="1" applyBorder="1" applyAlignment="1">
      <alignment horizontal="right" vertical="center" shrinkToFit="1"/>
    </xf>
    <xf numFmtId="177" fontId="2" fillId="0" borderId="1" xfId="0" applyNumberFormat="1" applyFont="1" applyBorder="1" applyAlignment="1">
      <alignment horizontal="center" vertical="center" shrinkToFit="1"/>
    </xf>
    <xf numFmtId="177" fontId="2" fillId="0" borderId="0" xfId="0" applyNumberFormat="1" applyFont="1" applyAlignment="1">
      <alignment horizontal="center" shrinkToFit="1"/>
    </xf>
    <xf numFmtId="177" fontId="2" fillId="0" borderId="3"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0"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0" xfId="0" applyNumberFormat="1" applyFont="1" applyBorder="1" applyAlignment="1">
      <alignment vertical="center"/>
    </xf>
    <xf numFmtId="177" fontId="2" fillId="0" borderId="5" xfId="0" applyNumberFormat="1" applyFont="1" applyBorder="1" applyAlignment="1">
      <alignment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3" xfId="0" applyNumberFormat="1" applyFont="1" applyBorder="1" applyAlignment="1">
      <alignment vertical="center" shrinkToFit="1"/>
    </xf>
    <xf numFmtId="177" fontId="2" fillId="0" borderId="5" xfId="0" applyNumberFormat="1" applyFont="1" applyBorder="1" applyAlignment="1">
      <alignment horizontal="right" vertical="center" shrinkToFit="1"/>
    </xf>
    <xf numFmtId="177" fontId="2" fillId="0" borderId="5" xfId="0" applyNumberFormat="1" applyFont="1" applyBorder="1" applyAlignment="1">
      <alignment horizontal="center" vertical="center" shrinkToFit="1"/>
    </xf>
    <xf numFmtId="177" fontId="2" fillId="0" borderId="5" xfId="0" applyNumberFormat="1" applyFont="1" applyBorder="1"/>
    <xf numFmtId="177" fontId="2" fillId="0" borderId="0" xfId="0" applyNumberFormat="1" applyFont="1" applyAlignment="1">
      <alignment horizontal="right" vertical="center"/>
    </xf>
    <xf numFmtId="177" fontId="2" fillId="0" borderId="4" xfId="0" applyNumberFormat="1" applyFont="1" applyBorder="1" applyAlignment="1">
      <alignment horizontal="right" vertical="center" shrinkToFit="1"/>
    </xf>
    <xf numFmtId="177" fontId="3" fillId="0" borderId="0" xfId="0" applyNumberFormat="1" applyFont="1" applyBorder="1" applyAlignment="1">
      <alignment horizontal="center" vertical="center" shrinkToFit="1"/>
    </xf>
    <xf numFmtId="177" fontId="8" fillId="0" borderId="0" xfId="0" applyNumberFormat="1" applyFont="1" applyAlignment="1">
      <alignment horizontal="center" vertical="center"/>
    </xf>
    <xf numFmtId="177" fontId="3" fillId="0" borderId="0" xfId="0" applyNumberFormat="1" applyFont="1" applyBorder="1" applyAlignment="1">
      <alignment horizontal="right" vertical="center" shrinkToFit="1"/>
    </xf>
    <xf numFmtId="177" fontId="2" fillId="0" borderId="0" xfId="0" applyNumberFormat="1" applyFont="1" applyBorder="1" applyAlignment="1">
      <alignment horizontal="center" vertical="center"/>
    </xf>
    <xf numFmtId="176" fontId="5" fillId="0" borderId="0" xfId="0" applyNumberFormat="1" applyFont="1" applyBorder="1" applyAlignment="1" applyProtection="1">
      <alignment horizontal="left" vertical="center"/>
      <protection locked="0"/>
    </xf>
    <xf numFmtId="177" fontId="2" fillId="0" borderId="3"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0" xfId="0" applyNumberFormat="1" applyFont="1" applyBorder="1" applyAlignment="1">
      <alignment horizontal="center" vertical="center"/>
    </xf>
    <xf numFmtId="0" fontId="13" fillId="0" borderId="0" xfId="0" applyFont="1"/>
    <xf numFmtId="0" fontId="3" fillId="0" borderId="0" xfId="0" applyFont="1"/>
    <xf numFmtId="0" fontId="3" fillId="0" borderId="0" xfId="0" applyNumberFormat="1" applyFont="1"/>
    <xf numFmtId="0" fontId="3" fillId="0" borderId="0" xfId="0" applyFont="1" applyAlignment="1">
      <alignment vertical="center"/>
    </xf>
    <xf numFmtId="0" fontId="13" fillId="0" borderId="0" xfId="0" applyFont="1" applyBorder="1" applyAlignment="1">
      <alignment horizontal="right" vertical="center" shrinkToFit="1"/>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3" fillId="0" borderId="0" xfId="0" applyFont="1" applyAlignment="1">
      <alignment vertical="center" shrinkToFit="1"/>
    </xf>
    <xf numFmtId="0" fontId="3" fillId="0" borderId="0" xfId="0" applyNumberFormat="1" applyFont="1" applyAlignment="1">
      <alignment vertical="center" shrinkToFit="1"/>
    </xf>
    <xf numFmtId="0" fontId="13" fillId="0" borderId="8" xfId="0" applyFont="1" applyBorder="1" applyAlignment="1">
      <alignment shrinkToFit="1"/>
    </xf>
    <xf numFmtId="0" fontId="3" fillId="0" borderId="0" xfId="0" applyFont="1" applyAlignment="1">
      <alignment shrinkToFit="1"/>
    </xf>
    <xf numFmtId="0" fontId="3" fillId="0" borderId="0" xfId="0" applyNumberFormat="1" applyFont="1" applyAlignment="1">
      <alignment shrinkToFit="1"/>
    </xf>
    <xf numFmtId="178" fontId="13" fillId="0" borderId="0" xfId="0" applyNumberFormat="1" applyFont="1" applyBorder="1" applyAlignment="1">
      <alignment horizontal="center" vertical="center" shrinkToFit="1"/>
    </xf>
    <xf numFmtId="0" fontId="3" fillId="0" borderId="0" xfId="0" applyFont="1" applyAlignment="1">
      <alignment horizontal="center" vertical="center" shrinkToFit="1"/>
    </xf>
    <xf numFmtId="0" fontId="3" fillId="0" borderId="0" xfId="0" applyNumberFormat="1" applyFont="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xf numFmtId="0" fontId="13" fillId="0" borderId="8" xfId="0" applyFont="1" applyBorder="1" applyAlignment="1">
      <alignment horizontal="center"/>
    </xf>
    <xf numFmtId="179" fontId="13" fillId="0" borderId="8" xfId="0" applyNumberFormat="1" applyFont="1" applyBorder="1" applyAlignment="1">
      <alignment horizontal="center" shrinkToFit="1"/>
    </xf>
    <xf numFmtId="0" fontId="13" fillId="0" borderId="8" xfId="0" applyFont="1" applyBorder="1"/>
    <xf numFmtId="0" fontId="13" fillId="0" borderId="8" xfId="0" applyFont="1" applyBorder="1" applyAlignment="1">
      <alignment horizontal="right" shrinkToFit="1"/>
    </xf>
    <xf numFmtId="0" fontId="13" fillId="0" borderId="0" xfId="0" applyFont="1" applyBorder="1" applyAlignment="1">
      <alignment horizontal="center" vertical="center"/>
    </xf>
    <xf numFmtId="178" fontId="13" fillId="0" borderId="0" xfId="0" applyNumberFormat="1" applyFont="1" applyBorder="1" applyAlignment="1">
      <alignment horizontal="center" vertical="center"/>
    </xf>
    <xf numFmtId="0" fontId="3" fillId="0" borderId="0" xfId="0" applyFont="1" applyAlignment="1">
      <alignment horizontal="center" vertical="center"/>
    </xf>
    <xf numFmtId="0" fontId="13" fillId="0" borderId="12" xfId="0" applyNumberFormat="1" applyFont="1" applyBorder="1" applyAlignment="1">
      <alignment horizontal="center" vertical="center" shrinkToFit="1"/>
    </xf>
    <xf numFmtId="0" fontId="13" fillId="0" borderId="0" xfId="0" applyFont="1" applyBorder="1" applyAlignment="1">
      <alignment horizontal="center"/>
    </xf>
    <xf numFmtId="0" fontId="14" fillId="0" borderId="0" xfId="0" applyFont="1"/>
    <xf numFmtId="0" fontId="12" fillId="0" borderId="0" xfId="0" applyFont="1" applyAlignment="1">
      <alignment vertical="center"/>
    </xf>
    <xf numFmtId="0" fontId="3" fillId="0" borderId="0" xfId="0" applyNumberFormat="1"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NumberFormat="1" applyFont="1" applyAlignment="1">
      <alignment vertical="center"/>
    </xf>
    <xf numFmtId="0" fontId="13" fillId="0" borderId="8" xfId="0" applyFont="1" applyBorder="1" applyAlignment="1">
      <alignment horizontal="center" shrinkToFi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vertical="center"/>
    </xf>
    <xf numFmtId="0" fontId="13" fillId="0" borderId="18" xfId="0" applyFont="1" applyBorder="1" applyAlignment="1">
      <alignment horizontal="center" vertical="center" shrinkToFit="1"/>
    </xf>
    <xf numFmtId="0" fontId="13" fillId="0" borderId="19" xfId="0" applyFont="1" applyBorder="1" applyAlignment="1">
      <alignment vertical="center" shrinkToFit="1"/>
    </xf>
    <xf numFmtId="0" fontId="13" fillId="0" borderId="20" xfId="0" applyFont="1" applyBorder="1" applyAlignment="1">
      <alignment horizontal="center" shrinkToFit="1"/>
    </xf>
    <xf numFmtId="0" fontId="13" fillId="0" borderId="21" xfId="0" applyFont="1" applyBorder="1" applyAlignment="1">
      <alignment shrinkToFit="1"/>
    </xf>
    <xf numFmtId="0" fontId="13" fillId="0" borderId="18" xfId="0" applyFont="1" applyBorder="1" applyAlignment="1">
      <alignment horizontal="center"/>
    </xf>
    <xf numFmtId="0" fontId="13" fillId="0" borderId="20" xfId="0" applyFont="1" applyBorder="1" applyAlignment="1">
      <alignment horizontal="center"/>
    </xf>
    <xf numFmtId="0" fontId="13" fillId="0" borderId="18" xfId="0" applyNumberFormat="1" applyFont="1" applyBorder="1" applyAlignment="1">
      <alignment vertical="center" shrinkToFit="1"/>
    </xf>
    <xf numFmtId="0" fontId="13" fillId="0" borderId="18" xfId="0" applyFont="1" applyBorder="1" applyAlignment="1">
      <alignment vertical="center" shrinkToFit="1"/>
    </xf>
    <xf numFmtId="0" fontId="13" fillId="0" borderId="22" xfId="0" applyFont="1" applyBorder="1" applyAlignment="1">
      <alignment horizontal="center"/>
    </xf>
    <xf numFmtId="0" fontId="13" fillId="0" borderId="23" xfId="0" applyFont="1" applyBorder="1"/>
    <xf numFmtId="0" fontId="13" fillId="0" borderId="24" xfId="0" applyFont="1" applyBorder="1"/>
    <xf numFmtId="0" fontId="13" fillId="0" borderId="19" xfId="0" applyFont="1" applyBorder="1" applyAlignment="1">
      <alignment horizontal="center" vertical="center" shrinkToFit="1"/>
    </xf>
    <xf numFmtId="0" fontId="13" fillId="0" borderId="19" xfId="0" applyFont="1" applyBorder="1"/>
    <xf numFmtId="0" fontId="13" fillId="0" borderId="19" xfId="0" applyFont="1" applyBorder="1" applyAlignment="1">
      <alignment horizontal="center" vertical="center"/>
    </xf>
    <xf numFmtId="0" fontId="13" fillId="0" borderId="19" xfId="0" applyNumberFormat="1" applyFont="1" applyBorder="1" applyAlignment="1">
      <alignment vertical="center" shrinkToFit="1"/>
    </xf>
    <xf numFmtId="0" fontId="13" fillId="0" borderId="21" xfId="0" applyFont="1" applyBorder="1"/>
    <xf numFmtId="0" fontId="3" fillId="0" borderId="30" xfId="0" applyNumberFormat="1" applyFont="1" applyBorder="1"/>
    <xf numFmtId="0" fontId="13" fillId="0" borderId="30" xfId="0" applyFont="1" applyBorder="1" applyAlignment="1">
      <alignment horizontal="center"/>
    </xf>
    <xf numFmtId="0" fontId="13" fillId="0" borderId="30" xfId="0" applyFont="1" applyBorder="1"/>
    <xf numFmtId="0" fontId="3" fillId="0" borderId="30" xfId="0" applyFont="1" applyBorder="1"/>
    <xf numFmtId="0" fontId="12" fillId="0" borderId="0" xfId="0" applyFont="1" applyFill="1"/>
    <xf numFmtId="0" fontId="12" fillId="0" borderId="0" xfId="0" applyFont="1" applyFill="1" applyAlignment="1">
      <alignment vertical="center"/>
    </xf>
    <xf numFmtId="0" fontId="12" fillId="0" borderId="31" xfId="0" applyFont="1" applyBorder="1" applyAlignment="1">
      <alignment horizontal="center" vertical="center"/>
    </xf>
    <xf numFmtId="0" fontId="12" fillId="0" borderId="25" xfId="0" applyFont="1" applyBorder="1"/>
    <xf numFmtId="0" fontId="12" fillId="0" borderId="25" xfId="0" applyFont="1" applyBorder="1" applyAlignment="1">
      <alignment horizontal="center" vertical="center"/>
    </xf>
    <xf numFmtId="0" fontId="12" fillId="0" borderId="26" xfId="0" applyFont="1" applyBorder="1"/>
    <xf numFmtId="0" fontId="12" fillId="0" borderId="19" xfId="0" applyFont="1" applyBorder="1"/>
    <xf numFmtId="0" fontId="12" fillId="0" borderId="19" xfId="0" applyFont="1" applyFill="1" applyBorder="1"/>
    <xf numFmtId="0" fontId="12" fillId="0" borderId="24" xfId="0" applyFont="1" applyBorder="1"/>
    <xf numFmtId="0" fontId="12" fillId="0" borderId="25" xfId="0" applyFont="1" applyBorder="1" applyAlignment="1">
      <alignment horizontal="center" vertical="center" shrinkToFit="1"/>
    </xf>
    <xf numFmtId="0" fontId="16" fillId="0" borderId="0" xfId="0" applyFont="1" applyAlignment="1">
      <alignment horizontal="left" vertical="center"/>
    </xf>
    <xf numFmtId="0" fontId="13" fillId="0" borderId="29" xfId="0" applyFont="1" applyFill="1" applyBorder="1" applyAlignment="1">
      <alignment vertical="center"/>
    </xf>
    <xf numFmtId="0" fontId="13" fillId="0" borderId="28" xfId="0" applyFont="1" applyFill="1" applyBorder="1" applyAlignment="1">
      <alignment horizontal="center" vertical="center"/>
    </xf>
    <xf numFmtId="0" fontId="13" fillId="0" borderId="8" xfId="0" applyNumberFormat="1" applyFont="1" applyBorder="1" applyAlignment="1">
      <alignment horizontal="center" shrinkToFit="1"/>
    </xf>
    <xf numFmtId="177" fontId="2" fillId="0" borderId="0" xfId="0" applyNumberFormat="1" applyFont="1" applyBorder="1" applyAlignment="1">
      <alignment shrinkToFit="1"/>
    </xf>
    <xf numFmtId="0" fontId="13" fillId="3" borderId="35"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shrinkToFit="1"/>
      <protection locked="0"/>
    </xf>
    <xf numFmtId="181" fontId="13" fillId="0" borderId="0" xfId="0" applyNumberFormat="1" applyFont="1" applyFill="1" applyBorder="1" applyAlignment="1" applyProtection="1">
      <alignment vertical="center" shrinkToFit="1"/>
      <protection locked="0"/>
    </xf>
    <xf numFmtId="184" fontId="13" fillId="0" borderId="0" xfId="0" applyNumberFormat="1" applyFont="1" applyFill="1" applyBorder="1" applyAlignment="1" applyProtection="1">
      <alignment vertical="center" shrinkToFit="1"/>
      <protection locked="0"/>
    </xf>
    <xf numFmtId="6" fontId="13" fillId="0" borderId="0" xfId="2" applyFont="1" applyFill="1" applyBorder="1" applyAlignment="1" applyProtection="1">
      <alignment horizontal="center" vertical="center" shrinkToFit="1"/>
      <protection locked="0"/>
    </xf>
    <xf numFmtId="6" fontId="13" fillId="0" borderId="0" xfId="2" applyFont="1" applyFill="1" applyBorder="1" applyAlignment="1" applyProtection="1">
      <alignment vertical="center" shrinkToFit="1"/>
      <protection locked="0"/>
    </xf>
    <xf numFmtId="0" fontId="13" fillId="3" borderId="8" xfId="0" applyFont="1" applyFill="1" applyBorder="1" applyAlignment="1" applyProtection="1">
      <alignment horizontal="center" vertical="center"/>
      <protection locked="0"/>
    </xf>
    <xf numFmtId="181" fontId="13" fillId="0" borderId="0" xfId="0" applyNumberFormat="1" applyFont="1" applyFill="1" applyBorder="1" applyAlignment="1" applyProtection="1">
      <alignment horizontal="center" vertical="center" shrinkToFit="1"/>
      <protection locked="0"/>
    </xf>
    <xf numFmtId="180" fontId="13" fillId="0" borderId="0" xfId="0" applyNumberFormat="1" applyFont="1" applyFill="1" applyBorder="1" applyAlignment="1" applyProtection="1">
      <alignment horizontal="center" vertical="center" shrinkToFit="1"/>
      <protection locked="0"/>
    </xf>
    <xf numFmtId="185" fontId="2" fillId="0" borderId="0" xfId="0" applyNumberFormat="1" applyFont="1"/>
    <xf numFmtId="185" fontId="2" fillId="0" borderId="0" xfId="0" applyNumberFormat="1" applyFont="1" applyBorder="1" applyAlignment="1">
      <alignment horizontal="left" vertical="center"/>
    </xf>
    <xf numFmtId="185" fontId="10" fillId="0" borderId="0" xfId="0" applyNumberFormat="1" applyFont="1" applyBorder="1" applyAlignment="1">
      <alignment horizontal="center" vertical="center"/>
    </xf>
    <xf numFmtId="185" fontId="2" fillId="0" borderId="8" xfId="0" applyNumberFormat="1" applyFont="1" applyBorder="1" applyAlignment="1">
      <alignment vertical="center" shrinkToFit="1"/>
    </xf>
    <xf numFmtId="185" fontId="2" fillId="0" borderId="0" xfId="0" applyNumberFormat="1" applyFont="1" applyBorder="1" applyAlignment="1">
      <alignment vertical="center" justifyLastLine="1"/>
    </xf>
    <xf numFmtId="185" fontId="2" fillId="0" borderId="0" xfId="0" applyNumberFormat="1" applyFont="1" applyAlignment="1">
      <alignment vertical="center"/>
    </xf>
    <xf numFmtId="185" fontId="9" fillId="0" borderId="0" xfId="0" applyNumberFormat="1" applyFont="1" applyBorder="1" applyAlignment="1">
      <alignment vertical="center" justifyLastLine="1"/>
    </xf>
    <xf numFmtId="185" fontId="2" fillId="0" borderId="0" xfId="0" applyNumberFormat="1" applyFont="1" applyBorder="1" applyAlignment="1">
      <alignment vertical="center" justifyLastLine="1" shrinkToFit="1"/>
    </xf>
    <xf numFmtId="185" fontId="10" fillId="0" borderId="8" xfId="0" applyNumberFormat="1" applyFont="1" applyBorder="1" applyAlignment="1">
      <alignment horizontal="center" vertical="center"/>
    </xf>
    <xf numFmtId="185" fontId="2" fillId="0" borderId="0" xfId="0" applyNumberFormat="1" applyFont="1" applyBorder="1" applyAlignment="1">
      <alignment horizontal="center" vertical="center" justifyLastLine="1"/>
    </xf>
    <xf numFmtId="185" fontId="2" fillId="0" borderId="0" xfId="0" applyNumberFormat="1" applyFont="1" applyAlignment="1">
      <alignment horizontal="center" vertical="center"/>
    </xf>
    <xf numFmtId="185" fontId="2" fillId="0" borderId="0" xfId="0" applyNumberFormat="1" applyFont="1" applyBorder="1" applyAlignment="1">
      <alignment vertical="center" shrinkToFit="1"/>
    </xf>
    <xf numFmtId="185" fontId="10" fillId="0" borderId="0" xfId="0" applyNumberFormat="1" applyFont="1"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center"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9" fillId="0" borderId="0" xfId="0" applyFont="1" applyAlignment="1">
      <alignment vertical="center"/>
    </xf>
    <xf numFmtId="0" fontId="13" fillId="0" borderId="18"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183" fontId="13" fillId="3" borderId="8" xfId="0" applyNumberFormat="1" applyFont="1" applyFill="1" applyBorder="1" applyAlignment="1" applyProtection="1">
      <alignment horizontal="center" vertical="center" shrinkToFit="1"/>
      <protection locked="0"/>
    </xf>
    <xf numFmtId="183" fontId="13" fillId="0" borderId="0" xfId="0" applyNumberFormat="1" applyFont="1" applyFill="1" applyBorder="1" applyAlignment="1">
      <alignment horizontal="center" vertical="center" shrinkToFit="1"/>
    </xf>
    <xf numFmtId="182" fontId="13" fillId="3" borderId="8" xfId="0" applyNumberFormat="1" applyFont="1" applyFill="1" applyBorder="1" applyAlignment="1" applyProtection="1">
      <alignment horizontal="center" vertical="center" shrinkToFit="1"/>
      <protection locked="0"/>
    </xf>
    <xf numFmtId="182" fontId="13" fillId="0" borderId="0" xfId="0" applyNumberFormat="1" applyFont="1" applyFill="1" applyBorder="1" applyAlignment="1">
      <alignment horizontal="center" vertical="center" shrinkToFit="1"/>
    </xf>
    <xf numFmtId="0" fontId="13" fillId="0" borderId="0" xfId="0" applyFont="1" applyBorder="1" applyAlignment="1" applyProtection="1">
      <alignment horizontal="center" vertical="center" shrinkToFit="1"/>
      <protection locked="0"/>
    </xf>
    <xf numFmtId="0" fontId="13" fillId="0" borderId="22" xfId="0" applyFont="1" applyBorder="1" applyAlignment="1">
      <alignment horizontal="center" vertical="center"/>
    </xf>
    <xf numFmtId="0" fontId="13" fillId="0" borderId="23" xfId="0" applyFont="1" applyBorder="1" applyAlignment="1">
      <alignment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shrinkToFit="1"/>
    </xf>
    <xf numFmtId="0" fontId="19" fillId="0" borderId="0" xfId="0" applyFont="1" applyBorder="1" applyAlignment="1">
      <alignment horizontal="left" vertical="center"/>
    </xf>
    <xf numFmtId="0" fontId="20" fillId="0" borderId="0" xfId="0" applyFont="1" applyAlignment="1">
      <alignment horizontal="left" vertical="center"/>
    </xf>
    <xf numFmtId="0" fontId="17" fillId="0" borderId="8" xfId="0"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0" xfId="0" applyNumberFormat="1" applyFont="1" applyBorder="1" applyAlignment="1">
      <alignment horizontal="center" vertical="center"/>
    </xf>
    <xf numFmtId="0" fontId="0" fillId="0" borderId="0" xfId="0" applyAlignment="1">
      <alignment shrinkToFit="1"/>
    </xf>
    <xf numFmtId="0" fontId="0" fillId="0" borderId="1" xfId="0" applyBorder="1" applyAlignment="1">
      <alignment shrinkToFit="1"/>
    </xf>
    <xf numFmtId="0" fontId="0" fillId="0" borderId="4" xfId="0" applyBorder="1" applyAlignment="1">
      <alignment shrinkToFit="1"/>
    </xf>
    <xf numFmtId="0" fontId="0" fillId="0" borderId="2" xfId="0" applyBorder="1" applyAlignment="1">
      <alignment shrinkToFit="1"/>
    </xf>
    <xf numFmtId="0" fontId="0" fillId="0" borderId="3" xfId="0" applyBorder="1" applyAlignment="1">
      <alignment shrinkToFit="1"/>
    </xf>
    <xf numFmtId="0" fontId="0" fillId="0" borderId="0" xfId="0" applyBorder="1" applyAlignment="1">
      <alignment shrinkToFit="1"/>
    </xf>
    <xf numFmtId="0" fontId="0" fillId="0" borderId="5" xfId="0" applyBorder="1" applyAlignment="1">
      <alignment shrinkToFit="1"/>
    </xf>
    <xf numFmtId="0" fontId="0" fillId="0" borderId="0" xfId="0" applyNumberFormat="1" applyBorder="1" applyAlignment="1">
      <alignment shrinkToFit="1"/>
    </xf>
    <xf numFmtId="0" fontId="0" fillId="0" borderId="5" xfId="0" applyNumberFormat="1" applyBorder="1" applyAlignment="1">
      <alignment shrinkToFit="1"/>
    </xf>
    <xf numFmtId="0" fontId="0" fillId="0" borderId="6" xfId="0" applyBorder="1" applyAlignment="1">
      <alignment shrinkToFit="1"/>
    </xf>
    <xf numFmtId="0" fontId="0" fillId="0" borderId="8" xfId="0" applyBorder="1" applyAlignment="1">
      <alignment shrinkToFit="1"/>
    </xf>
    <xf numFmtId="0" fontId="0" fillId="0" borderId="7" xfId="0" applyBorder="1" applyAlignment="1">
      <alignment shrinkToFit="1"/>
    </xf>
    <xf numFmtId="38" fontId="2" fillId="0" borderId="8" xfId="5" applyFont="1" applyBorder="1" applyAlignment="1" applyProtection="1">
      <alignment horizontal="center" vertical="center"/>
    </xf>
    <xf numFmtId="177" fontId="2" fillId="0" borderId="0" xfId="0" applyNumberFormat="1" applyFont="1" applyAlignment="1">
      <alignment horizontal="center" vertic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32" xfId="0" applyFont="1" applyBorder="1" applyAlignment="1">
      <alignment horizontal="left" vertical="center" shrinkToFit="1"/>
    </xf>
    <xf numFmtId="0" fontId="13" fillId="0" borderId="34" xfId="0" applyFont="1" applyBorder="1" applyAlignment="1">
      <alignment horizontal="left" vertical="center" shrinkToFit="1"/>
    </xf>
    <xf numFmtId="185" fontId="13" fillId="0" borderId="35" xfId="0" applyNumberFormat="1" applyFont="1" applyFill="1" applyBorder="1" applyAlignment="1">
      <alignment horizontal="center" vertical="center"/>
    </xf>
    <xf numFmtId="185" fontId="13" fillId="0" borderId="28" xfId="0" applyNumberFormat="1" applyFont="1" applyFill="1" applyBorder="1" applyAlignment="1">
      <alignment horizontal="center" vertical="center"/>
    </xf>
    <xf numFmtId="185" fontId="13" fillId="0" borderId="33" xfId="0" applyNumberFormat="1"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184" fontId="2" fillId="0" borderId="14" xfId="0" applyNumberFormat="1" applyFont="1" applyBorder="1" applyAlignment="1">
      <alignment horizontal="center" vertical="center"/>
    </xf>
    <xf numFmtId="184" fontId="2" fillId="0" borderId="15" xfId="0" applyNumberFormat="1" applyFont="1" applyBorder="1" applyAlignment="1">
      <alignment horizontal="center" vertical="center"/>
    </xf>
    <xf numFmtId="181" fontId="2" fillId="0" borderId="13" xfId="0" applyNumberFormat="1" applyFont="1" applyBorder="1" applyAlignment="1">
      <alignment horizontal="center" vertical="center"/>
    </xf>
    <xf numFmtId="181" fontId="2" fillId="0" borderId="14" xfId="0" applyNumberFormat="1" applyFont="1" applyBorder="1" applyAlignment="1">
      <alignment horizontal="center" vertical="center"/>
    </xf>
    <xf numFmtId="185" fontId="2" fillId="0" borderId="0" xfId="0" applyNumberFormat="1" applyFont="1" applyBorder="1" applyAlignment="1">
      <alignment horizontal="center" vertical="center"/>
    </xf>
    <xf numFmtId="185" fontId="2" fillId="0" borderId="8" xfId="0" applyNumberFormat="1" applyFont="1" applyBorder="1" applyAlignment="1">
      <alignment horizontal="center" vertical="center"/>
    </xf>
    <xf numFmtId="185" fontId="10" fillId="0" borderId="8" xfId="0" applyNumberFormat="1" applyFont="1" applyBorder="1" applyAlignment="1">
      <alignment horizontal="center" vertical="center"/>
    </xf>
    <xf numFmtId="185" fontId="2" fillId="0" borderId="12" xfId="0" applyNumberFormat="1" applyFont="1" applyBorder="1" applyAlignment="1">
      <alignment horizontal="center" vertical="center" justifyLastLine="1"/>
    </xf>
    <xf numFmtId="185" fontId="2" fillId="0" borderId="12" xfId="0" applyNumberFormat="1" applyFont="1" applyBorder="1" applyAlignment="1">
      <alignment horizontal="center" vertical="center"/>
    </xf>
    <xf numFmtId="185" fontId="8" fillId="0" borderId="12" xfId="0" applyNumberFormat="1" applyFont="1" applyBorder="1" applyAlignment="1">
      <alignment horizontal="center" vertical="center" wrapText="1"/>
    </xf>
    <xf numFmtId="0" fontId="2" fillId="0" borderId="12" xfId="0" applyNumberFormat="1" applyFont="1" applyBorder="1" applyAlignment="1" applyProtection="1">
      <alignment horizontal="left" vertical="top" wrapText="1"/>
      <protection locked="0"/>
    </xf>
    <xf numFmtId="0" fontId="2" fillId="0" borderId="12" xfId="0" applyNumberFormat="1" applyFont="1" applyBorder="1" applyAlignment="1" applyProtection="1">
      <alignment horizontal="left" vertical="top"/>
      <protection locked="0"/>
    </xf>
    <xf numFmtId="185" fontId="2" fillId="0" borderId="8" xfId="0" applyNumberFormat="1" applyFont="1" applyBorder="1" applyAlignment="1">
      <alignment horizontal="center" vertical="center" justifyLastLine="1"/>
    </xf>
    <xf numFmtId="176" fontId="3" fillId="0" borderId="0" xfId="0" applyNumberFormat="1" applyFont="1" applyAlignment="1" applyProtection="1">
      <alignment horizontal="center"/>
      <protection locked="0"/>
    </xf>
    <xf numFmtId="176" fontId="2" fillId="0" borderId="1" xfId="0" applyNumberFormat="1" applyFont="1" applyBorder="1" applyAlignment="1" applyProtection="1">
      <alignment horizontal="center" vertical="center" wrapText="1" justifyLastLine="1"/>
      <protection locked="0"/>
    </xf>
    <xf numFmtId="176" fontId="2" fillId="0" borderId="4" xfId="0" applyNumberFormat="1" applyFont="1" applyBorder="1" applyAlignment="1" applyProtection="1">
      <alignment horizontal="center" vertical="center" wrapText="1" justifyLastLine="1"/>
      <protection locked="0"/>
    </xf>
    <xf numFmtId="176" fontId="2" fillId="0" borderId="2" xfId="0" applyNumberFormat="1" applyFont="1" applyBorder="1" applyAlignment="1" applyProtection="1">
      <alignment horizontal="center" vertical="center" wrapText="1" justifyLastLine="1"/>
      <protection locked="0"/>
    </xf>
    <xf numFmtId="176" fontId="2" fillId="0" borderId="3" xfId="0" applyNumberFormat="1" applyFont="1" applyBorder="1" applyAlignment="1" applyProtection="1">
      <alignment horizontal="center" vertical="center" wrapText="1" justifyLastLine="1"/>
      <protection locked="0"/>
    </xf>
    <xf numFmtId="176" fontId="2" fillId="0" borderId="0" xfId="0" applyNumberFormat="1" applyFont="1" applyBorder="1" applyAlignment="1" applyProtection="1">
      <alignment horizontal="center" vertical="center" wrapText="1" justifyLastLine="1"/>
      <protection locked="0"/>
    </xf>
    <xf numFmtId="176" fontId="2" fillId="0" borderId="5" xfId="0" applyNumberFormat="1" applyFont="1" applyBorder="1" applyAlignment="1" applyProtection="1">
      <alignment horizontal="center" vertical="center" wrapText="1" justifyLastLine="1"/>
      <protection locked="0"/>
    </xf>
    <xf numFmtId="176" fontId="2" fillId="0" borderId="3" xfId="0" applyNumberFormat="1" applyFont="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wrapText="1"/>
      <protection locked="0"/>
    </xf>
    <xf numFmtId="176" fontId="2" fillId="0" borderId="3" xfId="0" applyNumberFormat="1" applyFont="1" applyBorder="1" applyAlignment="1" applyProtection="1">
      <alignment horizontal="distributed" vertical="center" wrapText="1" justifyLastLine="1"/>
      <protection locked="0"/>
    </xf>
    <xf numFmtId="176" fontId="2" fillId="0" borderId="5" xfId="0" applyNumberFormat="1" applyFont="1" applyBorder="1" applyAlignment="1" applyProtection="1">
      <alignment horizontal="distributed" vertical="center" wrapText="1" justifyLastLine="1"/>
      <protection locked="0"/>
    </xf>
    <xf numFmtId="176" fontId="2" fillId="0" borderId="5" xfId="0" applyNumberFormat="1" applyFont="1" applyBorder="1" applyAlignment="1" applyProtection="1">
      <alignment horizontal="distributed" vertical="center" justifyLastLine="1"/>
      <protection locked="0"/>
    </xf>
    <xf numFmtId="176" fontId="2" fillId="0" borderId="3" xfId="0" applyNumberFormat="1" applyFont="1" applyBorder="1" applyAlignment="1" applyProtection="1">
      <alignment horizontal="distributed" vertical="center" justifyLastLine="1"/>
      <protection locked="0"/>
    </xf>
    <xf numFmtId="176" fontId="2" fillId="0" borderId="3"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left" vertical="center"/>
      <protection locked="0"/>
    </xf>
    <xf numFmtId="185" fontId="3" fillId="0" borderId="8" xfId="0" applyNumberFormat="1" applyFont="1" applyBorder="1" applyAlignment="1" applyProtection="1">
      <alignment horizontal="left" vertical="center"/>
    </xf>
    <xf numFmtId="185" fontId="2" fillId="0" borderId="6" xfId="0" applyNumberFormat="1" applyFont="1" applyBorder="1" applyAlignment="1" applyProtection="1">
      <alignment horizontal="center" vertical="center" wrapText="1"/>
    </xf>
    <xf numFmtId="185" fontId="2" fillId="0" borderId="7" xfId="0" applyNumberFormat="1" applyFont="1" applyBorder="1" applyAlignment="1" applyProtection="1">
      <alignment horizontal="center" vertical="center" wrapText="1"/>
    </xf>
    <xf numFmtId="38" fontId="2" fillId="0" borderId="6" xfId="5" applyFont="1" applyBorder="1" applyAlignment="1" applyProtection="1">
      <alignment horizontal="center" vertical="center"/>
    </xf>
    <xf numFmtId="38" fontId="2" fillId="0" borderId="7" xfId="5" applyFont="1" applyBorder="1" applyAlignment="1" applyProtection="1">
      <alignment horizontal="center" vertical="center"/>
    </xf>
    <xf numFmtId="185" fontId="2" fillId="0" borderId="6" xfId="0" applyNumberFormat="1" applyFont="1" applyBorder="1" applyAlignment="1" applyProtection="1">
      <alignment horizontal="center" vertical="center"/>
      <protection locked="0"/>
    </xf>
    <xf numFmtId="185" fontId="2"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wrapText="1" justifyLastLine="1"/>
      <protection locked="0"/>
    </xf>
    <xf numFmtId="176" fontId="4" fillId="0" borderId="10" xfId="0" applyNumberFormat="1" applyFont="1" applyBorder="1" applyAlignment="1" applyProtection="1">
      <alignment horizontal="center" vertical="center" wrapText="1" justifyLastLine="1"/>
      <protection locked="0"/>
    </xf>
    <xf numFmtId="176" fontId="4" fillId="0" borderId="11" xfId="0" applyNumberFormat="1" applyFont="1" applyBorder="1" applyAlignment="1" applyProtection="1">
      <alignment horizontal="center" vertical="center" wrapText="1" justifyLastLine="1"/>
      <protection locked="0"/>
    </xf>
    <xf numFmtId="177" fontId="2" fillId="0" borderId="3"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177" fontId="2" fillId="0" borderId="13" xfId="0" applyNumberFormat="1" applyFont="1" applyBorder="1" applyAlignment="1">
      <alignment horizontal="distributed" vertical="center" justifyLastLine="1"/>
    </xf>
    <xf numFmtId="177" fontId="2" fillId="0" borderId="14" xfId="0" applyNumberFormat="1" applyFont="1" applyBorder="1" applyAlignment="1">
      <alignment horizontal="distributed" vertical="center" justifyLastLine="1"/>
    </xf>
    <xf numFmtId="177" fontId="2" fillId="0" borderId="15" xfId="0" applyNumberFormat="1" applyFont="1" applyBorder="1" applyAlignment="1">
      <alignment horizontal="distributed" vertical="center" justifyLastLine="1"/>
    </xf>
    <xf numFmtId="38" fontId="2" fillId="0" borderId="13" xfId="5" applyFont="1" applyBorder="1" applyAlignment="1">
      <alignment vertical="center"/>
    </xf>
    <xf numFmtId="38" fontId="2" fillId="0" borderId="15" xfId="5" applyFont="1" applyBorder="1" applyAlignment="1">
      <alignment vertical="center"/>
    </xf>
    <xf numFmtId="177" fontId="2" fillId="0" borderId="16" xfId="0" applyNumberFormat="1" applyFont="1" applyBorder="1" applyAlignment="1">
      <alignment horizontal="center"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0" xfId="0" applyNumberFormat="1" applyFont="1" applyBorder="1" applyAlignment="1">
      <alignment horizontal="center" vertical="center"/>
    </xf>
    <xf numFmtId="177" fontId="8" fillId="0" borderId="3" xfId="0" applyNumberFormat="1" applyFont="1" applyBorder="1" applyAlignment="1">
      <alignment vertical="center" wrapText="1"/>
    </xf>
    <xf numFmtId="177" fontId="8" fillId="0" borderId="0" xfId="0" applyNumberFormat="1" applyFont="1" applyAlignment="1">
      <alignment vertical="center" wrapText="1"/>
    </xf>
    <xf numFmtId="177" fontId="8" fillId="0" borderId="5" xfId="0" applyNumberFormat="1" applyFont="1" applyBorder="1" applyAlignment="1">
      <alignment vertical="center" wrapText="1"/>
    </xf>
    <xf numFmtId="177" fontId="8" fillId="0" borderId="3" xfId="3" applyNumberFormat="1" applyFont="1" applyFill="1" applyBorder="1" applyAlignment="1">
      <alignment horizontal="right"/>
    </xf>
    <xf numFmtId="177" fontId="8" fillId="0" borderId="5" xfId="3" applyNumberFormat="1" applyFont="1" applyFill="1" applyBorder="1" applyAlignment="1">
      <alignment horizontal="right"/>
    </xf>
    <xf numFmtId="177" fontId="2" fillId="0" borderId="1" xfId="0" applyNumberFormat="1" applyFont="1" applyBorder="1" applyAlignment="1">
      <alignment horizontal="distributed" vertical="center" justifyLastLine="1"/>
    </xf>
    <xf numFmtId="177" fontId="2" fillId="0" borderId="4" xfId="0" applyNumberFormat="1" applyFont="1" applyBorder="1" applyAlignment="1">
      <alignment horizontal="distributed" vertical="center" justifyLastLine="1"/>
    </xf>
    <xf numFmtId="177" fontId="2" fillId="0" borderId="2" xfId="0" applyNumberFormat="1" applyFont="1" applyBorder="1" applyAlignment="1">
      <alignment horizontal="distributed" vertical="center" justifyLastLine="1"/>
    </xf>
    <xf numFmtId="177" fontId="2" fillId="0" borderId="6" xfId="0" applyNumberFormat="1" applyFont="1" applyBorder="1" applyAlignment="1">
      <alignment horizontal="distributed" vertical="center" justifyLastLine="1"/>
    </xf>
    <xf numFmtId="177" fontId="2" fillId="0" borderId="8" xfId="0" applyNumberFormat="1" applyFont="1" applyBorder="1" applyAlignment="1">
      <alignment horizontal="distributed" vertical="center" justifyLastLine="1"/>
    </xf>
    <xf numFmtId="177" fontId="2" fillId="0" borderId="7" xfId="0" applyNumberFormat="1" applyFont="1" applyBorder="1" applyAlignment="1">
      <alignment horizontal="distributed" vertical="center" justifyLastLine="1"/>
    </xf>
    <xf numFmtId="177" fontId="2" fillId="0" borderId="12" xfId="0" applyNumberFormat="1" applyFont="1" applyBorder="1" applyAlignment="1">
      <alignment horizontal="center" vertical="center" shrinkToFit="1"/>
    </xf>
    <xf numFmtId="177" fontId="2" fillId="0" borderId="12" xfId="0" applyNumberFormat="1" applyFont="1" applyBorder="1" applyAlignment="1">
      <alignment horizontal="center" vertical="center" justifyLastLine="1" shrinkToFit="1"/>
    </xf>
    <xf numFmtId="177" fontId="2" fillId="0" borderId="9" xfId="0" applyNumberFormat="1" applyFont="1" applyBorder="1" applyAlignment="1">
      <alignment horizontal="center" vertical="center" justifyLastLine="1"/>
    </xf>
  </cellXfs>
  <cellStyles count="6">
    <cellStyle name="桁区切り" xfId="5" builtinId="6"/>
    <cellStyle name="桁区切り 2" xfId="1" xr:uid="{00000000-0005-0000-0000-000001000000}"/>
    <cellStyle name="通貨" xfId="2" builtinId="7"/>
    <cellStyle name="通貨 2" xfId="4" xr:uid="{00000000-0005-0000-0000-000003000000}"/>
    <cellStyle name="標準" xfId="0" builtinId="0"/>
    <cellStyle name="標準_(様式1)事業計画書" xfId="3" xr:uid="{00000000-0005-0000-0000-000005000000}"/>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border>
        <left/>
        <right/>
        <top style="thin">
          <color auto="1"/>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border>
        <left/>
        <right/>
        <top style="thin">
          <color auto="1"/>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border>
        <left/>
        <right/>
        <top style="thin">
          <color auto="1"/>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border>
        <left/>
        <right/>
        <top style="thin">
          <color auto="1"/>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border>
        <left/>
        <right/>
        <top style="thin">
          <color auto="1"/>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bottom style="thin">
          <color auto="1"/>
        </bottom>
      </border>
    </dxf>
    <dxf>
      <fill>
        <patternFill>
          <bgColor theme="9" tint="0.39994506668294322"/>
        </patternFill>
      </fill>
      <border>
        <bottom style="thin">
          <color auto="1"/>
        </bottom>
      </border>
    </dxf>
    <dxf>
      <fill>
        <patternFill>
          <bgColor theme="9" tint="0.39994506668294322"/>
        </patternFill>
      </fill>
      <border>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130257</xdr:colOff>
      <xdr:row>4</xdr:row>
      <xdr:rowOff>72364</xdr:rowOff>
    </xdr:from>
    <xdr:to>
      <xdr:col>25</xdr:col>
      <xdr:colOff>95251</xdr:colOff>
      <xdr:row>12</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55182" y="1091539"/>
          <a:ext cx="3032044" cy="1708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２人目以降のシートは下に連なっています。</a:t>
          </a:r>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35</xdr:row>
      <xdr:rowOff>0</xdr:rowOff>
    </xdr:from>
    <xdr:to>
      <xdr:col>23</xdr:col>
      <xdr:colOff>85725</xdr:colOff>
      <xdr:row>39</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229725" y="7810500"/>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62</xdr:row>
      <xdr:rowOff>152400</xdr:rowOff>
    </xdr:from>
    <xdr:to>
      <xdr:col>23</xdr:col>
      <xdr:colOff>85725</xdr:colOff>
      <xdr:row>67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29725" y="1387792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92</xdr:row>
      <xdr:rowOff>0</xdr:rowOff>
    </xdr:from>
    <xdr:to>
      <xdr:col>23</xdr:col>
      <xdr:colOff>85725</xdr:colOff>
      <xdr:row>96</xdr:row>
      <xdr:rowOff>85725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229725" y="2029777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118</xdr:row>
      <xdr:rowOff>0</xdr:rowOff>
    </xdr:from>
    <xdr:to>
      <xdr:col>23</xdr:col>
      <xdr:colOff>85725</xdr:colOff>
      <xdr:row>122</xdr:row>
      <xdr:rowOff>85725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229725" y="2599372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142874</xdr:colOff>
      <xdr:row>10</xdr:row>
      <xdr:rowOff>47624</xdr:rowOff>
    </xdr:from>
    <xdr:to>
      <xdr:col>30</xdr:col>
      <xdr:colOff>95250</xdr:colOff>
      <xdr:row>19</xdr:row>
      <xdr:rowOff>76200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77199" y="2028824"/>
          <a:ext cx="4048126" cy="296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400">
              <a:latin typeface="HGS創英角ﾎﾟｯﾌﾟ体" panose="040B0A00000000000000" pitchFamily="50" charset="-128"/>
              <a:ea typeface="HGS創英角ﾎﾟｯﾌﾟ体" panose="040B0A00000000000000" pitchFamily="50" charset="-128"/>
            </a:rPr>
            <a:t>2</a:t>
          </a:r>
          <a:r>
            <a:rPr kumimoji="1" lang="ja-JP" altLang="en-US" sz="14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a:t>
          </a:r>
          <a:r>
            <a:rPr kumimoji="1" lang="en-US" altLang="ja-JP" sz="1400">
              <a:latin typeface="HGS創英角ﾎﾟｯﾌﾟ体" panose="040B0A00000000000000" pitchFamily="50" charset="-128"/>
              <a:ea typeface="HGS創英角ﾎﾟｯﾌﾟ体" panose="040B0A00000000000000" pitchFamily="50" charset="-128"/>
            </a:rPr>
            <a:t>A</a:t>
          </a:r>
          <a:r>
            <a:rPr kumimoji="1" lang="ja-JP" altLang="en-US" sz="1400">
              <a:latin typeface="HGS創英角ﾎﾟｯﾌﾟ体" panose="040B0A00000000000000" pitchFamily="50" charset="-128"/>
              <a:ea typeface="HGS創英角ﾎﾟｯﾌﾟ体" panose="040B0A00000000000000" pitchFamily="50" charset="-128"/>
            </a:rPr>
            <a:t>ｌｔ</a:t>
          </a:r>
          <a:r>
            <a:rPr kumimoji="1" lang="ja-JP" altLang="en-US" sz="1400" baseline="0">
              <a:latin typeface="HGS創英角ﾎﾟｯﾌﾟ体" panose="040B0A00000000000000" pitchFamily="50" charset="-128"/>
              <a:ea typeface="HGS創英角ﾎﾟｯﾌﾟ体" panose="040B0A00000000000000" pitchFamily="50" charset="-128"/>
            </a:rPr>
            <a:t> </a:t>
          </a:r>
          <a:r>
            <a:rPr kumimoji="1" lang="en-US" altLang="ja-JP" sz="1400" baseline="0">
              <a:latin typeface="HGS創英角ﾎﾟｯﾌﾟ体" panose="040B0A00000000000000" pitchFamily="50" charset="-128"/>
              <a:ea typeface="HGS創英角ﾎﾟｯﾌﾟ体" panose="040B0A00000000000000" pitchFamily="50" charset="-128"/>
            </a:rPr>
            <a:t>+ Enter</a:t>
          </a:r>
          <a:r>
            <a:rPr kumimoji="1" lang="ja-JP" altLang="en-US" sz="14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400" baseline="0">
            <a:latin typeface="HGS創英角ﾎﾟｯﾌﾟ体" panose="040B0A00000000000000" pitchFamily="50" charset="-128"/>
            <a:ea typeface="HGS創英角ﾎﾟｯﾌﾟ体" panose="040B0A00000000000000" pitchFamily="50" charset="-128"/>
          </a:endParaRPr>
        </a:p>
        <a:p>
          <a:r>
            <a:rPr kumimoji="1" lang="en-US" altLang="ja-JP" sz="1400" baseline="0">
              <a:latin typeface="HGS創英角ﾎﾟｯﾌﾟ体" panose="040B0A00000000000000" pitchFamily="50" charset="-128"/>
              <a:ea typeface="HGS創英角ﾎﾟｯﾌﾟ体" panose="040B0A00000000000000" pitchFamily="50" charset="-128"/>
            </a:rPr>
            <a:t> </a:t>
          </a:r>
        </a:p>
        <a:p>
          <a:endParaRPr kumimoji="1" lang="en-US" altLang="ja-JP" sz="1400" baseline="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171450</xdr:colOff>
      <xdr:row>86</xdr:row>
      <xdr:rowOff>161925</xdr:rowOff>
    </xdr:from>
    <xdr:to>
      <xdr:col>28</xdr:col>
      <xdr:colOff>257175</xdr:colOff>
      <xdr:row>96</xdr:row>
      <xdr:rowOff>228600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8105775" y="25384125"/>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190500</xdr:colOff>
      <xdr:row>127</xdr:row>
      <xdr:rowOff>123825</xdr:rowOff>
    </xdr:from>
    <xdr:to>
      <xdr:col>28</xdr:col>
      <xdr:colOff>276225</xdr:colOff>
      <xdr:row>137</xdr:row>
      <xdr:rowOff>190500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8124825" y="37614225"/>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114300</xdr:colOff>
      <xdr:row>168</xdr:row>
      <xdr:rowOff>152400</xdr:rowOff>
    </xdr:from>
    <xdr:to>
      <xdr:col>28</xdr:col>
      <xdr:colOff>200025</xdr:colOff>
      <xdr:row>178</xdr:row>
      <xdr:rowOff>219075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048625" y="49911000"/>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219075</xdr:colOff>
      <xdr:row>51</xdr:row>
      <xdr:rowOff>66675</xdr:rowOff>
    </xdr:from>
    <xdr:to>
      <xdr:col>30</xdr:col>
      <xdr:colOff>161926</xdr:colOff>
      <xdr:row>58</xdr:row>
      <xdr:rowOff>133351</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153400" y="14316075"/>
          <a:ext cx="4038601" cy="229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2"/>
  <sheetViews>
    <sheetView showGridLines="0" view="pageBreakPreview" zoomScale="87" zoomScaleNormal="100" zoomScaleSheetLayoutView="87" workbookViewId="0">
      <selection activeCell="T9" sqref="T9"/>
    </sheetView>
  </sheetViews>
  <sheetFormatPr defaultColWidth="9" defaultRowHeight="30.75" customHeight="1"/>
  <cols>
    <col min="1" max="1" width="2.4609375" style="196" customWidth="1"/>
    <col min="2" max="2" width="6.765625" style="206" customWidth="1"/>
    <col min="3" max="3" width="5.61328125" style="196" customWidth="1"/>
    <col min="4" max="16" width="9" style="196"/>
    <col min="17" max="17" width="4.61328125" style="196" customWidth="1"/>
    <col min="18" max="16384" width="9" style="196"/>
  </cols>
  <sheetData>
    <row r="1" spans="2:17" ht="30.75" customHeight="1">
      <c r="B1" s="225" t="s">
        <v>112</v>
      </c>
    </row>
    <row r="2" spans="2:17" ht="12.75" customHeight="1">
      <c r="B2" s="196"/>
    </row>
    <row r="3" spans="2:17" ht="24" customHeight="1">
      <c r="B3" s="168" t="s">
        <v>87</v>
      </c>
    </row>
    <row r="4" spans="2:17" ht="30.75" customHeight="1">
      <c r="B4" s="197">
        <v>1</v>
      </c>
      <c r="C4" s="198" t="s">
        <v>117</v>
      </c>
      <c r="D4" s="198"/>
      <c r="E4" s="198"/>
      <c r="F4" s="198"/>
      <c r="G4" s="198"/>
      <c r="H4" s="198"/>
      <c r="I4" s="198"/>
      <c r="J4" s="198"/>
      <c r="K4" s="198"/>
      <c r="L4" s="198"/>
      <c r="M4" s="198"/>
      <c r="N4" s="198"/>
      <c r="O4" s="198"/>
      <c r="P4" s="198"/>
      <c r="Q4" s="199"/>
    </row>
    <row r="5" spans="2:17" ht="7.5" customHeight="1">
      <c r="B5" s="200"/>
      <c r="C5" s="201"/>
      <c r="D5" s="201"/>
      <c r="E5" s="201"/>
      <c r="F5" s="201"/>
      <c r="G5" s="201"/>
      <c r="H5" s="201"/>
      <c r="I5" s="201"/>
      <c r="J5" s="201"/>
      <c r="K5" s="201"/>
      <c r="L5" s="201"/>
      <c r="M5" s="201"/>
      <c r="N5" s="201"/>
      <c r="O5" s="201"/>
      <c r="P5" s="201"/>
      <c r="Q5" s="202"/>
    </row>
    <row r="6" spans="2:17" ht="30.75" customHeight="1">
      <c r="B6" s="200">
        <v>2</v>
      </c>
      <c r="C6" s="201" t="s">
        <v>118</v>
      </c>
      <c r="D6" s="201"/>
      <c r="E6" s="201"/>
      <c r="F6" s="201"/>
      <c r="G6" s="201"/>
      <c r="H6" s="201"/>
      <c r="I6" s="201"/>
      <c r="J6" s="201"/>
      <c r="K6" s="201"/>
      <c r="L6" s="201"/>
      <c r="M6" s="201"/>
      <c r="N6" s="201"/>
      <c r="O6" s="201"/>
      <c r="P6" s="201"/>
      <c r="Q6" s="202"/>
    </row>
    <row r="7" spans="2:17" ht="7.5" customHeight="1">
      <c r="B7" s="200"/>
      <c r="C7" s="201"/>
      <c r="D7" s="201"/>
      <c r="E7" s="201"/>
      <c r="F7" s="201"/>
      <c r="G7" s="201"/>
      <c r="H7" s="201"/>
      <c r="I7" s="201"/>
      <c r="J7" s="201"/>
      <c r="K7" s="201"/>
      <c r="L7" s="201"/>
      <c r="M7" s="201"/>
      <c r="N7" s="201"/>
      <c r="O7" s="201"/>
      <c r="P7" s="201"/>
      <c r="Q7" s="202"/>
    </row>
    <row r="8" spans="2:17" ht="30.75" customHeight="1">
      <c r="B8" s="200">
        <v>3</v>
      </c>
      <c r="C8" s="201" t="s">
        <v>119</v>
      </c>
      <c r="D8" s="201"/>
      <c r="E8" s="201"/>
      <c r="F8" s="201"/>
      <c r="G8" s="201"/>
      <c r="H8" s="201"/>
      <c r="I8" s="201"/>
      <c r="J8" s="201"/>
      <c r="K8" s="201"/>
      <c r="L8" s="201"/>
      <c r="M8" s="201"/>
      <c r="N8" s="201"/>
      <c r="O8" s="201"/>
      <c r="P8" s="201"/>
      <c r="Q8" s="202"/>
    </row>
    <row r="9" spans="2:17" ht="9.75" customHeight="1">
      <c r="B9" s="200"/>
      <c r="C9" s="201"/>
      <c r="D9" s="201"/>
      <c r="E9" s="201"/>
      <c r="F9" s="201"/>
      <c r="G9" s="201"/>
      <c r="H9" s="201"/>
      <c r="I9" s="201"/>
      <c r="J9" s="201"/>
      <c r="K9" s="201"/>
      <c r="L9" s="201"/>
      <c r="M9" s="201"/>
      <c r="N9" s="201"/>
      <c r="O9" s="201"/>
      <c r="P9" s="201"/>
      <c r="Q9" s="202"/>
    </row>
    <row r="10" spans="2:17" ht="30.75" customHeight="1">
      <c r="B10" s="200">
        <v>4</v>
      </c>
      <c r="C10" s="201" t="s">
        <v>84</v>
      </c>
      <c r="D10" s="201"/>
      <c r="E10" s="201"/>
      <c r="F10" s="201"/>
      <c r="G10" s="201"/>
      <c r="H10" s="201"/>
      <c r="I10" s="201"/>
      <c r="J10" s="201"/>
      <c r="K10" s="201"/>
      <c r="L10" s="201"/>
      <c r="M10" s="201"/>
      <c r="N10" s="201"/>
      <c r="O10" s="201"/>
      <c r="P10" s="201"/>
      <c r="Q10" s="202"/>
    </row>
    <row r="11" spans="2:17" ht="30.75" customHeight="1">
      <c r="B11" s="200"/>
      <c r="C11" s="201" t="s">
        <v>85</v>
      </c>
      <c r="D11" s="201"/>
      <c r="E11" s="201"/>
      <c r="F11" s="201"/>
      <c r="G11" s="201"/>
      <c r="H11" s="201"/>
      <c r="I11" s="201"/>
      <c r="J11" s="201"/>
      <c r="K11" s="201"/>
      <c r="L11" s="201"/>
      <c r="M11" s="201"/>
      <c r="N11" s="201"/>
      <c r="O11" s="201"/>
      <c r="P11" s="201"/>
      <c r="Q11" s="202"/>
    </row>
    <row r="12" spans="2:17" ht="30.75" customHeight="1">
      <c r="B12" s="200"/>
      <c r="C12" s="201" t="s">
        <v>144</v>
      </c>
      <c r="D12" s="201"/>
      <c r="E12" s="201"/>
      <c r="F12" s="201"/>
      <c r="G12" s="201"/>
      <c r="H12" s="201"/>
      <c r="I12" s="201"/>
      <c r="J12" s="201"/>
      <c r="K12" s="201"/>
      <c r="L12" s="201"/>
      <c r="M12" s="201"/>
      <c r="N12" s="201"/>
      <c r="O12" s="201"/>
      <c r="P12" s="201"/>
      <c r="Q12" s="202"/>
    </row>
    <row r="13" spans="2:17" ht="30.75" customHeight="1">
      <c r="B13" s="203"/>
      <c r="C13" s="204" t="s">
        <v>145</v>
      </c>
      <c r="D13" s="204"/>
      <c r="E13" s="204"/>
      <c r="F13" s="204"/>
      <c r="G13" s="204"/>
      <c r="H13" s="204"/>
      <c r="I13" s="204"/>
      <c r="J13" s="204"/>
      <c r="K13" s="204"/>
      <c r="L13" s="204"/>
      <c r="M13" s="204"/>
      <c r="N13" s="204"/>
      <c r="O13" s="204"/>
      <c r="P13" s="204"/>
      <c r="Q13" s="205"/>
    </row>
    <row r="14" spans="2:17" ht="9.75" customHeight="1"/>
    <row r="15" spans="2:17" ht="9.75" customHeight="1"/>
    <row r="16" spans="2:17" ht="32.25" customHeight="1">
      <c r="B16" s="168" t="s">
        <v>86</v>
      </c>
    </row>
    <row r="17" spans="2:17" ht="30.75" customHeight="1">
      <c r="B17" s="197">
        <v>1</v>
      </c>
      <c r="C17" s="198" t="s">
        <v>120</v>
      </c>
      <c r="D17" s="198"/>
      <c r="E17" s="198"/>
      <c r="F17" s="198"/>
      <c r="G17" s="198"/>
      <c r="H17" s="198"/>
      <c r="I17" s="198"/>
      <c r="J17" s="198"/>
      <c r="K17" s="198"/>
      <c r="L17" s="198"/>
      <c r="M17" s="198"/>
      <c r="N17" s="198"/>
      <c r="O17" s="198"/>
      <c r="P17" s="198"/>
      <c r="Q17" s="199"/>
    </row>
    <row r="18" spans="2:17" ht="30.75" customHeight="1">
      <c r="B18" s="200"/>
      <c r="C18" s="201" t="s">
        <v>121</v>
      </c>
      <c r="D18" s="201"/>
      <c r="E18" s="201"/>
      <c r="F18" s="201"/>
      <c r="G18" s="201"/>
      <c r="H18" s="201"/>
      <c r="I18" s="201"/>
      <c r="J18" s="201"/>
      <c r="K18" s="201"/>
      <c r="L18" s="201"/>
      <c r="M18" s="201"/>
      <c r="N18" s="201"/>
      <c r="O18" s="201"/>
      <c r="P18" s="201"/>
      <c r="Q18" s="202"/>
    </row>
    <row r="19" spans="2:17" ht="9.75" customHeight="1">
      <c r="B19" s="200"/>
      <c r="C19" s="201"/>
      <c r="D19" s="201"/>
      <c r="E19" s="201"/>
      <c r="F19" s="201"/>
      <c r="G19" s="201"/>
      <c r="H19" s="201"/>
      <c r="I19" s="201"/>
      <c r="J19" s="201"/>
      <c r="K19" s="201"/>
      <c r="L19" s="201"/>
      <c r="M19" s="201"/>
      <c r="N19" s="201"/>
      <c r="O19" s="201"/>
      <c r="P19" s="201"/>
      <c r="Q19" s="202"/>
    </row>
    <row r="20" spans="2:17" ht="30.75" customHeight="1">
      <c r="B20" s="200">
        <v>2</v>
      </c>
      <c r="C20" s="201" t="s">
        <v>88</v>
      </c>
      <c r="D20" s="201"/>
      <c r="E20" s="201"/>
      <c r="F20" s="201"/>
      <c r="G20" s="201"/>
      <c r="H20" s="201"/>
      <c r="I20" s="201"/>
      <c r="J20" s="201"/>
      <c r="K20" s="201"/>
      <c r="L20" s="201"/>
      <c r="M20" s="201"/>
      <c r="N20" s="201"/>
      <c r="O20" s="201"/>
      <c r="P20" s="201"/>
      <c r="Q20" s="202"/>
    </row>
    <row r="21" spans="2:17" ht="30.75" customHeight="1">
      <c r="B21" s="200"/>
      <c r="C21" s="201" t="s">
        <v>122</v>
      </c>
      <c r="D21" s="201"/>
      <c r="E21" s="201"/>
      <c r="F21" s="201"/>
      <c r="G21" s="201"/>
      <c r="H21" s="201"/>
      <c r="I21" s="201"/>
      <c r="J21" s="201"/>
      <c r="K21" s="201"/>
      <c r="L21" s="201"/>
      <c r="M21" s="201"/>
      <c r="N21" s="201"/>
      <c r="O21" s="201"/>
      <c r="P21" s="201"/>
      <c r="Q21" s="202"/>
    </row>
    <row r="22" spans="2:17" ht="9.75" customHeight="1">
      <c r="B22" s="200"/>
      <c r="C22" s="201"/>
      <c r="D22" s="201"/>
      <c r="E22" s="201"/>
      <c r="F22" s="201"/>
      <c r="G22" s="201"/>
      <c r="H22" s="201"/>
      <c r="I22" s="201"/>
      <c r="J22" s="201"/>
      <c r="K22" s="201"/>
      <c r="L22" s="201"/>
      <c r="M22" s="201"/>
      <c r="N22" s="201"/>
      <c r="O22" s="201"/>
      <c r="P22" s="201"/>
      <c r="Q22" s="202"/>
    </row>
    <row r="23" spans="2:17" ht="30.75" customHeight="1">
      <c r="B23" s="200">
        <v>3</v>
      </c>
      <c r="C23" s="201" t="s">
        <v>123</v>
      </c>
      <c r="D23" s="201"/>
      <c r="E23" s="201"/>
      <c r="F23" s="201"/>
      <c r="G23" s="201"/>
      <c r="H23" s="201"/>
      <c r="I23" s="201"/>
      <c r="J23" s="201"/>
      <c r="K23" s="201"/>
      <c r="L23" s="201"/>
      <c r="M23" s="201"/>
      <c r="N23" s="201"/>
      <c r="O23" s="201"/>
      <c r="P23" s="201"/>
      <c r="Q23" s="202"/>
    </row>
    <row r="24" spans="2:17" ht="9.75" customHeight="1">
      <c r="B24" s="200"/>
      <c r="C24" s="201"/>
      <c r="D24" s="201"/>
      <c r="E24" s="201"/>
      <c r="F24" s="201"/>
      <c r="G24" s="201"/>
      <c r="H24" s="201"/>
      <c r="I24" s="201"/>
      <c r="J24" s="201"/>
      <c r="K24" s="201"/>
      <c r="L24" s="201"/>
      <c r="M24" s="201"/>
      <c r="N24" s="201"/>
      <c r="O24" s="201"/>
      <c r="P24" s="201"/>
      <c r="Q24" s="202"/>
    </row>
    <row r="25" spans="2:17" ht="30.75" customHeight="1">
      <c r="B25" s="200">
        <v>4</v>
      </c>
      <c r="C25" s="201" t="s">
        <v>124</v>
      </c>
      <c r="D25" s="201"/>
      <c r="E25" s="201"/>
      <c r="F25" s="201"/>
      <c r="G25" s="201"/>
      <c r="H25" s="201"/>
      <c r="I25" s="201"/>
      <c r="J25" s="201"/>
      <c r="K25" s="201"/>
      <c r="L25" s="201"/>
      <c r="M25" s="201"/>
      <c r="N25" s="201"/>
      <c r="O25" s="201"/>
      <c r="P25" s="201"/>
      <c r="Q25" s="202"/>
    </row>
    <row r="26" spans="2:17" ht="9.75" customHeight="1">
      <c r="B26" s="200"/>
      <c r="C26" s="201"/>
      <c r="D26" s="201"/>
      <c r="E26" s="201"/>
      <c r="F26" s="201"/>
      <c r="G26" s="201"/>
      <c r="H26" s="201"/>
      <c r="I26" s="201"/>
      <c r="J26" s="201"/>
      <c r="K26" s="201"/>
      <c r="L26" s="201"/>
      <c r="M26" s="201"/>
      <c r="N26" s="201"/>
      <c r="O26" s="201"/>
      <c r="P26" s="201"/>
      <c r="Q26" s="202"/>
    </row>
    <row r="27" spans="2:17" ht="32.25" customHeight="1">
      <c r="B27" s="200">
        <v>5</v>
      </c>
      <c r="C27" s="201" t="s">
        <v>125</v>
      </c>
      <c r="D27" s="201"/>
      <c r="E27" s="201"/>
      <c r="F27" s="201"/>
      <c r="G27" s="201"/>
      <c r="H27" s="201"/>
      <c r="I27" s="201"/>
      <c r="J27" s="201"/>
      <c r="K27" s="201"/>
      <c r="L27" s="201"/>
      <c r="M27" s="201"/>
      <c r="N27" s="201"/>
      <c r="O27" s="201"/>
      <c r="P27" s="201"/>
      <c r="Q27" s="202"/>
    </row>
    <row r="28" spans="2:17" ht="9.75" customHeight="1">
      <c r="B28" s="200"/>
      <c r="C28" s="201"/>
      <c r="D28" s="201"/>
      <c r="E28" s="201"/>
      <c r="F28" s="201"/>
      <c r="G28" s="201"/>
      <c r="H28" s="201"/>
      <c r="I28" s="201"/>
      <c r="J28" s="201"/>
      <c r="K28" s="201"/>
      <c r="L28" s="201"/>
      <c r="M28" s="201"/>
      <c r="N28" s="201"/>
      <c r="O28" s="201"/>
      <c r="P28" s="201"/>
      <c r="Q28" s="202"/>
    </row>
    <row r="29" spans="2:17" ht="30.75" customHeight="1">
      <c r="B29" s="200"/>
      <c r="C29" s="201" t="s">
        <v>150</v>
      </c>
      <c r="D29" s="201"/>
      <c r="E29" s="201"/>
      <c r="F29" s="201"/>
      <c r="G29" s="201"/>
      <c r="H29" s="201"/>
      <c r="I29" s="201"/>
      <c r="J29" s="201"/>
      <c r="K29" s="201"/>
      <c r="L29" s="201"/>
      <c r="M29" s="201"/>
      <c r="N29" s="201"/>
      <c r="O29" s="201"/>
      <c r="P29" s="201"/>
      <c r="Q29" s="202"/>
    </row>
    <row r="30" spans="2:17" ht="8.25" customHeight="1">
      <c r="B30" s="200"/>
      <c r="C30" s="201"/>
      <c r="D30" s="201"/>
      <c r="E30" s="201"/>
      <c r="F30" s="201"/>
      <c r="G30" s="201"/>
      <c r="H30" s="201"/>
      <c r="I30" s="201"/>
      <c r="J30" s="201"/>
      <c r="K30" s="201"/>
      <c r="L30" s="201"/>
      <c r="M30" s="201"/>
      <c r="N30" s="201"/>
      <c r="O30" s="201"/>
      <c r="P30" s="201"/>
      <c r="Q30" s="202"/>
    </row>
    <row r="31" spans="2:17" ht="30.75" customHeight="1">
      <c r="B31" s="200"/>
      <c r="C31" s="201" t="s">
        <v>128</v>
      </c>
      <c r="D31" s="201"/>
      <c r="E31" s="201"/>
      <c r="F31" s="201"/>
      <c r="G31" s="201"/>
      <c r="H31" s="201"/>
      <c r="I31" s="201"/>
      <c r="J31" s="201"/>
      <c r="K31" s="201"/>
      <c r="L31" s="201"/>
      <c r="M31" s="201"/>
      <c r="N31" s="201"/>
      <c r="O31" s="201"/>
      <c r="P31" s="201"/>
      <c r="Q31" s="202"/>
    </row>
    <row r="32" spans="2:17" ht="9.75" customHeight="1">
      <c r="B32" s="200"/>
      <c r="C32" s="201"/>
      <c r="D32" s="201"/>
      <c r="E32" s="201"/>
      <c r="F32" s="201"/>
      <c r="G32" s="201"/>
      <c r="H32" s="201"/>
      <c r="I32" s="201"/>
      <c r="J32" s="201"/>
      <c r="K32" s="201"/>
      <c r="L32" s="201"/>
      <c r="M32" s="201"/>
      <c r="N32" s="201"/>
      <c r="O32" s="201"/>
      <c r="P32" s="201"/>
      <c r="Q32" s="202"/>
    </row>
    <row r="33" spans="2:17" ht="31.5" customHeight="1">
      <c r="B33" s="200"/>
      <c r="C33" s="201" t="s">
        <v>146</v>
      </c>
      <c r="D33" s="201"/>
      <c r="E33" s="201"/>
      <c r="F33" s="201"/>
      <c r="G33" s="201"/>
      <c r="H33" s="201"/>
      <c r="I33" s="201"/>
      <c r="J33" s="201"/>
      <c r="K33" s="201"/>
      <c r="L33" s="201"/>
      <c r="M33" s="201"/>
      <c r="N33" s="201"/>
      <c r="O33" s="201"/>
      <c r="P33" s="201"/>
      <c r="Q33" s="202"/>
    </row>
    <row r="34" spans="2:17" ht="31.5" customHeight="1">
      <c r="B34" s="200"/>
      <c r="C34" s="201"/>
      <c r="D34" s="201" t="s">
        <v>147</v>
      </c>
      <c r="E34" s="201"/>
      <c r="F34" s="201"/>
      <c r="G34" s="201"/>
      <c r="H34" s="201"/>
      <c r="I34" s="201"/>
      <c r="J34" s="201"/>
      <c r="K34" s="201"/>
      <c r="L34" s="201"/>
      <c r="M34" s="201"/>
      <c r="N34" s="201"/>
      <c r="O34" s="201"/>
      <c r="P34" s="201"/>
      <c r="Q34" s="202"/>
    </row>
    <row r="35" spans="2:17" ht="32.25" customHeight="1">
      <c r="B35" s="200"/>
      <c r="C35" s="201" t="s">
        <v>129</v>
      </c>
      <c r="D35" s="201"/>
      <c r="E35" s="201"/>
      <c r="F35" s="201"/>
      <c r="G35" s="201"/>
      <c r="H35" s="201"/>
      <c r="I35" s="201"/>
      <c r="J35" s="201"/>
      <c r="K35" s="201"/>
      <c r="L35" s="201"/>
      <c r="M35" s="201"/>
      <c r="N35" s="201"/>
      <c r="O35" s="201"/>
      <c r="P35" s="201"/>
      <c r="Q35" s="202"/>
    </row>
    <row r="36" spans="2:17" ht="9.75" customHeight="1">
      <c r="B36" s="200"/>
      <c r="C36" s="201"/>
      <c r="D36" s="201"/>
      <c r="E36" s="201"/>
      <c r="F36" s="201"/>
      <c r="G36" s="201"/>
      <c r="H36" s="201"/>
      <c r="I36" s="201"/>
      <c r="J36" s="201"/>
      <c r="K36" s="201"/>
      <c r="L36" s="201"/>
      <c r="M36" s="201"/>
      <c r="N36" s="201"/>
      <c r="O36" s="201"/>
      <c r="P36" s="201"/>
      <c r="Q36" s="202"/>
    </row>
    <row r="37" spans="2:17" ht="30.75" customHeight="1">
      <c r="B37" s="200"/>
      <c r="C37" s="201" t="s">
        <v>130</v>
      </c>
      <c r="D37" s="201"/>
      <c r="E37" s="201"/>
      <c r="F37" s="201"/>
      <c r="G37" s="201"/>
      <c r="H37" s="201"/>
      <c r="I37" s="201"/>
      <c r="J37" s="201"/>
      <c r="K37" s="201"/>
      <c r="L37" s="201"/>
      <c r="M37" s="201"/>
      <c r="N37" s="201"/>
      <c r="O37" s="201"/>
      <c r="P37" s="201"/>
      <c r="Q37" s="202"/>
    </row>
    <row r="38" spans="2:17" ht="30.75" customHeight="1">
      <c r="B38" s="200"/>
      <c r="C38" s="207"/>
      <c r="D38" s="201" t="s">
        <v>148</v>
      </c>
      <c r="E38" s="201"/>
      <c r="F38" s="201"/>
      <c r="G38" s="201"/>
      <c r="H38" s="201"/>
      <c r="I38" s="201"/>
      <c r="J38" s="201"/>
      <c r="K38" s="201"/>
      <c r="L38" s="201"/>
      <c r="M38" s="201"/>
      <c r="N38" s="201"/>
      <c r="O38" s="201"/>
      <c r="P38" s="201"/>
      <c r="Q38" s="202"/>
    </row>
    <row r="39" spans="2:17" ht="30.75" customHeight="1">
      <c r="B39" s="200"/>
      <c r="C39" s="207"/>
      <c r="D39" s="201" t="s">
        <v>149</v>
      </c>
      <c r="E39" s="201"/>
      <c r="F39" s="201"/>
      <c r="G39" s="201"/>
      <c r="H39" s="201"/>
      <c r="I39" s="201"/>
      <c r="J39" s="201"/>
      <c r="K39" s="201"/>
      <c r="L39" s="201"/>
      <c r="M39" s="201"/>
      <c r="N39" s="201"/>
      <c r="O39" s="201"/>
      <c r="P39" s="201"/>
      <c r="Q39" s="202"/>
    </row>
    <row r="40" spans="2:17" ht="30.75" customHeight="1">
      <c r="B40" s="200"/>
      <c r="C40" s="207"/>
      <c r="D40" s="201" t="s">
        <v>132</v>
      </c>
      <c r="E40" s="201"/>
      <c r="F40" s="201"/>
      <c r="G40" s="201"/>
      <c r="H40" s="201"/>
      <c r="I40" s="201"/>
      <c r="J40" s="201"/>
      <c r="K40" s="201"/>
      <c r="L40" s="201"/>
      <c r="M40" s="201"/>
      <c r="N40" s="201"/>
      <c r="O40" s="201"/>
      <c r="P40" s="201"/>
      <c r="Q40" s="202"/>
    </row>
    <row r="41" spans="2:17" ht="30.75" customHeight="1">
      <c r="B41" s="200"/>
      <c r="C41" s="207"/>
      <c r="D41" s="201" t="s">
        <v>126</v>
      </c>
      <c r="E41" s="201"/>
      <c r="F41" s="201"/>
      <c r="G41" s="201"/>
      <c r="H41" s="201"/>
      <c r="I41" s="201"/>
      <c r="J41" s="201"/>
      <c r="K41" s="201"/>
      <c r="L41" s="201"/>
      <c r="M41" s="201"/>
      <c r="N41" s="201"/>
      <c r="O41" s="201"/>
      <c r="P41" s="201"/>
      <c r="Q41" s="202"/>
    </row>
    <row r="42" spans="2:17" ht="30.75" customHeight="1">
      <c r="B42" s="203"/>
      <c r="C42" s="226"/>
      <c r="D42" s="204" t="s">
        <v>127</v>
      </c>
      <c r="E42" s="204"/>
      <c r="F42" s="204"/>
      <c r="G42" s="204"/>
      <c r="H42" s="204"/>
      <c r="I42" s="204"/>
      <c r="J42" s="204"/>
      <c r="K42" s="204"/>
      <c r="L42" s="204"/>
      <c r="M42" s="204"/>
      <c r="N42" s="204"/>
      <c r="O42" s="204"/>
      <c r="P42" s="204"/>
      <c r="Q42" s="205"/>
    </row>
  </sheetData>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22"/>
  <sheetViews>
    <sheetView view="pageBreakPreview" zoomScale="60" zoomScaleNormal="96" workbookViewId="0">
      <selection activeCell="E3" sqref="E3"/>
    </sheetView>
  </sheetViews>
  <sheetFormatPr defaultColWidth="9" defaultRowHeight="32.25" customHeight="1"/>
  <cols>
    <col min="1" max="1" width="9" style="35"/>
    <col min="2" max="2" width="9" style="37"/>
    <col min="3" max="3" width="58.765625" style="127" customWidth="1"/>
    <col min="4" max="4" width="8.765625" style="37" customWidth="1"/>
    <col min="5" max="5" width="33.61328125" style="36" customWidth="1"/>
    <col min="6" max="16384" width="9" style="35"/>
  </cols>
  <sheetData>
    <row r="1" spans="1:8" ht="32.25" customHeight="1" thickBot="1">
      <c r="A1" s="208" t="s">
        <v>83</v>
      </c>
    </row>
    <row r="2" spans="1:8" ht="32.25" customHeight="1">
      <c r="B2" s="160"/>
      <c r="C2" s="161"/>
      <c r="D2" s="162"/>
      <c r="E2" s="167"/>
      <c r="F2" s="163"/>
    </row>
    <row r="3" spans="1:8" ht="32.25" customHeight="1">
      <c r="B3" s="136">
        <v>1</v>
      </c>
      <c r="C3" s="38" t="s">
        <v>81</v>
      </c>
      <c r="D3" s="121"/>
      <c r="E3" s="175"/>
      <c r="F3" s="164"/>
    </row>
    <row r="4" spans="1:8" s="158" customFormat="1" ht="12" customHeight="1">
      <c r="B4" s="209"/>
      <c r="C4" s="210"/>
      <c r="D4" s="213"/>
      <c r="E4" s="214"/>
      <c r="F4" s="165"/>
    </row>
    <row r="5" spans="1:8" ht="32.25" customHeight="1">
      <c r="B5" s="136">
        <v>2</v>
      </c>
      <c r="C5" s="38" t="s">
        <v>82</v>
      </c>
      <c r="D5" s="121"/>
      <c r="E5" s="175"/>
      <c r="F5" s="164"/>
    </row>
    <row r="6" spans="1:8" s="158" customFormat="1" ht="12" customHeight="1">
      <c r="B6" s="209"/>
      <c r="C6" s="210"/>
      <c r="D6" s="213"/>
      <c r="E6" s="214"/>
      <c r="F6" s="165"/>
    </row>
    <row r="7" spans="1:8" ht="32.25" customHeight="1">
      <c r="B7" s="136">
        <v>3</v>
      </c>
      <c r="C7" s="211" t="s">
        <v>131</v>
      </c>
      <c r="D7" s="121"/>
      <c r="E7" s="215"/>
      <c r="F7" s="164"/>
    </row>
    <row r="8" spans="1:8" s="158" customFormat="1" ht="12" customHeight="1">
      <c r="B8" s="209"/>
      <c r="C8" s="212"/>
      <c r="D8" s="213"/>
      <c r="E8" s="216"/>
      <c r="F8" s="165"/>
    </row>
    <row r="9" spans="1:8" ht="32.25" customHeight="1">
      <c r="B9" s="136">
        <v>4</v>
      </c>
      <c r="C9" s="38" t="s">
        <v>116</v>
      </c>
      <c r="D9" s="121"/>
      <c r="E9" s="215"/>
      <c r="F9" s="164"/>
    </row>
    <row r="10" spans="1:8" s="158" customFormat="1" ht="12" customHeight="1">
      <c r="B10" s="209"/>
      <c r="C10" s="210"/>
      <c r="D10" s="213"/>
      <c r="E10" s="216"/>
      <c r="F10" s="165"/>
    </row>
    <row r="11" spans="1:8" ht="32.25" customHeight="1">
      <c r="B11" s="136">
        <v>5</v>
      </c>
      <c r="C11" s="38" t="s">
        <v>114</v>
      </c>
      <c r="D11" s="121"/>
      <c r="E11" s="217"/>
      <c r="F11" s="164"/>
    </row>
    <row r="12" spans="1:8" s="158" customFormat="1" ht="11.25" customHeight="1">
      <c r="B12" s="209"/>
      <c r="C12" s="210"/>
      <c r="D12" s="213"/>
      <c r="E12" s="218"/>
      <c r="F12" s="165"/>
    </row>
    <row r="13" spans="1:8" ht="32.25" customHeight="1">
      <c r="B13" s="136">
        <v>6</v>
      </c>
      <c r="C13" s="38" t="s">
        <v>115</v>
      </c>
      <c r="D13" s="121" t="s">
        <v>79</v>
      </c>
      <c r="E13" s="175"/>
      <c r="F13" s="164"/>
    </row>
    <row r="14" spans="1:8" s="158" customFormat="1" ht="11.25" customHeight="1">
      <c r="B14" s="209"/>
      <c r="C14" s="210"/>
      <c r="D14" s="213"/>
      <c r="E14" s="214"/>
      <c r="F14" s="165"/>
    </row>
    <row r="15" spans="1:8" ht="32.25" customHeight="1">
      <c r="B15" s="136"/>
      <c r="C15" s="38"/>
      <c r="D15" s="121" t="str">
        <f>IF(E11&gt;=2,"2人目","")</f>
        <v/>
      </c>
      <c r="E15" s="219"/>
      <c r="F15" s="164"/>
      <c r="H15" s="127"/>
    </row>
    <row r="16" spans="1:8" s="158" customFormat="1" ht="11.25" customHeight="1">
      <c r="B16" s="209"/>
      <c r="C16" s="210"/>
      <c r="D16" s="213"/>
      <c r="E16" s="214"/>
      <c r="F16" s="165"/>
      <c r="H16" s="159"/>
    </row>
    <row r="17" spans="2:6" ht="32.25" customHeight="1">
      <c r="B17" s="136"/>
      <c r="C17" s="38"/>
      <c r="D17" s="121" t="str">
        <f>IF(E11&gt;=3,"3人目","")</f>
        <v/>
      </c>
      <c r="E17" s="219"/>
      <c r="F17" s="164"/>
    </row>
    <row r="18" spans="2:6" s="158" customFormat="1" ht="11.25" customHeight="1">
      <c r="B18" s="209"/>
      <c r="C18" s="210"/>
      <c r="D18" s="213"/>
      <c r="E18" s="214"/>
      <c r="F18" s="165"/>
    </row>
    <row r="19" spans="2:6" ht="32.25" customHeight="1">
      <c r="B19" s="136"/>
      <c r="C19" s="38"/>
      <c r="D19" s="121" t="str">
        <f>IF(E11&gt;=4,"4人目","")</f>
        <v/>
      </c>
      <c r="E19" s="219"/>
      <c r="F19" s="164"/>
    </row>
    <row r="20" spans="2:6" s="158" customFormat="1" ht="11.25" customHeight="1">
      <c r="B20" s="209"/>
      <c r="C20" s="210"/>
      <c r="D20" s="213"/>
      <c r="E20" s="214"/>
      <c r="F20" s="165"/>
    </row>
    <row r="21" spans="2:6" ht="32.25" customHeight="1">
      <c r="B21" s="136"/>
      <c r="C21" s="38"/>
      <c r="D21" s="121" t="str">
        <f>IF(E11&gt;=5,"5人目","")</f>
        <v/>
      </c>
      <c r="E21" s="219"/>
      <c r="F21" s="164"/>
    </row>
    <row r="22" spans="2:6" ht="32.25" customHeight="1" thickBot="1">
      <c r="B22" s="220"/>
      <c r="C22" s="221"/>
      <c r="D22" s="222"/>
      <c r="E22" s="223"/>
      <c r="F22" s="166"/>
    </row>
  </sheetData>
  <sheetProtection password="C790" sheet="1" objects="1" scenarios="1"/>
  <phoneticPr fontId="1"/>
  <conditionalFormatting sqref="E16 E18:E21">
    <cfRule type="expression" dxfId="38" priority="3">
      <formula>$D16&lt;&gt;""</formula>
    </cfRule>
  </conditionalFormatting>
  <conditionalFormatting sqref="E15">
    <cfRule type="expression" dxfId="37" priority="2">
      <formula>$D15&lt;&gt;""</formula>
    </cfRule>
  </conditionalFormatting>
  <conditionalFormatting sqref="E17">
    <cfRule type="expression" dxfId="36" priority="1">
      <formula>$D17&lt;&gt;""</formula>
    </cfRule>
  </conditionalFormatting>
  <dataValidations count="2">
    <dataValidation type="whole" allowBlank="1" showInputMessage="1" showErrorMessage="1" sqref="E11:E12" xr:uid="{00000000-0002-0000-0100-000000000000}">
      <formula1>1</formula1>
      <formula2>5</formula2>
    </dataValidation>
    <dataValidation type="whole" allowBlank="1" showInputMessage="1" showErrorMessage="1" sqref="E7 E9" xr:uid="{00000000-0002-0000-0100-000001000000}">
      <formula1>0</formula1>
      <formula2>9999999999</formula2>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136"/>
  <sheetViews>
    <sheetView showGridLines="0" view="pageBreakPreview" zoomScale="96" zoomScaleNormal="96" zoomScaleSheetLayoutView="96" workbookViewId="0"/>
  </sheetViews>
  <sheetFormatPr defaultColWidth="4" defaultRowHeight="17.25" customHeight="1"/>
  <cols>
    <col min="1" max="1" width="7.84375" style="102" customWidth="1"/>
    <col min="2" max="2" width="4.765625" style="125" customWidth="1"/>
    <col min="3" max="3" width="12.61328125" style="116" customWidth="1"/>
    <col min="4" max="15" width="7.15234375" style="116" customWidth="1"/>
    <col min="16" max="16" width="2.3828125" style="100" customWidth="1"/>
    <col min="17" max="17" width="4" style="101"/>
    <col min="18" max="18" width="4" style="126"/>
    <col min="19" max="19" width="12.23046875" style="126" customWidth="1"/>
    <col min="20" max="43" width="4" style="126"/>
    <col min="44" max="16384" width="4" style="102"/>
  </cols>
  <sheetData>
    <row r="1" spans="1:43" s="128" customFormat="1" ht="28.5" customHeight="1">
      <c r="A1" s="224" t="s">
        <v>113</v>
      </c>
      <c r="C1" s="129"/>
      <c r="D1" s="129"/>
      <c r="E1" s="129"/>
      <c r="F1" s="129"/>
      <c r="G1" s="129"/>
      <c r="H1" s="129"/>
      <c r="I1" s="129"/>
      <c r="J1" s="129"/>
      <c r="K1" s="129"/>
      <c r="L1" s="129"/>
      <c r="M1" s="129"/>
      <c r="N1" s="129"/>
      <c r="O1" s="129"/>
      <c r="P1" s="130"/>
      <c r="Q1" s="131"/>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row>
    <row r="2" spans="1:43" s="128" customFormat="1" ht="17.25" customHeight="1" thickBot="1">
      <c r="B2" s="129"/>
      <c r="C2" s="129"/>
      <c r="D2" s="129"/>
      <c r="E2" s="129"/>
      <c r="F2" s="129"/>
      <c r="G2" s="129"/>
      <c r="H2" s="129"/>
      <c r="I2" s="129"/>
      <c r="J2" s="129"/>
      <c r="K2" s="129"/>
      <c r="L2" s="129"/>
      <c r="M2" s="129"/>
      <c r="N2" s="129"/>
      <c r="O2" s="129"/>
      <c r="P2" s="130"/>
      <c r="Q2" s="131"/>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row>
    <row r="3" spans="1:43" ht="17.25" customHeight="1">
      <c r="A3" s="133" t="s">
        <v>80</v>
      </c>
      <c r="B3" s="247" t="s">
        <v>78</v>
      </c>
      <c r="C3" s="248"/>
      <c r="D3" s="249">
        <f>入力シート１!E13</f>
        <v>0</v>
      </c>
      <c r="E3" s="250"/>
      <c r="F3" s="251"/>
      <c r="G3" s="252" t="s">
        <v>94</v>
      </c>
      <c r="H3" s="253"/>
      <c r="I3" s="173" t="s">
        <v>100</v>
      </c>
      <c r="J3" s="174"/>
      <c r="K3" s="170" t="s">
        <v>95</v>
      </c>
      <c r="L3" s="174"/>
      <c r="M3" s="170" t="s">
        <v>96</v>
      </c>
      <c r="N3" s="174"/>
      <c r="O3" s="170" t="s">
        <v>97</v>
      </c>
      <c r="P3" s="169"/>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row>
    <row r="4" spans="1:43" s="42" customFormat="1" ht="17.25" customHeight="1">
      <c r="B4" s="135">
        <v>1</v>
      </c>
      <c r="C4" s="245" t="s">
        <v>65</v>
      </c>
      <c r="D4" s="245"/>
      <c r="E4" s="246"/>
      <c r="F4" s="246"/>
      <c r="G4" s="246"/>
      <c r="H4" s="38"/>
      <c r="I4" s="38"/>
      <c r="J4" s="38"/>
      <c r="K4" s="38"/>
      <c r="L4" s="38"/>
      <c r="M4" s="38"/>
      <c r="N4" s="38"/>
      <c r="O4" s="38"/>
      <c r="P4" s="137"/>
      <c r="Q4" s="103"/>
    </row>
    <row r="5" spans="1:43" s="42" customFormat="1" ht="17.25" customHeight="1">
      <c r="B5" s="136"/>
      <c r="C5" s="38"/>
      <c r="D5" s="38"/>
      <c r="E5" s="38"/>
      <c r="F5" s="38"/>
      <c r="G5" s="38"/>
      <c r="H5" s="38"/>
      <c r="I5" s="38"/>
      <c r="J5" s="38"/>
      <c r="K5" s="38"/>
      <c r="L5" s="38"/>
      <c r="M5" s="38"/>
      <c r="N5" s="38"/>
      <c r="O5" s="38"/>
      <c r="P5" s="137"/>
      <c r="Q5" s="103"/>
    </row>
    <row r="6" spans="1:43" s="108" customFormat="1" ht="17.25" customHeight="1">
      <c r="B6" s="138"/>
      <c r="C6" s="104" t="str">
        <f>IF(D6="","令和　年",IF(D6=4,"令和5年",IF(D6&gt;4,"令和5年","令和6年")))</f>
        <v>令和　年</v>
      </c>
      <c r="D6" s="175"/>
      <c r="E6" s="105" t="s">
        <v>49</v>
      </c>
      <c r="F6" s="175"/>
      <c r="G6" s="105" t="s">
        <v>50</v>
      </c>
      <c r="H6" s="105" t="s">
        <v>59</v>
      </c>
      <c r="I6" s="104" t="str">
        <f>IF(J6="","令和　年",IF(J6=4,"令和5年",IF(J6&gt;4,"令和5年","令和6年")))</f>
        <v>令和　年</v>
      </c>
      <c r="J6" s="175"/>
      <c r="K6" s="105" t="s">
        <v>49</v>
      </c>
      <c r="L6" s="175"/>
      <c r="M6" s="105" t="s">
        <v>50</v>
      </c>
      <c r="N6" s="106" t="s">
        <v>60</v>
      </c>
      <c r="O6" s="106"/>
      <c r="P6" s="139"/>
      <c r="Q6" s="107"/>
    </row>
    <row r="7" spans="1:43" s="111" customFormat="1" ht="17.25" customHeight="1">
      <c r="B7" s="140"/>
      <c r="C7" s="109"/>
      <c r="D7" s="109"/>
      <c r="E7" s="109"/>
      <c r="F7" s="109"/>
      <c r="G7" s="109"/>
      <c r="H7" s="109"/>
      <c r="I7" s="109"/>
      <c r="J7" s="109"/>
      <c r="K7" s="109"/>
      <c r="L7" s="109"/>
      <c r="M7" s="109"/>
      <c r="N7" s="109"/>
      <c r="O7" s="109"/>
      <c r="P7" s="141"/>
      <c r="Q7" s="110"/>
    </row>
    <row r="8" spans="1:43" s="42" customFormat="1" ht="17.25" customHeight="1">
      <c r="B8" s="135">
        <v>2</v>
      </c>
      <c r="C8" s="39" t="s">
        <v>89</v>
      </c>
      <c r="D8" s="39"/>
      <c r="E8" s="39"/>
      <c r="F8" s="39"/>
      <c r="G8" s="39"/>
      <c r="H8" s="39"/>
      <c r="I8" s="39"/>
      <c r="J8" s="39"/>
      <c r="K8" s="39"/>
      <c r="L8" s="39"/>
      <c r="M8" s="39"/>
      <c r="N8" s="39"/>
      <c r="O8" s="39"/>
      <c r="P8" s="137"/>
      <c r="Q8" s="103"/>
    </row>
    <row r="9" spans="1:43" s="42" customFormat="1" ht="17.25" customHeight="1">
      <c r="B9" s="136"/>
      <c r="C9" s="38"/>
      <c r="D9" s="38"/>
      <c r="E9" s="38"/>
      <c r="F9" s="38"/>
      <c r="G9" s="38"/>
      <c r="H9" s="38"/>
      <c r="I9" s="38"/>
      <c r="J9" s="38"/>
      <c r="K9" s="38"/>
      <c r="L9" s="38"/>
      <c r="M9" s="38"/>
      <c r="N9" s="38"/>
      <c r="O9" s="38"/>
      <c r="P9" s="137"/>
      <c r="Q9" s="103"/>
    </row>
    <row r="10" spans="1:43" s="114" customFormat="1" ht="17.25" customHeight="1">
      <c r="B10" s="138"/>
      <c r="C10" s="105"/>
      <c r="D10" s="112" t="str">
        <f>参照用!B6</f>
        <v/>
      </c>
      <c r="E10" s="112" t="str">
        <f>参照用!C6</f>
        <v/>
      </c>
      <c r="F10" s="112" t="str">
        <f>参照用!D6</f>
        <v/>
      </c>
      <c r="G10" s="112" t="str">
        <f>参照用!E6</f>
        <v/>
      </c>
      <c r="H10" s="112" t="str">
        <f>参照用!F6</f>
        <v/>
      </c>
      <c r="I10" s="112" t="str">
        <f>参照用!G6</f>
        <v/>
      </c>
      <c r="J10" s="112" t="str">
        <f>参照用!H6</f>
        <v/>
      </c>
      <c r="K10" s="112" t="str">
        <f>参照用!I6</f>
        <v/>
      </c>
      <c r="L10" s="112" t="str">
        <f>参照用!J6</f>
        <v/>
      </c>
      <c r="M10" s="112" t="str">
        <f>参照用!K6</f>
        <v/>
      </c>
      <c r="N10" s="112" t="str">
        <f>参照用!L6</f>
        <v/>
      </c>
      <c r="O10" s="112" t="str">
        <f>参照用!M6</f>
        <v/>
      </c>
      <c r="P10" s="149"/>
      <c r="Q10" s="113"/>
    </row>
    <row r="11" spans="1:43" s="108" customFormat="1" ht="17.25" customHeight="1">
      <c r="B11" s="138"/>
      <c r="C11" s="115" t="s">
        <v>56</v>
      </c>
      <c r="D11" s="176"/>
      <c r="E11" s="176"/>
      <c r="F11" s="176"/>
      <c r="G11" s="176"/>
      <c r="H11" s="176"/>
      <c r="I11" s="176"/>
      <c r="J11" s="176"/>
      <c r="K11" s="176"/>
      <c r="L11" s="176"/>
      <c r="M11" s="176"/>
      <c r="N11" s="176"/>
      <c r="O11" s="176"/>
      <c r="P11" s="139"/>
    </row>
    <row r="12" spans="1:43" s="108" customFormat="1" ht="17.25" customHeight="1">
      <c r="B12" s="138"/>
      <c r="C12" s="115" t="s">
        <v>57</v>
      </c>
      <c r="D12" s="177"/>
      <c r="E12" s="177"/>
      <c r="F12" s="177"/>
      <c r="G12" s="177"/>
      <c r="H12" s="177"/>
      <c r="I12" s="177"/>
      <c r="J12" s="177"/>
      <c r="K12" s="177"/>
      <c r="L12" s="177"/>
      <c r="M12" s="177"/>
      <c r="N12" s="177"/>
      <c r="O12" s="177"/>
      <c r="P12" s="139"/>
    </row>
    <row r="13" spans="1:43" ht="17.25" customHeight="1">
      <c r="B13" s="142"/>
      <c r="K13" s="117" t="s">
        <v>61</v>
      </c>
      <c r="L13" s="117">
        <f>SUM(D11:O11)+ROUNDDOWN(SUM(D12:O12)/60,0)</f>
        <v>0</v>
      </c>
      <c r="M13" s="117" t="s">
        <v>56</v>
      </c>
      <c r="N13" s="171">
        <f>SUM(D12:O12)-ROUNDDOWN(SUM(D12:O12)/60,0)*60</f>
        <v>0</v>
      </c>
      <c r="O13" s="134" t="s">
        <v>62</v>
      </c>
      <c r="P13" s="150"/>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row>
    <row r="14" spans="1:43" ht="17.25" customHeight="1">
      <c r="B14" s="143"/>
      <c r="C14" s="119"/>
      <c r="D14" s="119"/>
      <c r="E14" s="119"/>
      <c r="F14" s="119"/>
      <c r="G14" s="119"/>
      <c r="H14" s="119"/>
      <c r="I14" s="119"/>
      <c r="J14" s="119"/>
      <c r="K14" s="119"/>
      <c r="L14" s="119"/>
      <c r="M14" s="119"/>
      <c r="N14" s="120"/>
      <c r="O14" s="109"/>
      <c r="P14" s="153"/>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row>
    <row r="15" spans="1:43" s="42" customFormat="1" ht="17.25" customHeight="1">
      <c r="B15" s="135">
        <v>3</v>
      </c>
      <c r="C15" s="245" t="s">
        <v>67</v>
      </c>
      <c r="D15" s="245"/>
      <c r="E15" s="245"/>
      <c r="F15" s="245"/>
      <c r="G15" s="245"/>
      <c r="H15" s="245"/>
      <c r="I15" s="245"/>
      <c r="J15" s="245"/>
      <c r="K15" s="245"/>
      <c r="L15" s="39"/>
      <c r="M15" s="39"/>
      <c r="N15" s="39"/>
      <c r="O15" s="39"/>
      <c r="P15" s="137"/>
    </row>
    <row r="16" spans="1:43" s="42" customFormat="1" ht="17.25" customHeight="1">
      <c r="B16" s="136"/>
      <c r="C16" s="38"/>
      <c r="D16" s="38"/>
      <c r="E16" s="38"/>
      <c r="F16" s="38"/>
      <c r="G16" s="38"/>
      <c r="H16" s="38"/>
      <c r="I16" s="38"/>
      <c r="J16" s="38"/>
      <c r="K16" s="38"/>
      <c r="L16" s="38"/>
      <c r="M16" s="38"/>
      <c r="N16" s="38"/>
      <c r="O16" s="38"/>
      <c r="P16" s="137"/>
      <c r="Q16" s="103"/>
    </row>
    <row r="17" spans="1:43" s="42" customFormat="1" ht="17.25" customHeight="1">
      <c r="B17" s="136"/>
      <c r="C17" s="38" t="s">
        <v>71</v>
      </c>
      <c r="D17" s="38"/>
      <c r="E17" s="38"/>
      <c r="F17" s="180"/>
      <c r="G17" s="38"/>
      <c r="H17" s="38"/>
      <c r="I17" s="38"/>
      <c r="J17" s="38"/>
      <c r="K17" s="38"/>
      <c r="L17" s="38"/>
      <c r="M17" s="38"/>
      <c r="N17" s="38"/>
      <c r="O17" s="38"/>
      <c r="P17" s="137"/>
      <c r="Q17" s="103"/>
    </row>
    <row r="18" spans="1:43" s="40" customFormat="1" ht="17.25" customHeight="1">
      <c r="B18" s="136"/>
      <c r="C18" s="121"/>
      <c r="D18" s="122" t="str">
        <f>参照用!B6</f>
        <v/>
      </c>
      <c r="E18" s="122" t="str">
        <f>参照用!C6</f>
        <v/>
      </c>
      <c r="F18" s="122" t="str">
        <f>参照用!D6</f>
        <v/>
      </c>
      <c r="G18" s="122" t="str">
        <f>参照用!E6</f>
        <v/>
      </c>
      <c r="H18" s="122" t="str">
        <f>参照用!F6</f>
        <v/>
      </c>
      <c r="I18" s="122" t="str">
        <f>参照用!G6</f>
        <v/>
      </c>
      <c r="J18" s="122" t="str">
        <f>参照用!H6</f>
        <v/>
      </c>
      <c r="K18" s="122" t="str">
        <f>参照用!I6</f>
        <v/>
      </c>
      <c r="L18" s="122" t="str">
        <f>参照用!J6</f>
        <v/>
      </c>
      <c r="M18" s="122" t="str">
        <f>参照用!K6</f>
        <v/>
      </c>
      <c r="N18" s="122" t="str">
        <f>参照用!L6</f>
        <v/>
      </c>
      <c r="O18" s="122" t="str">
        <f>参照用!M6</f>
        <v/>
      </c>
      <c r="P18" s="151"/>
      <c r="Q18" s="123"/>
    </row>
    <row r="19" spans="1:43" s="108" customFormat="1" ht="17.25" customHeight="1">
      <c r="B19" s="138"/>
      <c r="C19" s="115" t="str">
        <f>IF(F17="時給","時給",IF(F17="固定給","基本給",""))</f>
        <v/>
      </c>
      <c r="D19" s="178"/>
      <c r="E19" s="178"/>
      <c r="F19" s="178"/>
      <c r="G19" s="178"/>
      <c r="H19" s="178"/>
      <c r="I19" s="178"/>
      <c r="J19" s="178"/>
      <c r="K19" s="178"/>
      <c r="L19" s="178"/>
      <c r="M19" s="178"/>
      <c r="N19" s="178"/>
      <c r="O19" s="178"/>
      <c r="P19" s="139"/>
      <c r="Q19" s="107"/>
    </row>
    <row r="20" spans="1:43" s="108" customFormat="1" ht="17.25" customHeight="1">
      <c r="B20" s="138"/>
      <c r="C20" s="115" t="str">
        <f>IF(F17="時給","",IF(F17="固定給","看護師資格手当",""))</f>
        <v/>
      </c>
      <c r="D20" s="179"/>
      <c r="E20" s="179"/>
      <c r="F20" s="179"/>
      <c r="G20" s="179"/>
      <c r="H20" s="179"/>
      <c r="I20" s="179"/>
      <c r="J20" s="179"/>
      <c r="K20" s="179"/>
      <c r="L20" s="179"/>
      <c r="M20" s="179"/>
      <c r="N20" s="179"/>
      <c r="O20" s="179"/>
      <c r="P20" s="139"/>
      <c r="Q20" s="107"/>
    </row>
    <row r="21" spans="1:43" s="111" customFormat="1" ht="17.25" customHeight="1">
      <c r="B21" s="140"/>
      <c r="C21" s="109"/>
      <c r="D21" s="109"/>
      <c r="E21" s="109"/>
      <c r="F21" s="109"/>
      <c r="G21" s="109"/>
      <c r="H21" s="109"/>
      <c r="I21" s="109"/>
      <c r="J21" s="109"/>
      <c r="K21" s="109"/>
      <c r="L21" s="109"/>
      <c r="M21" s="109"/>
      <c r="N21" s="109"/>
      <c r="O21" s="109"/>
      <c r="P21" s="141"/>
      <c r="Q21" s="110"/>
    </row>
    <row r="22" spans="1:43" s="42" customFormat="1" ht="17.25" customHeight="1">
      <c r="B22" s="135">
        <v>4</v>
      </c>
      <c r="C22" s="39" t="s">
        <v>90</v>
      </c>
      <c r="D22" s="39"/>
      <c r="E22" s="39"/>
      <c r="F22" s="39"/>
      <c r="G22" s="39"/>
      <c r="H22" s="39"/>
      <c r="I22" s="39"/>
      <c r="J22" s="39"/>
      <c r="K22" s="39"/>
      <c r="L22" s="39"/>
      <c r="M22" s="39"/>
      <c r="N22" s="39"/>
      <c r="O22" s="39"/>
      <c r="P22" s="137"/>
      <c r="Q22" s="103"/>
    </row>
    <row r="23" spans="1:43" s="42" customFormat="1" ht="17.25" customHeight="1">
      <c r="B23" s="136"/>
      <c r="C23" s="38"/>
      <c r="D23" s="38"/>
      <c r="E23" s="38"/>
      <c r="F23" s="38"/>
      <c r="G23" s="38"/>
      <c r="H23" s="38"/>
      <c r="I23" s="38"/>
      <c r="J23" s="38"/>
      <c r="K23" s="38"/>
      <c r="L23" s="38"/>
      <c r="M23" s="38"/>
      <c r="N23" s="38"/>
      <c r="O23" s="38"/>
      <c r="P23" s="137"/>
      <c r="Q23" s="103"/>
    </row>
    <row r="24" spans="1:43" s="114" customFormat="1" ht="17.25" customHeight="1">
      <c r="B24" s="138"/>
      <c r="C24" s="105"/>
      <c r="D24" s="112" t="str">
        <f>参照用!B6</f>
        <v/>
      </c>
      <c r="E24" s="112" t="str">
        <f>参照用!C6</f>
        <v/>
      </c>
      <c r="F24" s="112" t="str">
        <f>参照用!D6</f>
        <v/>
      </c>
      <c r="G24" s="112" t="str">
        <f>参照用!E6</f>
        <v/>
      </c>
      <c r="H24" s="112" t="str">
        <f>参照用!F6</f>
        <v/>
      </c>
      <c r="I24" s="112" t="str">
        <f>参照用!G6</f>
        <v/>
      </c>
      <c r="J24" s="112" t="str">
        <f>参照用!H6</f>
        <v/>
      </c>
      <c r="K24" s="112" t="str">
        <f>参照用!I6</f>
        <v/>
      </c>
      <c r="L24" s="112" t="str">
        <f>参照用!J6</f>
        <v/>
      </c>
      <c r="M24" s="112" t="str">
        <f>参照用!K6</f>
        <v/>
      </c>
      <c r="N24" s="112" t="str">
        <f>参照用!L6</f>
        <v/>
      </c>
      <c r="O24" s="112" t="str">
        <f>参照用!M6</f>
        <v/>
      </c>
      <c r="P24" s="149"/>
      <c r="Q24" s="113"/>
      <c r="R24" s="116"/>
    </row>
    <row r="25" spans="1:43" s="108" customFormat="1" ht="17.25" customHeight="1">
      <c r="B25" s="144"/>
      <c r="C25" s="124" t="s">
        <v>63</v>
      </c>
      <c r="D25" s="181"/>
      <c r="E25" s="181"/>
      <c r="F25" s="181"/>
      <c r="G25" s="181"/>
      <c r="H25" s="181"/>
      <c r="I25" s="181"/>
      <c r="J25" s="181"/>
      <c r="K25" s="181"/>
      <c r="L25" s="181"/>
      <c r="M25" s="181"/>
      <c r="N25" s="181"/>
      <c r="O25" s="181"/>
      <c r="P25" s="152"/>
      <c r="R25" s="116"/>
    </row>
    <row r="26" spans="1:43" s="108" customFormat="1" ht="17.25" customHeight="1">
      <c r="B26" s="145"/>
      <c r="C26" s="115" t="s">
        <v>64</v>
      </c>
      <c r="D26" s="182"/>
      <c r="E26" s="182"/>
      <c r="F26" s="182"/>
      <c r="G26" s="182"/>
      <c r="H26" s="182"/>
      <c r="I26" s="182"/>
      <c r="J26" s="182"/>
      <c r="K26" s="182"/>
      <c r="L26" s="182"/>
      <c r="M26" s="182"/>
      <c r="N26" s="182"/>
      <c r="O26" s="182"/>
      <c r="P26" s="139"/>
      <c r="Q26" s="107"/>
      <c r="R26" s="116"/>
    </row>
    <row r="27" spans="1:43" ht="17.25" customHeight="1" thickBot="1">
      <c r="B27" s="146"/>
      <c r="C27" s="147"/>
      <c r="D27" s="147"/>
      <c r="E27" s="147"/>
      <c r="F27" s="147"/>
      <c r="G27" s="147"/>
      <c r="H27" s="147"/>
      <c r="I27" s="147"/>
      <c r="J27" s="147"/>
      <c r="K27" s="147"/>
      <c r="L27" s="147"/>
      <c r="M27" s="147"/>
      <c r="N27" s="147"/>
      <c r="O27" s="147"/>
      <c r="P27" s="148"/>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row>
    <row r="28" spans="1:43" ht="17.25" customHeight="1">
      <c r="A28" s="154"/>
      <c r="B28" s="155"/>
      <c r="C28" s="156"/>
      <c r="D28" s="156"/>
      <c r="E28" s="156"/>
      <c r="F28" s="156"/>
      <c r="G28" s="156"/>
      <c r="H28" s="156"/>
      <c r="I28" s="156"/>
      <c r="J28" s="156"/>
      <c r="K28" s="156"/>
      <c r="L28" s="156"/>
      <c r="M28" s="156"/>
      <c r="N28" s="156"/>
      <c r="O28" s="156"/>
      <c r="P28" s="156"/>
      <c r="Q28" s="157"/>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row>
    <row r="29" spans="1:43" ht="17.25" customHeight="1" thickBot="1">
      <c r="A29" s="128"/>
      <c r="B29" s="129"/>
      <c r="C29" s="129"/>
      <c r="D29" s="129"/>
      <c r="E29" s="129"/>
      <c r="F29" s="129"/>
      <c r="G29" s="129"/>
      <c r="H29" s="129"/>
      <c r="I29" s="129"/>
      <c r="J29" s="129"/>
      <c r="K29" s="129"/>
      <c r="L29" s="129"/>
      <c r="M29" s="129"/>
      <c r="N29" s="129"/>
      <c r="O29" s="129"/>
      <c r="P29" s="130"/>
      <c r="Q29" s="131"/>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row>
    <row r="30" spans="1:43" ht="17.25" customHeight="1">
      <c r="A30" s="133" t="s">
        <v>104</v>
      </c>
      <c r="B30" s="247" t="s">
        <v>78</v>
      </c>
      <c r="C30" s="248"/>
      <c r="D30" s="249">
        <f>入力シート１!E15</f>
        <v>0</v>
      </c>
      <c r="E30" s="250"/>
      <c r="F30" s="251"/>
      <c r="G30" s="252" t="s">
        <v>94</v>
      </c>
      <c r="H30" s="253"/>
      <c r="I30" s="173"/>
      <c r="J30" s="174"/>
      <c r="K30" s="170" t="s">
        <v>95</v>
      </c>
      <c r="L30" s="174"/>
      <c r="M30" s="170" t="s">
        <v>96</v>
      </c>
      <c r="N30" s="174"/>
      <c r="O30" s="170" t="s">
        <v>97</v>
      </c>
      <c r="P30" s="169"/>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row>
    <row r="31" spans="1:43" ht="17.25" customHeight="1">
      <c r="A31" s="42"/>
      <c r="B31" s="135">
        <v>1</v>
      </c>
      <c r="C31" s="245" t="s">
        <v>65</v>
      </c>
      <c r="D31" s="245"/>
      <c r="E31" s="246"/>
      <c r="F31" s="246"/>
      <c r="G31" s="246"/>
      <c r="H31" s="38"/>
      <c r="I31" s="38"/>
      <c r="J31" s="38"/>
      <c r="K31" s="38"/>
      <c r="L31" s="38"/>
      <c r="M31" s="38"/>
      <c r="N31" s="38"/>
      <c r="O31" s="38"/>
      <c r="P31" s="137"/>
      <c r="Q31" s="103"/>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row>
    <row r="32" spans="1:43" ht="17.25" customHeight="1">
      <c r="A32" s="42"/>
      <c r="B32" s="136"/>
      <c r="C32" s="38"/>
      <c r="D32" s="38"/>
      <c r="E32" s="38"/>
      <c r="F32" s="38"/>
      <c r="G32" s="38"/>
      <c r="H32" s="38"/>
      <c r="I32" s="38"/>
      <c r="J32" s="38"/>
      <c r="K32" s="38"/>
      <c r="L32" s="38"/>
      <c r="M32" s="38"/>
      <c r="N32" s="38"/>
      <c r="O32" s="38"/>
      <c r="P32" s="137"/>
      <c r="Q32" s="103"/>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row>
    <row r="33" spans="1:43" ht="17.25" customHeight="1">
      <c r="A33" s="108"/>
      <c r="B33" s="138"/>
      <c r="C33" s="104" t="str">
        <f>IF(D33="","令和　年",IF(D33=4,"令和5年",IF(D33&gt;4,"令和5年","令和6年")))</f>
        <v>令和　年</v>
      </c>
      <c r="D33" s="175"/>
      <c r="E33" s="105" t="s">
        <v>49</v>
      </c>
      <c r="F33" s="175"/>
      <c r="G33" s="105" t="s">
        <v>50</v>
      </c>
      <c r="H33" s="105" t="s">
        <v>59</v>
      </c>
      <c r="I33" s="104" t="str">
        <f>IF(J33="","令和　年",IF(J33=4,"令和5年",IF(J33&gt;4,"令和5年","令和6年")))</f>
        <v>令和　年</v>
      </c>
      <c r="J33" s="175"/>
      <c r="K33" s="105" t="s">
        <v>49</v>
      </c>
      <c r="L33" s="175"/>
      <c r="M33" s="105" t="s">
        <v>50</v>
      </c>
      <c r="N33" s="106" t="s">
        <v>60</v>
      </c>
      <c r="O33" s="106"/>
      <c r="P33" s="139"/>
      <c r="Q33" s="107"/>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row>
    <row r="34" spans="1:43" ht="17.25" customHeight="1">
      <c r="A34" s="111"/>
      <c r="B34" s="140"/>
      <c r="C34" s="109"/>
      <c r="D34" s="109"/>
      <c r="E34" s="109"/>
      <c r="F34" s="109"/>
      <c r="G34" s="109"/>
      <c r="H34" s="109"/>
      <c r="I34" s="109"/>
      <c r="J34" s="109"/>
      <c r="K34" s="109"/>
      <c r="L34" s="109"/>
      <c r="M34" s="109"/>
      <c r="N34" s="109"/>
      <c r="O34" s="109"/>
      <c r="P34" s="141"/>
      <c r="Q34" s="110"/>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row>
    <row r="35" spans="1:43" ht="17.25" customHeight="1">
      <c r="A35" s="42"/>
      <c r="B35" s="135">
        <v>2</v>
      </c>
      <c r="C35" s="39" t="s">
        <v>89</v>
      </c>
      <c r="D35" s="39"/>
      <c r="E35" s="39"/>
      <c r="F35" s="39"/>
      <c r="G35" s="39"/>
      <c r="H35" s="39"/>
      <c r="I35" s="39"/>
      <c r="J35" s="39"/>
      <c r="K35" s="39"/>
      <c r="L35" s="39"/>
      <c r="M35" s="39"/>
      <c r="N35" s="39"/>
      <c r="O35" s="39"/>
      <c r="P35" s="137"/>
      <c r="Q35" s="103"/>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row>
    <row r="36" spans="1:43" ht="17.25" customHeight="1">
      <c r="A36" s="42"/>
      <c r="B36" s="136"/>
      <c r="C36" s="38"/>
      <c r="D36" s="38"/>
      <c r="E36" s="38"/>
      <c r="F36" s="38"/>
      <c r="G36" s="38"/>
      <c r="H36" s="38"/>
      <c r="I36" s="38"/>
      <c r="J36" s="38"/>
      <c r="K36" s="38"/>
      <c r="L36" s="38"/>
      <c r="M36" s="38"/>
      <c r="N36" s="38"/>
      <c r="O36" s="38"/>
      <c r="P36" s="137"/>
      <c r="Q36" s="103"/>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row>
    <row r="37" spans="1:43" ht="17.25" customHeight="1">
      <c r="A37" s="114"/>
      <c r="B37" s="138"/>
      <c r="C37" s="105"/>
      <c r="D37" s="112" t="str">
        <f>参照用!B16</f>
        <v/>
      </c>
      <c r="E37" s="112" t="str">
        <f>参照用!C16</f>
        <v/>
      </c>
      <c r="F37" s="112" t="str">
        <f>参照用!D16</f>
        <v/>
      </c>
      <c r="G37" s="112" t="str">
        <f>参照用!E16</f>
        <v/>
      </c>
      <c r="H37" s="112" t="str">
        <f>参照用!F16</f>
        <v/>
      </c>
      <c r="I37" s="112" t="str">
        <f>参照用!G16</f>
        <v/>
      </c>
      <c r="J37" s="112" t="str">
        <f>参照用!H16</f>
        <v/>
      </c>
      <c r="K37" s="112" t="str">
        <f>参照用!I16</f>
        <v/>
      </c>
      <c r="L37" s="112" t="str">
        <f>参照用!J16</f>
        <v/>
      </c>
      <c r="M37" s="112" t="str">
        <f>参照用!K16</f>
        <v/>
      </c>
      <c r="N37" s="112" t="str">
        <f>参照用!L16</f>
        <v/>
      </c>
      <c r="O37" s="112" t="str">
        <f>参照用!M16</f>
        <v/>
      </c>
      <c r="P37" s="149"/>
      <c r="Q37" s="113"/>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row>
    <row r="38" spans="1:43" ht="17.25" customHeight="1">
      <c r="A38" s="108"/>
      <c r="B38" s="138"/>
      <c r="C38" s="115" t="s">
        <v>56</v>
      </c>
      <c r="D38" s="176"/>
      <c r="E38" s="176"/>
      <c r="F38" s="176"/>
      <c r="G38" s="176"/>
      <c r="H38" s="176"/>
      <c r="I38" s="176"/>
      <c r="J38" s="176"/>
      <c r="K38" s="176"/>
      <c r="L38" s="176"/>
      <c r="M38" s="176"/>
      <c r="N38" s="176"/>
      <c r="O38" s="176"/>
      <c r="P38" s="139"/>
      <c r="Q38" s="108"/>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row>
    <row r="39" spans="1:43" ht="17.25" customHeight="1">
      <c r="A39" s="108"/>
      <c r="B39" s="138"/>
      <c r="C39" s="115" t="s">
        <v>57</v>
      </c>
      <c r="D39" s="177"/>
      <c r="E39" s="177"/>
      <c r="F39" s="177"/>
      <c r="G39" s="177"/>
      <c r="H39" s="177"/>
      <c r="I39" s="177"/>
      <c r="J39" s="177"/>
      <c r="K39" s="177"/>
      <c r="L39" s="177"/>
      <c r="M39" s="177"/>
      <c r="N39" s="177"/>
      <c r="O39" s="177"/>
      <c r="P39" s="139"/>
      <c r="Q39" s="108"/>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row>
    <row r="40" spans="1:43" ht="17.25" customHeight="1">
      <c r="B40" s="142"/>
      <c r="K40" s="117" t="s">
        <v>10</v>
      </c>
      <c r="L40" s="117">
        <f>SUM(D38:O38)+ROUNDDOWN(SUM(D39:O39)/60,0)</f>
        <v>0</v>
      </c>
      <c r="M40" s="117" t="s">
        <v>56</v>
      </c>
      <c r="N40" s="171">
        <f>SUM(D39:O39)-ROUNDDOWN(SUM(D39:O39)/60,0)*60</f>
        <v>0</v>
      </c>
      <c r="O40" s="134" t="s">
        <v>57</v>
      </c>
      <c r="P40" s="150"/>
      <c r="Q40" s="102"/>
    </row>
    <row r="41" spans="1:43" ht="17.25" customHeight="1">
      <c r="B41" s="143"/>
      <c r="C41" s="119"/>
      <c r="D41" s="119"/>
      <c r="E41" s="119"/>
      <c r="F41" s="119"/>
      <c r="G41" s="119"/>
      <c r="H41" s="119"/>
      <c r="I41" s="119"/>
      <c r="J41" s="119"/>
      <c r="K41" s="119"/>
      <c r="L41" s="119"/>
      <c r="M41" s="119"/>
      <c r="N41" s="120"/>
      <c r="O41" s="109"/>
      <c r="P41" s="153"/>
      <c r="Q41" s="102"/>
    </row>
    <row r="42" spans="1:43" ht="17.25" customHeight="1">
      <c r="A42" s="42"/>
      <c r="B42" s="135">
        <v>3</v>
      </c>
      <c r="C42" s="245" t="s">
        <v>67</v>
      </c>
      <c r="D42" s="245"/>
      <c r="E42" s="245"/>
      <c r="F42" s="245"/>
      <c r="G42" s="245"/>
      <c r="H42" s="245"/>
      <c r="I42" s="245"/>
      <c r="J42" s="245"/>
      <c r="K42" s="245"/>
      <c r="L42" s="39"/>
      <c r="M42" s="39"/>
      <c r="N42" s="39"/>
      <c r="O42" s="39"/>
      <c r="P42" s="137"/>
      <c r="Q42" s="42"/>
    </row>
    <row r="43" spans="1:43" ht="17.25" customHeight="1">
      <c r="A43" s="42"/>
      <c r="B43" s="136"/>
      <c r="C43" s="38"/>
      <c r="D43" s="38"/>
      <c r="E43" s="38"/>
      <c r="F43" s="38"/>
      <c r="G43" s="38"/>
      <c r="H43" s="38"/>
      <c r="I43" s="38"/>
      <c r="J43" s="38"/>
      <c r="K43" s="38"/>
      <c r="L43" s="38"/>
      <c r="M43" s="38"/>
      <c r="N43" s="38"/>
      <c r="O43" s="38"/>
      <c r="P43" s="137"/>
      <c r="Q43" s="103"/>
    </row>
    <row r="44" spans="1:43" ht="17.25" customHeight="1">
      <c r="A44" s="42"/>
      <c r="B44" s="136"/>
      <c r="C44" s="38" t="s">
        <v>71</v>
      </c>
      <c r="D44" s="38"/>
      <c r="E44" s="38"/>
      <c r="F44" s="180"/>
      <c r="G44" s="38"/>
      <c r="H44" s="38"/>
      <c r="I44" s="38"/>
      <c r="J44" s="38"/>
      <c r="K44" s="38"/>
      <c r="L44" s="38"/>
      <c r="M44" s="38"/>
      <c r="N44" s="38"/>
      <c r="O44" s="38"/>
      <c r="P44" s="137"/>
      <c r="Q44" s="103"/>
    </row>
    <row r="45" spans="1:43" ht="17.25" customHeight="1">
      <c r="A45" s="40"/>
      <c r="B45" s="136"/>
      <c r="C45" s="121"/>
      <c r="D45" s="112" t="str">
        <f>参照用!B16</f>
        <v/>
      </c>
      <c r="E45" s="112" t="str">
        <f>参照用!C16</f>
        <v/>
      </c>
      <c r="F45" s="112" t="str">
        <f>参照用!D16</f>
        <v/>
      </c>
      <c r="G45" s="112" t="str">
        <f>参照用!E16</f>
        <v/>
      </c>
      <c r="H45" s="112" t="str">
        <f>参照用!F16</f>
        <v/>
      </c>
      <c r="I45" s="112" t="str">
        <f>参照用!G16</f>
        <v/>
      </c>
      <c r="J45" s="112" t="str">
        <f>参照用!H16</f>
        <v/>
      </c>
      <c r="K45" s="112" t="str">
        <f>参照用!I16</f>
        <v/>
      </c>
      <c r="L45" s="112" t="str">
        <f>参照用!J16</f>
        <v/>
      </c>
      <c r="M45" s="112" t="str">
        <f>参照用!K16</f>
        <v/>
      </c>
      <c r="N45" s="112" t="str">
        <f>参照用!L16</f>
        <v/>
      </c>
      <c r="O45" s="112" t="str">
        <f>参照用!M16</f>
        <v/>
      </c>
      <c r="P45" s="151"/>
      <c r="Q45" s="123"/>
    </row>
    <row r="46" spans="1:43" ht="17.25" customHeight="1">
      <c r="A46" s="108"/>
      <c r="B46" s="138"/>
      <c r="C46" s="115" t="str">
        <f>IF(F44="時給","時給",IF(F44="固定給","基本給",""))</f>
        <v/>
      </c>
      <c r="D46" s="178"/>
      <c r="E46" s="178"/>
      <c r="F46" s="178"/>
      <c r="G46" s="178"/>
      <c r="H46" s="178"/>
      <c r="I46" s="178"/>
      <c r="J46" s="178"/>
      <c r="K46" s="178"/>
      <c r="L46" s="178"/>
      <c r="M46" s="178"/>
      <c r="N46" s="178"/>
      <c r="O46" s="178"/>
      <c r="P46" s="139"/>
      <c r="Q46" s="107"/>
    </row>
    <row r="47" spans="1:43" ht="17.25" customHeight="1">
      <c r="A47" s="108"/>
      <c r="B47" s="138"/>
      <c r="C47" s="115" t="str">
        <f>IF(F44="時給","",IF(F44="固定給","看護師資格手当",""))</f>
        <v/>
      </c>
      <c r="D47" s="179"/>
      <c r="E47" s="179"/>
      <c r="F47" s="179"/>
      <c r="G47" s="179"/>
      <c r="H47" s="179"/>
      <c r="I47" s="179"/>
      <c r="J47" s="179"/>
      <c r="K47" s="179"/>
      <c r="L47" s="179"/>
      <c r="M47" s="179"/>
      <c r="N47" s="179"/>
      <c r="O47" s="179"/>
      <c r="P47" s="139"/>
      <c r="Q47" s="107"/>
    </row>
    <row r="48" spans="1:43" ht="17.25" customHeight="1">
      <c r="A48" s="111"/>
      <c r="B48" s="140"/>
      <c r="C48" s="109"/>
      <c r="D48" s="109"/>
      <c r="E48" s="109"/>
      <c r="F48" s="109"/>
      <c r="G48" s="109"/>
      <c r="H48" s="109"/>
      <c r="I48" s="109"/>
      <c r="J48" s="109"/>
      <c r="K48" s="109"/>
      <c r="L48" s="109"/>
      <c r="M48" s="109"/>
      <c r="N48" s="109"/>
      <c r="O48" s="109"/>
      <c r="P48" s="141"/>
      <c r="Q48" s="110"/>
    </row>
    <row r="49" spans="1:17" ht="17.25" customHeight="1">
      <c r="A49" s="42"/>
      <c r="B49" s="135">
        <v>4</v>
      </c>
      <c r="C49" s="39" t="s">
        <v>90</v>
      </c>
      <c r="D49" s="39"/>
      <c r="E49" s="39"/>
      <c r="F49" s="39"/>
      <c r="G49" s="39"/>
      <c r="H49" s="39"/>
      <c r="I49" s="39"/>
      <c r="J49" s="39"/>
      <c r="K49" s="39"/>
      <c r="L49" s="39"/>
      <c r="M49" s="39"/>
      <c r="N49" s="39"/>
      <c r="O49" s="39"/>
      <c r="P49" s="137"/>
      <c r="Q49" s="103"/>
    </row>
    <row r="50" spans="1:17" ht="17.25" customHeight="1">
      <c r="A50" s="42"/>
      <c r="B50" s="136"/>
      <c r="C50" s="38"/>
      <c r="D50" s="38"/>
      <c r="E50" s="38"/>
      <c r="F50" s="38"/>
      <c r="G50" s="38"/>
      <c r="H50" s="38"/>
      <c r="I50" s="38"/>
      <c r="J50" s="38"/>
      <c r="K50" s="38"/>
      <c r="L50" s="38"/>
      <c r="M50" s="38"/>
      <c r="N50" s="38"/>
      <c r="O50" s="38"/>
      <c r="P50" s="137"/>
      <c r="Q50" s="103"/>
    </row>
    <row r="51" spans="1:17" ht="17.25" customHeight="1">
      <c r="A51" s="114"/>
      <c r="B51" s="138"/>
      <c r="C51" s="105"/>
      <c r="D51" s="112" t="str">
        <f>参照用!B16</f>
        <v/>
      </c>
      <c r="E51" s="112" t="str">
        <f>参照用!C16</f>
        <v/>
      </c>
      <c r="F51" s="112" t="str">
        <f>参照用!D16</f>
        <v/>
      </c>
      <c r="G51" s="112" t="str">
        <f>参照用!E16</f>
        <v/>
      </c>
      <c r="H51" s="112" t="str">
        <f>参照用!F16</f>
        <v/>
      </c>
      <c r="I51" s="112" t="str">
        <f>参照用!G16</f>
        <v/>
      </c>
      <c r="J51" s="112" t="str">
        <f>参照用!H16</f>
        <v/>
      </c>
      <c r="K51" s="112" t="str">
        <f>参照用!I16</f>
        <v/>
      </c>
      <c r="L51" s="112" t="str">
        <f>参照用!J16</f>
        <v/>
      </c>
      <c r="M51" s="112" t="str">
        <f>参照用!K16</f>
        <v/>
      </c>
      <c r="N51" s="112" t="str">
        <f>参照用!L16</f>
        <v/>
      </c>
      <c r="O51" s="112" t="str">
        <f>参照用!M16</f>
        <v/>
      </c>
      <c r="P51" s="149"/>
      <c r="Q51" s="113"/>
    </row>
    <row r="52" spans="1:17" ht="17.25" customHeight="1">
      <c r="A52" s="108"/>
      <c r="B52" s="144"/>
      <c r="C52" s="124" t="s">
        <v>63</v>
      </c>
      <c r="D52" s="181"/>
      <c r="E52" s="181"/>
      <c r="F52" s="181"/>
      <c r="G52" s="181"/>
      <c r="H52" s="181"/>
      <c r="I52" s="181"/>
      <c r="J52" s="181"/>
      <c r="K52" s="181"/>
      <c r="L52" s="181"/>
      <c r="M52" s="181"/>
      <c r="N52" s="181"/>
      <c r="O52" s="181"/>
      <c r="P52" s="152"/>
      <c r="Q52" s="108"/>
    </row>
    <row r="53" spans="1:17" ht="17.25" customHeight="1">
      <c r="A53" s="108"/>
      <c r="B53" s="145"/>
      <c r="C53" s="115" t="s">
        <v>64</v>
      </c>
      <c r="D53" s="182"/>
      <c r="E53" s="182"/>
      <c r="F53" s="182"/>
      <c r="G53" s="182"/>
      <c r="H53" s="182"/>
      <c r="I53" s="182"/>
      <c r="J53" s="182"/>
      <c r="K53" s="182"/>
      <c r="L53" s="182"/>
      <c r="M53" s="182"/>
      <c r="N53" s="182"/>
      <c r="O53" s="182"/>
      <c r="P53" s="139"/>
      <c r="Q53" s="107"/>
    </row>
    <row r="54" spans="1:17" ht="17.25" customHeight="1" thickBot="1">
      <c r="B54" s="146"/>
      <c r="C54" s="147"/>
      <c r="D54" s="147"/>
      <c r="E54" s="147"/>
      <c r="F54" s="147"/>
      <c r="G54" s="147"/>
      <c r="H54" s="147"/>
      <c r="I54" s="147"/>
      <c r="J54" s="147"/>
      <c r="K54" s="147"/>
      <c r="L54" s="147"/>
      <c r="M54" s="147"/>
      <c r="N54" s="147"/>
      <c r="O54" s="147"/>
      <c r="P54" s="148"/>
    </row>
    <row r="55" spans="1:17" ht="17.25" customHeight="1">
      <c r="A55" s="154"/>
      <c r="B55" s="155"/>
      <c r="C55" s="156"/>
      <c r="D55" s="156"/>
      <c r="E55" s="156"/>
      <c r="F55" s="156"/>
      <c r="G55" s="156"/>
      <c r="H55" s="156"/>
      <c r="I55" s="156"/>
      <c r="J55" s="156"/>
      <c r="K55" s="156"/>
      <c r="L55" s="156"/>
      <c r="M55" s="156"/>
      <c r="N55" s="156"/>
      <c r="O55" s="156"/>
      <c r="P55" s="156"/>
      <c r="Q55" s="157"/>
    </row>
    <row r="56" spans="1:17" ht="17.25" customHeight="1" thickBot="1">
      <c r="A56" s="128"/>
      <c r="B56" s="129"/>
      <c r="C56" s="129"/>
      <c r="D56" s="129"/>
      <c r="E56" s="129"/>
      <c r="F56" s="129"/>
      <c r="G56" s="129"/>
      <c r="H56" s="129"/>
      <c r="I56" s="129"/>
      <c r="J56" s="129"/>
      <c r="K56" s="129"/>
      <c r="L56" s="129"/>
      <c r="M56" s="129"/>
      <c r="N56" s="129"/>
      <c r="O56" s="129"/>
      <c r="P56" s="130"/>
      <c r="Q56" s="131"/>
    </row>
    <row r="57" spans="1:17" ht="17.25" customHeight="1">
      <c r="A57" s="133" t="s">
        <v>105</v>
      </c>
      <c r="B57" s="247" t="s">
        <v>78</v>
      </c>
      <c r="C57" s="248"/>
      <c r="D57" s="249">
        <f>入力シート１!E17</f>
        <v>0</v>
      </c>
      <c r="E57" s="250"/>
      <c r="F57" s="251"/>
      <c r="G57" s="252" t="s">
        <v>94</v>
      </c>
      <c r="H57" s="253"/>
      <c r="I57" s="173"/>
      <c r="J57" s="174"/>
      <c r="K57" s="170" t="s">
        <v>95</v>
      </c>
      <c r="L57" s="174"/>
      <c r="M57" s="170" t="s">
        <v>111</v>
      </c>
      <c r="N57" s="174"/>
      <c r="O57" s="170" t="s">
        <v>97</v>
      </c>
      <c r="P57" s="169"/>
    </row>
    <row r="58" spans="1:17" ht="17.25" customHeight="1">
      <c r="A58" s="42"/>
      <c r="B58" s="135">
        <v>1</v>
      </c>
      <c r="C58" s="245" t="s">
        <v>65</v>
      </c>
      <c r="D58" s="245"/>
      <c r="E58" s="246"/>
      <c r="F58" s="246"/>
      <c r="G58" s="246"/>
      <c r="H58" s="38"/>
      <c r="I58" s="38"/>
      <c r="J58" s="38"/>
      <c r="K58" s="38"/>
      <c r="L58" s="38"/>
      <c r="M58" s="38"/>
      <c r="N58" s="38"/>
      <c r="O58" s="38"/>
      <c r="P58" s="137"/>
      <c r="Q58" s="103"/>
    </row>
    <row r="59" spans="1:17" ht="17.25" customHeight="1">
      <c r="A59" s="42"/>
      <c r="B59" s="136"/>
      <c r="C59" s="38"/>
      <c r="D59" s="38"/>
      <c r="E59" s="38"/>
      <c r="F59" s="38"/>
      <c r="G59" s="38"/>
      <c r="H59" s="38"/>
      <c r="I59" s="38"/>
      <c r="J59" s="38"/>
      <c r="K59" s="38"/>
      <c r="L59" s="38"/>
      <c r="M59" s="38"/>
      <c r="N59" s="38"/>
      <c r="O59" s="38"/>
      <c r="P59" s="137"/>
      <c r="Q59" s="103"/>
    </row>
    <row r="60" spans="1:17" ht="17.25" customHeight="1">
      <c r="A60" s="108"/>
      <c r="B60" s="138"/>
      <c r="C60" s="104" t="str">
        <f>IF(D60="","令和　年",IF(D60=4,"令和5年",IF(D60&gt;4,"令和5年","令和6年")))</f>
        <v>令和　年</v>
      </c>
      <c r="D60" s="175"/>
      <c r="E60" s="105" t="s">
        <v>49</v>
      </c>
      <c r="F60" s="175"/>
      <c r="G60" s="105" t="s">
        <v>50</v>
      </c>
      <c r="H60" s="105" t="s">
        <v>59</v>
      </c>
      <c r="I60" s="104" t="str">
        <f>IF(J60="","令和　年",IF(J60=4,"令和5年",IF(J60&gt;4,"令和5年","令和6年")))</f>
        <v>令和　年</v>
      </c>
      <c r="J60" s="175"/>
      <c r="K60" s="105" t="s">
        <v>49</v>
      </c>
      <c r="L60" s="175"/>
      <c r="M60" s="105" t="s">
        <v>50</v>
      </c>
      <c r="N60" s="106" t="s">
        <v>60</v>
      </c>
      <c r="O60" s="106"/>
      <c r="P60" s="139"/>
      <c r="Q60" s="107"/>
    </row>
    <row r="61" spans="1:17" ht="17.25" customHeight="1">
      <c r="A61" s="111"/>
      <c r="B61" s="140"/>
      <c r="C61" s="109"/>
      <c r="D61" s="109"/>
      <c r="E61" s="109"/>
      <c r="F61" s="109"/>
      <c r="G61" s="109"/>
      <c r="H61" s="109"/>
      <c r="I61" s="109"/>
      <c r="J61" s="109"/>
      <c r="K61" s="109"/>
      <c r="L61" s="109"/>
      <c r="M61" s="109"/>
      <c r="N61" s="109"/>
      <c r="O61" s="109"/>
      <c r="P61" s="141"/>
      <c r="Q61" s="110"/>
    </row>
    <row r="62" spans="1:17" ht="17.25" customHeight="1">
      <c r="A62" s="42"/>
      <c r="B62" s="135">
        <v>2</v>
      </c>
      <c r="C62" s="39" t="s">
        <v>89</v>
      </c>
      <c r="D62" s="39"/>
      <c r="E62" s="39"/>
      <c r="F62" s="39"/>
      <c r="G62" s="39"/>
      <c r="H62" s="39"/>
      <c r="I62" s="39"/>
      <c r="J62" s="39"/>
      <c r="K62" s="39"/>
      <c r="L62" s="39"/>
      <c r="M62" s="39"/>
      <c r="N62" s="39"/>
      <c r="O62" s="39"/>
      <c r="P62" s="137"/>
      <c r="Q62" s="103"/>
    </row>
    <row r="63" spans="1:17" ht="17.25" customHeight="1">
      <c r="A63" s="42"/>
      <c r="B63" s="136"/>
      <c r="C63" s="38"/>
      <c r="D63" s="38"/>
      <c r="E63" s="38"/>
      <c r="F63" s="38"/>
      <c r="G63" s="38"/>
      <c r="H63" s="38"/>
      <c r="I63" s="38"/>
      <c r="J63" s="38"/>
      <c r="K63" s="38"/>
      <c r="L63" s="38"/>
      <c r="M63" s="38"/>
      <c r="N63" s="38"/>
      <c r="O63" s="38"/>
      <c r="P63" s="137"/>
      <c r="Q63" s="103"/>
    </row>
    <row r="64" spans="1:17" ht="17.25" customHeight="1">
      <c r="A64" s="114"/>
      <c r="B64" s="138"/>
      <c r="C64" s="105"/>
      <c r="D64" s="112" t="str">
        <f>参照用!B26</f>
        <v/>
      </c>
      <c r="E64" s="112" t="str">
        <f>参照用!C26</f>
        <v/>
      </c>
      <c r="F64" s="112" t="str">
        <f>参照用!D26</f>
        <v/>
      </c>
      <c r="G64" s="112" t="str">
        <f>参照用!E26</f>
        <v/>
      </c>
      <c r="H64" s="112" t="str">
        <f>参照用!F26</f>
        <v/>
      </c>
      <c r="I64" s="112" t="str">
        <f>参照用!G26</f>
        <v/>
      </c>
      <c r="J64" s="112" t="str">
        <f>参照用!H26</f>
        <v/>
      </c>
      <c r="K64" s="112" t="str">
        <f>参照用!I26</f>
        <v/>
      </c>
      <c r="L64" s="112" t="str">
        <f>参照用!J26</f>
        <v/>
      </c>
      <c r="M64" s="112" t="str">
        <f>参照用!K26</f>
        <v/>
      </c>
      <c r="N64" s="112" t="str">
        <f>参照用!L26</f>
        <v/>
      </c>
      <c r="O64" s="112" t="str">
        <f>参照用!M26</f>
        <v/>
      </c>
      <c r="P64" s="149"/>
      <c r="Q64" s="113"/>
    </row>
    <row r="65" spans="1:17" ht="17.25" customHeight="1">
      <c r="A65" s="108"/>
      <c r="B65" s="138"/>
      <c r="C65" s="115" t="s">
        <v>56</v>
      </c>
      <c r="D65" s="176"/>
      <c r="E65" s="176"/>
      <c r="F65" s="176"/>
      <c r="G65" s="176"/>
      <c r="H65" s="176"/>
      <c r="I65" s="176"/>
      <c r="J65" s="176"/>
      <c r="K65" s="176"/>
      <c r="L65" s="176"/>
      <c r="M65" s="176"/>
      <c r="N65" s="176"/>
      <c r="O65" s="176"/>
      <c r="P65" s="139"/>
      <c r="Q65" s="108"/>
    </row>
    <row r="66" spans="1:17" ht="17.25" customHeight="1">
      <c r="A66" s="108"/>
      <c r="B66" s="138"/>
      <c r="C66" s="115" t="s">
        <v>57</v>
      </c>
      <c r="D66" s="177"/>
      <c r="E66" s="177"/>
      <c r="F66" s="177"/>
      <c r="G66" s="177"/>
      <c r="H66" s="177"/>
      <c r="I66" s="177"/>
      <c r="J66" s="177"/>
      <c r="K66" s="177"/>
      <c r="L66" s="177"/>
      <c r="M66" s="177"/>
      <c r="N66" s="177"/>
      <c r="O66" s="177"/>
      <c r="P66" s="139"/>
      <c r="Q66" s="108"/>
    </row>
    <row r="67" spans="1:17" ht="17.25" customHeight="1">
      <c r="B67" s="142"/>
      <c r="K67" s="117" t="s">
        <v>10</v>
      </c>
      <c r="L67" s="117">
        <f>SUM(D65:O65)+ROUNDDOWN(SUM(D66:O66)/60,0)</f>
        <v>0</v>
      </c>
      <c r="M67" s="117" t="s">
        <v>56</v>
      </c>
      <c r="N67" s="171">
        <f>SUM(D66:O66)-ROUNDDOWN(SUM(D66:O66)/60,0)*60</f>
        <v>0</v>
      </c>
      <c r="O67" s="134" t="s">
        <v>57</v>
      </c>
      <c r="P67" s="150"/>
      <c r="Q67" s="102"/>
    </row>
    <row r="68" spans="1:17" ht="17.25" customHeight="1">
      <c r="B68" s="143"/>
      <c r="C68" s="119"/>
      <c r="D68" s="119"/>
      <c r="E68" s="119"/>
      <c r="F68" s="119"/>
      <c r="G68" s="119"/>
      <c r="H68" s="119"/>
      <c r="I68" s="119"/>
      <c r="J68" s="119"/>
      <c r="K68" s="119"/>
      <c r="L68" s="119"/>
      <c r="M68" s="119"/>
      <c r="N68" s="120"/>
      <c r="O68" s="109"/>
      <c r="P68" s="153"/>
      <c r="Q68" s="102"/>
    </row>
    <row r="69" spans="1:17" ht="17.25" customHeight="1">
      <c r="A69" s="42"/>
      <c r="B69" s="135">
        <v>3</v>
      </c>
      <c r="C69" s="245" t="s">
        <v>67</v>
      </c>
      <c r="D69" s="245"/>
      <c r="E69" s="245"/>
      <c r="F69" s="245"/>
      <c r="G69" s="245"/>
      <c r="H69" s="245"/>
      <c r="I69" s="245"/>
      <c r="J69" s="245"/>
      <c r="K69" s="245"/>
      <c r="L69" s="39"/>
      <c r="M69" s="39"/>
      <c r="N69" s="39"/>
      <c r="O69" s="39"/>
      <c r="P69" s="137"/>
      <c r="Q69" s="42"/>
    </row>
    <row r="70" spans="1:17" ht="17.25" customHeight="1">
      <c r="A70" s="42"/>
      <c r="B70" s="136"/>
      <c r="C70" s="38"/>
      <c r="D70" s="38"/>
      <c r="E70" s="38"/>
      <c r="F70" s="38"/>
      <c r="G70" s="38"/>
      <c r="H70" s="38"/>
      <c r="I70" s="38"/>
      <c r="J70" s="38"/>
      <c r="K70" s="38"/>
      <c r="L70" s="38"/>
      <c r="M70" s="38"/>
      <c r="N70" s="38"/>
      <c r="O70" s="38"/>
      <c r="P70" s="137"/>
      <c r="Q70" s="103"/>
    </row>
    <row r="71" spans="1:17" ht="17.25" customHeight="1">
      <c r="A71" s="42"/>
      <c r="B71" s="136"/>
      <c r="C71" s="38" t="s">
        <v>71</v>
      </c>
      <c r="D71" s="38"/>
      <c r="E71" s="38"/>
      <c r="F71" s="180"/>
      <c r="G71" s="38"/>
      <c r="H71" s="38"/>
      <c r="I71" s="38"/>
      <c r="J71" s="38"/>
      <c r="K71" s="38"/>
      <c r="L71" s="38"/>
      <c r="M71" s="38"/>
      <c r="N71" s="38"/>
      <c r="O71" s="38"/>
      <c r="P71" s="137"/>
      <c r="Q71" s="103"/>
    </row>
    <row r="72" spans="1:17" ht="17.25" customHeight="1">
      <c r="A72" s="40"/>
      <c r="B72" s="136"/>
      <c r="C72" s="121"/>
      <c r="D72" s="112" t="str">
        <f>参照用!B26</f>
        <v/>
      </c>
      <c r="E72" s="112" t="str">
        <f>参照用!C26</f>
        <v/>
      </c>
      <c r="F72" s="112" t="str">
        <f>参照用!D26</f>
        <v/>
      </c>
      <c r="G72" s="112" t="str">
        <f>参照用!E26</f>
        <v/>
      </c>
      <c r="H72" s="112" t="str">
        <f>参照用!F26</f>
        <v/>
      </c>
      <c r="I72" s="112" t="str">
        <f>参照用!G26</f>
        <v/>
      </c>
      <c r="J72" s="112" t="str">
        <f>参照用!H26</f>
        <v/>
      </c>
      <c r="K72" s="112" t="str">
        <f>参照用!I26</f>
        <v/>
      </c>
      <c r="L72" s="112" t="str">
        <f>参照用!J26</f>
        <v/>
      </c>
      <c r="M72" s="112" t="str">
        <f>参照用!K26</f>
        <v/>
      </c>
      <c r="N72" s="112" t="str">
        <f>参照用!L26</f>
        <v/>
      </c>
      <c r="O72" s="112" t="str">
        <f>参照用!M26</f>
        <v/>
      </c>
      <c r="P72" s="151"/>
      <c r="Q72" s="123"/>
    </row>
    <row r="73" spans="1:17" ht="17.25" customHeight="1">
      <c r="A73" s="108"/>
      <c r="B73" s="138"/>
      <c r="C73" s="115" t="str">
        <f>IF(F71="時給","時給",IF(F71="固定給","基本給",""))</f>
        <v/>
      </c>
      <c r="D73" s="178"/>
      <c r="E73" s="178"/>
      <c r="F73" s="178"/>
      <c r="G73" s="178"/>
      <c r="H73" s="178"/>
      <c r="I73" s="178"/>
      <c r="J73" s="178"/>
      <c r="K73" s="178"/>
      <c r="L73" s="178"/>
      <c r="M73" s="178"/>
      <c r="N73" s="178"/>
      <c r="O73" s="178"/>
      <c r="P73" s="139"/>
      <c r="Q73" s="107"/>
    </row>
    <row r="74" spans="1:17" ht="17.25" customHeight="1">
      <c r="A74" s="108"/>
      <c r="B74" s="138"/>
      <c r="C74" s="115" t="str">
        <f>IF(F71="時給","",IF(F71="固定給","看護師資格手当",""))</f>
        <v/>
      </c>
      <c r="D74" s="179"/>
      <c r="E74" s="179"/>
      <c r="F74" s="179"/>
      <c r="G74" s="179"/>
      <c r="H74" s="179"/>
      <c r="I74" s="179"/>
      <c r="J74" s="179"/>
      <c r="K74" s="179"/>
      <c r="L74" s="179"/>
      <c r="M74" s="179"/>
      <c r="N74" s="179"/>
      <c r="O74" s="179"/>
      <c r="P74" s="139"/>
      <c r="Q74" s="107"/>
    </row>
    <row r="75" spans="1:17" ht="17.25" customHeight="1">
      <c r="A75" s="111"/>
      <c r="B75" s="140"/>
      <c r="C75" s="109"/>
      <c r="D75" s="109"/>
      <c r="E75" s="109"/>
      <c r="F75" s="109"/>
      <c r="G75" s="109"/>
      <c r="H75" s="109"/>
      <c r="I75" s="109"/>
      <c r="J75" s="109"/>
      <c r="K75" s="109"/>
      <c r="L75" s="109"/>
      <c r="M75" s="109"/>
      <c r="N75" s="109"/>
      <c r="O75" s="109"/>
      <c r="P75" s="141"/>
      <c r="Q75" s="110"/>
    </row>
    <row r="76" spans="1:17" ht="17.25" customHeight="1">
      <c r="A76" s="42"/>
      <c r="B76" s="135">
        <v>4</v>
      </c>
      <c r="C76" s="39" t="s">
        <v>90</v>
      </c>
      <c r="D76" s="39"/>
      <c r="E76" s="39"/>
      <c r="F76" s="39"/>
      <c r="G76" s="39"/>
      <c r="H76" s="39"/>
      <c r="I76" s="39"/>
      <c r="J76" s="39"/>
      <c r="K76" s="39"/>
      <c r="L76" s="39"/>
      <c r="M76" s="39"/>
      <c r="N76" s="39"/>
      <c r="O76" s="39"/>
      <c r="P76" s="137"/>
      <c r="Q76" s="103"/>
    </row>
    <row r="77" spans="1:17" ht="17.25" customHeight="1">
      <c r="A77" s="42"/>
      <c r="B77" s="136"/>
      <c r="C77" s="38"/>
      <c r="D77" s="38"/>
      <c r="E77" s="38"/>
      <c r="F77" s="38"/>
      <c r="G77" s="38"/>
      <c r="H77" s="38"/>
      <c r="I77" s="38"/>
      <c r="J77" s="38"/>
      <c r="K77" s="38"/>
      <c r="L77" s="38"/>
      <c r="M77" s="38"/>
      <c r="N77" s="38"/>
      <c r="O77" s="38"/>
      <c r="P77" s="137"/>
      <c r="Q77" s="103"/>
    </row>
    <row r="78" spans="1:17" ht="17.25" customHeight="1">
      <c r="A78" s="114"/>
      <c r="B78" s="138"/>
      <c r="C78" s="105"/>
      <c r="D78" s="112" t="str">
        <f>参照用!B26</f>
        <v/>
      </c>
      <c r="E78" s="112" t="str">
        <f>参照用!C26</f>
        <v/>
      </c>
      <c r="F78" s="112" t="str">
        <f>参照用!D26</f>
        <v/>
      </c>
      <c r="G78" s="112" t="str">
        <f>参照用!E26</f>
        <v/>
      </c>
      <c r="H78" s="112" t="str">
        <f>参照用!F26</f>
        <v/>
      </c>
      <c r="I78" s="112" t="str">
        <f>参照用!G26</f>
        <v/>
      </c>
      <c r="J78" s="112" t="str">
        <f>参照用!H26</f>
        <v/>
      </c>
      <c r="K78" s="112" t="str">
        <f>参照用!I26</f>
        <v/>
      </c>
      <c r="L78" s="112" t="str">
        <f>参照用!J26</f>
        <v/>
      </c>
      <c r="M78" s="112" t="str">
        <f>参照用!K26</f>
        <v/>
      </c>
      <c r="N78" s="112" t="str">
        <f>参照用!L26</f>
        <v/>
      </c>
      <c r="O78" s="112" t="str">
        <f>参照用!M26</f>
        <v/>
      </c>
      <c r="P78" s="149"/>
      <c r="Q78" s="113"/>
    </row>
    <row r="79" spans="1:17" ht="17.25" customHeight="1">
      <c r="A79" s="108"/>
      <c r="B79" s="144"/>
      <c r="C79" s="124" t="s">
        <v>63</v>
      </c>
      <c r="D79" s="181"/>
      <c r="E79" s="181"/>
      <c r="F79" s="181"/>
      <c r="G79" s="181"/>
      <c r="H79" s="181"/>
      <c r="I79" s="181"/>
      <c r="J79" s="181"/>
      <c r="K79" s="181"/>
      <c r="L79" s="181"/>
      <c r="M79" s="181"/>
      <c r="N79" s="181"/>
      <c r="O79" s="181"/>
      <c r="P79" s="152"/>
      <c r="Q79" s="108"/>
    </row>
    <row r="80" spans="1:17" ht="17.25" customHeight="1">
      <c r="A80" s="108"/>
      <c r="B80" s="145"/>
      <c r="C80" s="115" t="s">
        <v>64</v>
      </c>
      <c r="D80" s="182"/>
      <c r="E80" s="182"/>
      <c r="F80" s="182"/>
      <c r="G80" s="182"/>
      <c r="H80" s="182"/>
      <c r="I80" s="182"/>
      <c r="J80" s="182"/>
      <c r="K80" s="182"/>
      <c r="L80" s="182"/>
      <c r="M80" s="182"/>
      <c r="N80" s="182"/>
      <c r="O80" s="182"/>
      <c r="P80" s="139"/>
      <c r="Q80" s="107"/>
    </row>
    <row r="81" spans="1:17" ht="17.25" customHeight="1" thickBot="1">
      <c r="B81" s="146"/>
      <c r="C81" s="147"/>
      <c r="D81" s="147"/>
      <c r="E81" s="147"/>
      <c r="F81" s="147"/>
      <c r="G81" s="147"/>
      <c r="H81" s="147"/>
      <c r="I81" s="147"/>
      <c r="J81" s="147"/>
      <c r="K81" s="147"/>
      <c r="L81" s="147"/>
      <c r="M81" s="147"/>
      <c r="N81" s="147"/>
      <c r="O81" s="147"/>
      <c r="P81" s="148"/>
    </row>
    <row r="82" spans="1:17" ht="17.25" customHeight="1">
      <c r="A82" s="154"/>
      <c r="B82" s="155"/>
      <c r="C82" s="156"/>
      <c r="D82" s="156"/>
      <c r="E82" s="156"/>
      <c r="F82" s="156"/>
      <c r="G82" s="156"/>
      <c r="H82" s="156"/>
      <c r="I82" s="156"/>
      <c r="J82" s="156"/>
      <c r="K82" s="156"/>
      <c r="L82" s="156"/>
      <c r="M82" s="156"/>
      <c r="N82" s="156"/>
      <c r="O82" s="156"/>
      <c r="P82" s="156"/>
      <c r="Q82" s="157"/>
    </row>
    <row r="83" spans="1:17" ht="17.25" customHeight="1" thickBot="1">
      <c r="A83" s="128"/>
      <c r="B83" s="129"/>
      <c r="C83" s="129"/>
      <c r="D83" s="129"/>
      <c r="E83" s="129"/>
      <c r="F83" s="129"/>
      <c r="G83" s="129"/>
      <c r="H83" s="129"/>
      <c r="I83" s="129"/>
      <c r="J83" s="129"/>
      <c r="K83" s="129"/>
      <c r="L83" s="129"/>
      <c r="M83" s="129"/>
      <c r="N83" s="129"/>
      <c r="O83" s="129"/>
      <c r="P83" s="130"/>
      <c r="Q83" s="131"/>
    </row>
    <row r="84" spans="1:17" ht="17.25" customHeight="1">
      <c r="A84" s="133" t="s">
        <v>106</v>
      </c>
      <c r="B84" s="247" t="s">
        <v>78</v>
      </c>
      <c r="C84" s="248"/>
      <c r="D84" s="249">
        <f>入力シート１!E19</f>
        <v>0</v>
      </c>
      <c r="E84" s="250"/>
      <c r="F84" s="251"/>
      <c r="G84" s="252" t="s">
        <v>94</v>
      </c>
      <c r="H84" s="253"/>
      <c r="I84" s="173"/>
      <c r="J84" s="174"/>
      <c r="K84" s="170" t="s">
        <v>95</v>
      </c>
      <c r="L84" s="174"/>
      <c r="M84" s="170" t="s">
        <v>96</v>
      </c>
      <c r="N84" s="174"/>
      <c r="O84" s="170" t="s">
        <v>97</v>
      </c>
      <c r="P84" s="169"/>
    </row>
    <row r="85" spans="1:17" ht="17.25" customHeight="1">
      <c r="A85" s="42"/>
      <c r="B85" s="135">
        <v>1</v>
      </c>
      <c r="C85" s="245" t="s">
        <v>65</v>
      </c>
      <c r="D85" s="245"/>
      <c r="E85" s="246"/>
      <c r="F85" s="246"/>
      <c r="G85" s="246"/>
      <c r="H85" s="38"/>
      <c r="I85" s="38"/>
      <c r="J85" s="38"/>
      <c r="K85" s="38"/>
      <c r="L85" s="38"/>
      <c r="M85" s="38"/>
      <c r="N85" s="38"/>
      <c r="O85" s="38"/>
      <c r="P85" s="137"/>
      <c r="Q85" s="103"/>
    </row>
    <row r="86" spans="1:17" ht="17.25" customHeight="1">
      <c r="A86" s="42"/>
      <c r="B86" s="136"/>
      <c r="C86" s="38"/>
      <c r="D86" s="38"/>
      <c r="E86" s="38"/>
      <c r="F86" s="38"/>
      <c r="G86" s="38"/>
      <c r="H86" s="38"/>
      <c r="I86" s="38"/>
      <c r="J86" s="38"/>
      <c r="K86" s="38"/>
      <c r="L86" s="38"/>
      <c r="M86" s="38"/>
      <c r="N86" s="38"/>
      <c r="O86" s="38"/>
      <c r="P86" s="137"/>
      <c r="Q86" s="103"/>
    </row>
    <row r="87" spans="1:17" ht="17.25" customHeight="1">
      <c r="A87" s="108"/>
      <c r="B87" s="138"/>
      <c r="C87" s="104" t="str">
        <f>IF(D87="","令和　年",IF(D87=4,"令和5年",IF(D87&gt;4,"令和5年","令和6年")))</f>
        <v>令和　年</v>
      </c>
      <c r="D87" s="175"/>
      <c r="E87" s="105" t="s">
        <v>49</v>
      </c>
      <c r="F87" s="175"/>
      <c r="G87" s="105" t="s">
        <v>50</v>
      </c>
      <c r="H87" s="105" t="s">
        <v>59</v>
      </c>
      <c r="I87" s="104" t="str">
        <f>IF(J87="","令和　年",IF(J87=4,"令和5年",IF(J87&gt;4,"令和5年","令和6年")))</f>
        <v>令和　年</v>
      </c>
      <c r="J87" s="175"/>
      <c r="K87" s="105" t="s">
        <v>49</v>
      </c>
      <c r="L87" s="175"/>
      <c r="M87" s="105" t="s">
        <v>50</v>
      </c>
      <c r="N87" s="106" t="s">
        <v>60</v>
      </c>
      <c r="O87" s="106"/>
      <c r="P87" s="139"/>
      <c r="Q87" s="107"/>
    </row>
    <row r="88" spans="1:17" ht="17.25" customHeight="1">
      <c r="A88" s="111"/>
      <c r="B88" s="140"/>
      <c r="C88" s="109"/>
      <c r="D88" s="109"/>
      <c r="E88" s="109"/>
      <c r="F88" s="109"/>
      <c r="G88" s="109"/>
      <c r="H88" s="109"/>
      <c r="I88" s="109"/>
      <c r="J88" s="109"/>
      <c r="K88" s="109"/>
      <c r="L88" s="109"/>
      <c r="M88" s="109"/>
      <c r="N88" s="109"/>
      <c r="O88" s="109"/>
      <c r="P88" s="141"/>
      <c r="Q88" s="110"/>
    </row>
    <row r="89" spans="1:17" ht="17.25" customHeight="1">
      <c r="A89" s="42"/>
      <c r="B89" s="135">
        <v>2</v>
      </c>
      <c r="C89" s="39" t="s">
        <v>89</v>
      </c>
      <c r="D89" s="39"/>
      <c r="E89" s="39"/>
      <c r="F89" s="39"/>
      <c r="G89" s="39"/>
      <c r="H89" s="39"/>
      <c r="I89" s="39"/>
      <c r="J89" s="39"/>
      <c r="K89" s="39"/>
      <c r="L89" s="39"/>
      <c r="M89" s="39"/>
      <c r="N89" s="39"/>
      <c r="O89" s="39"/>
      <c r="P89" s="137"/>
      <c r="Q89" s="103"/>
    </row>
    <row r="90" spans="1:17" ht="17.25" customHeight="1">
      <c r="A90" s="42"/>
      <c r="B90" s="136"/>
      <c r="C90" s="38"/>
      <c r="D90" s="38"/>
      <c r="E90" s="38"/>
      <c r="F90" s="38"/>
      <c r="G90" s="38"/>
      <c r="H90" s="38"/>
      <c r="I90" s="38"/>
      <c r="J90" s="38"/>
      <c r="K90" s="38"/>
      <c r="L90" s="38"/>
      <c r="M90" s="38"/>
      <c r="N90" s="38"/>
      <c r="O90" s="38"/>
      <c r="P90" s="137"/>
      <c r="Q90" s="103"/>
    </row>
    <row r="91" spans="1:17" ht="17.25" customHeight="1">
      <c r="A91" s="114"/>
      <c r="B91" s="138"/>
      <c r="C91" s="105"/>
      <c r="D91" s="112" t="str">
        <f>参照用!B36</f>
        <v/>
      </c>
      <c r="E91" s="112" t="str">
        <f>参照用!C36</f>
        <v/>
      </c>
      <c r="F91" s="112" t="str">
        <f>参照用!D36</f>
        <v/>
      </c>
      <c r="G91" s="112" t="str">
        <f>参照用!E36</f>
        <v/>
      </c>
      <c r="H91" s="112" t="str">
        <f>参照用!F36</f>
        <v/>
      </c>
      <c r="I91" s="112" t="str">
        <f>参照用!G36</f>
        <v/>
      </c>
      <c r="J91" s="112" t="str">
        <f>参照用!H36</f>
        <v/>
      </c>
      <c r="K91" s="112" t="str">
        <f>参照用!I36</f>
        <v/>
      </c>
      <c r="L91" s="112" t="str">
        <f>参照用!J36</f>
        <v/>
      </c>
      <c r="M91" s="112" t="str">
        <f>参照用!K36</f>
        <v/>
      </c>
      <c r="N91" s="112" t="str">
        <f>参照用!L36</f>
        <v/>
      </c>
      <c r="O91" s="112" t="str">
        <f>参照用!M36</f>
        <v/>
      </c>
      <c r="P91" s="149"/>
      <c r="Q91" s="113"/>
    </row>
    <row r="92" spans="1:17" ht="17.25" customHeight="1">
      <c r="A92" s="108"/>
      <c r="B92" s="138"/>
      <c r="C92" s="115" t="s">
        <v>56</v>
      </c>
      <c r="D92" s="176"/>
      <c r="E92" s="176"/>
      <c r="F92" s="176"/>
      <c r="G92" s="176"/>
      <c r="H92" s="176"/>
      <c r="I92" s="176"/>
      <c r="J92" s="176"/>
      <c r="K92" s="176"/>
      <c r="L92" s="176"/>
      <c r="M92" s="176"/>
      <c r="N92" s="176"/>
      <c r="O92" s="176"/>
      <c r="P92" s="139"/>
      <c r="Q92" s="108"/>
    </row>
    <row r="93" spans="1:17" ht="17.25" customHeight="1">
      <c r="A93" s="108"/>
      <c r="B93" s="138"/>
      <c r="C93" s="115" t="s">
        <v>57</v>
      </c>
      <c r="D93" s="177"/>
      <c r="E93" s="177"/>
      <c r="F93" s="177"/>
      <c r="G93" s="177"/>
      <c r="H93" s="177"/>
      <c r="I93" s="177"/>
      <c r="J93" s="177"/>
      <c r="K93" s="177"/>
      <c r="L93" s="177"/>
      <c r="M93" s="177"/>
      <c r="N93" s="177"/>
      <c r="O93" s="177"/>
      <c r="P93" s="139"/>
      <c r="Q93" s="108"/>
    </row>
    <row r="94" spans="1:17" ht="17.25" customHeight="1">
      <c r="B94" s="142"/>
      <c r="K94" s="117" t="s">
        <v>10</v>
      </c>
      <c r="L94" s="117">
        <f>SUM(D92:O92)+ROUNDDOWN(SUM(D93:O93)/60,0)</f>
        <v>0</v>
      </c>
      <c r="M94" s="117" t="s">
        <v>56</v>
      </c>
      <c r="N94" s="118">
        <f>SUM(D93:O93)-ROUNDDOWN(SUM(D93:O93)/60,0)*60</f>
        <v>0</v>
      </c>
      <c r="O94" s="134" t="s">
        <v>57</v>
      </c>
      <c r="P94" s="150"/>
      <c r="Q94" s="102"/>
    </row>
    <row r="95" spans="1:17" ht="17.25" customHeight="1">
      <c r="B95" s="143"/>
      <c r="C95" s="119"/>
      <c r="D95" s="119"/>
      <c r="E95" s="119"/>
      <c r="F95" s="119"/>
      <c r="G95" s="119"/>
      <c r="H95" s="119"/>
      <c r="I95" s="119"/>
      <c r="J95" s="119"/>
      <c r="K95" s="119"/>
      <c r="L95" s="119"/>
      <c r="M95" s="119"/>
      <c r="N95" s="120"/>
      <c r="O95" s="109"/>
      <c r="P95" s="153"/>
      <c r="Q95" s="102"/>
    </row>
    <row r="96" spans="1:17" ht="17.25" customHeight="1">
      <c r="A96" s="42"/>
      <c r="B96" s="135">
        <v>3</v>
      </c>
      <c r="C96" s="245" t="s">
        <v>67</v>
      </c>
      <c r="D96" s="245"/>
      <c r="E96" s="245"/>
      <c r="F96" s="245"/>
      <c r="G96" s="245"/>
      <c r="H96" s="245"/>
      <c r="I96" s="245"/>
      <c r="J96" s="245"/>
      <c r="K96" s="245"/>
      <c r="L96" s="39"/>
      <c r="M96" s="39"/>
      <c r="N96" s="39"/>
      <c r="O96" s="39"/>
      <c r="P96" s="137"/>
      <c r="Q96" s="42"/>
    </row>
    <row r="97" spans="1:17" ht="17.25" customHeight="1">
      <c r="A97" s="42"/>
      <c r="B97" s="136"/>
      <c r="C97" s="38"/>
      <c r="D97" s="38"/>
      <c r="E97" s="38"/>
      <c r="F97" s="38"/>
      <c r="G97" s="38"/>
      <c r="H97" s="38"/>
      <c r="I97" s="38"/>
      <c r="J97" s="38"/>
      <c r="K97" s="38"/>
      <c r="L97" s="38"/>
      <c r="M97" s="38"/>
      <c r="N97" s="38"/>
      <c r="O97" s="38"/>
      <c r="P97" s="137"/>
      <c r="Q97" s="103"/>
    </row>
    <row r="98" spans="1:17" ht="17.25" customHeight="1">
      <c r="A98" s="42"/>
      <c r="B98" s="136"/>
      <c r="C98" s="38" t="s">
        <v>71</v>
      </c>
      <c r="D98" s="38"/>
      <c r="E98" s="38"/>
      <c r="F98" s="180"/>
      <c r="G98" s="38"/>
      <c r="H98" s="38"/>
      <c r="I98" s="38"/>
      <c r="J98" s="38"/>
      <c r="K98" s="38"/>
      <c r="L98" s="38"/>
      <c r="M98" s="38"/>
      <c r="N98" s="38"/>
      <c r="O98" s="38"/>
      <c r="P98" s="137"/>
      <c r="Q98" s="103"/>
    </row>
    <row r="99" spans="1:17" ht="17.25" customHeight="1">
      <c r="A99" s="40"/>
      <c r="B99" s="136"/>
      <c r="C99" s="121"/>
      <c r="D99" s="112" t="str">
        <f>参照用!B36</f>
        <v/>
      </c>
      <c r="E99" s="112" t="str">
        <f>参照用!C36</f>
        <v/>
      </c>
      <c r="F99" s="112" t="str">
        <f>参照用!D36</f>
        <v/>
      </c>
      <c r="G99" s="112" t="str">
        <f>参照用!E36</f>
        <v/>
      </c>
      <c r="H99" s="112" t="str">
        <f>参照用!F36</f>
        <v/>
      </c>
      <c r="I99" s="112" t="str">
        <f>参照用!G36</f>
        <v/>
      </c>
      <c r="J99" s="112" t="str">
        <f>参照用!H36</f>
        <v/>
      </c>
      <c r="K99" s="112" t="str">
        <f>参照用!I36</f>
        <v/>
      </c>
      <c r="L99" s="112" t="str">
        <f>参照用!J36</f>
        <v/>
      </c>
      <c r="M99" s="112" t="str">
        <f>参照用!K36</f>
        <v/>
      </c>
      <c r="N99" s="112" t="str">
        <f>参照用!L36</f>
        <v/>
      </c>
      <c r="O99" s="112" t="str">
        <f>参照用!M36</f>
        <v/>
      </c>
      <c r="P99" s="151"/>
      <c r="Q99" s="123"/>
    </row>
    <row r="100" spans="1:17" ht="17.25" customHeight="1">
      <c r="A100" s="108"/>
      <c r="B100" s="138"/>
      <c r="C100" s="115" t="str">
        <f>IF(F98="時給","時給",IF(F98="固定給","基本給",""))</f>
        <v/>
      </c>
      <c r="D100" s="178"/>
      <c r="E100" s="178"/>
      <c r="F100" s="178"/>
      <c r="G100" s="178"/>
      <c r="H100" s="178"/>
      <c r="I100" s="178"/>
      <c r="J100" s="178"/>
      <c r="K100" s="178"/>
      <c r="L100" s="178"/>
      <c r="M100" s="178"/>
      <c r="N100" s="178"/>
      <c r="O100" s="178"/>
      <c r="P100" s="139"/>
      <c r="Q100" s="107"/>
    </row>
    <row r="101" spans="1:17" ht="17.25" customHeight="1">
      <c r="A101" s="108"/>
      <c r="B101" s="138"/>
      <c r="C101" s="115" t="str">
        <f>IF(F98="時給","",IF(F98="固定給","看護師資格手当",""))</f>
        <v/>
      </c>
      <c r="D101" s="179"/>
      <c r="E101" s="179"/>
      <c r="F101" s="179"/>
      <c r="G101" s="179"/>
      <c r="H101" s="179"/>
      <c r="I101" s="179"/>
      <c r="J101" s="179"/>
      <c r="K101" s="179"/>
      <c r="L101" s="179"/>
      <c r="M101" s="179"/>
      <c r="N101" s="179"/>
      <c r="O101" s="179"/>
      <c r="P101" s="139"/>
      <c r="Q101" s="107"/>
    </row>
    <row r="102" spans="1:17" ht="17.25" customHeight="1">
      <c r="A102" s="111"/>
      <c r="B102" s="140"/>
      <c r="C102" s="109"/>
      <c r="D102" s="109"/>
      <c r="E102" s="109"/>
      <c r="F102" s="109"/>
      <c r="G102" s="109"/>
      <c r="H102" s="109"/>
      <c r="I102" s="109"/>
      <c r="J102" s="109"/>
      <c r="K102" s="109"/>
      <c r="L102" s="109"/>
      <c r="M102" s="109"/>
      <c r="N102" s="109"/>
      <c r="O102" s="109"/>
      <c r="P102" s="141"/>
      <c r="Q102" s="110"/>
    </row>
    <row r="103" spans="1:17" ht="17.25" customHeight="1">
      <c r="A103" s="42"/>
      <c r="B103" s="135">
        <v>4</v>
      </c>
      <c r="C103" s="39" t="s">
        <v>90</v>
      </c>
      <c r="D103" s="39"/>
      <c r="E103" s="39"/>
      <c r="F103" s="39"/>
      <c r="G103" s="39"/>
      <c r="H103" s="39"/>
      <c r="I103" s="39"/>
      <c r="J103" s="39"/>
      <c r="K103" s="39"/>
      <c r="L103" s="39"/>
      <c r="M103" s="39"/>
      <c r="N103" s="39"/>
      <c r="O103" s="39"/>
      <c r="P103" s="137"/>
      <c r="Q103" s="103"/>
    </row>
    <row r="104" spans="1:17" ht="17.25" customHeight="1">
      <c r="A104" s="42"/>
      <c r="B104" s="136"/>
      <c r="C104" s="38"/>
      <c r="D104" s="38"/>
      <c r="E104" s="38"/>
      <c r="F104" s="38"/>
      <c r="G104" s="38"/>
      <c r="H104" s="38"/>
      <c r="I104" s="38"/>
      <c r="J104" s="38"/>
      <c r="K104" s="38"/>
      <c r="L104" s="38"/>
      <c r="M104" s="38"/>
      <c r="N104" s="38"/>
      <c r="O104" s="38"/>
      <c r="P104" s="137"/>
      <c r="Q104" s="103"/>
    </row>
    <row r="105" spans="1:17" ht="17.25" customHeight="1">
      <c r="A105" s="114"/>
      <c r="B105" s="138"/>
      <c r="C105" s="105"/>
      <c r="D105" s="112" t="str">
        <f>参照用!B36</f>
        <v/>
      </c>
      <c r="E105" s="112" t="str">
        <f>参照用!C36</f>
        <v/>
      </c>
      <c r="F105" s="112" t="str">
        <f>参照用!D36</f>
        <v/>
      </c>
      <c r="G105" s="112" t="str">
        <f>参照用!E36</f>
        <v/>
      </c>
      <c r="H105" s="112" t="str">
        <f>参照用!F36</f>
        <v/>
      </c>
      <c r="I105" s="112" t="str">
        <f>参照用!G36</f>
        <v/>
      </c>
      <c r="J105" s="112" t="str">
        <f>参照用!H36</f>
        <v/>
      </c>
      <c r="K105" s="112" t="str">
        <f>参照用!I36</f>
        <v/>
      </c>
      <c r="L105" s="112" t="str">
        <f>参照用!J36</f>
        <v/>
      </c>
      <c r="M105" s="112" t="str">
        <f>参照用!K36</f>
        <v/>
      </c>
      <c r="N105" s="112" t="str">
        <f>参照用!L36</f>
        <v/>
      </c>
      <c r="O105" s="112" t="str">
        <f>参照用!M36</f>
        <v/>
      </c>
      <c r="P105" s="149"/>
      <c r="Q105" s="113"/>
    </row>
    <row r="106" spans="1:17" ht="17.25" customHeight="1">
      <c r="A106" s="108"/>
      <c r="B106" s="144"/>
      <c r="C106" s="124" t="s">
        <v>63</v>
      </c>
      <c r="D106" s="181"/>
      <c r="E106" s="181"/>
      <c r="F106" s="181"/>
      <c r="G106" s="181"/>
      <c r="H106" s="181"/>
      <c r="I106" s="181"/>
      <c r="J106" s="181"/>
      <c r="K106" s="181"/>
      <c r="L106" s="181"/>
      <c r="M106" s="181"/>
      <c r="N106" s="181"/>
      <c r="O106" s="181"/>
      <c r="P106" s="152"/>
      <c r="Q106" s="108"/>
    </row>
    <row r="107" spans="1:17" ht="17.25" customHeight="1">
      <c r="A107" s="108"/>
      <c r="B107" s="145"/>
      <c r="C107" s="115" t="s">
        <v>64</v>
      </c>
      <c r="D107" s="182"/>
      <c r="E107" s="182"/>
      <c r="F107" s="182"/>
      <c r="G107" s="182"/>
      <c r="H107" s="182"/>
      <c r="I107" s="182"/>
      <c r="J107" s="182"/>
      <c r="K107" s="182"/>
      <c r="L107" s="182"/>
      <c r="M107" s="182"/>
      <c r="N107" s="182"/>
      <c r="O107" s="182"/>
      <c r="P107" s="139"/>
      <c r="Q107" s="107"/>
    </row>
    <row r="108" spans="1:17" ht="17.25" customHeight="1" thickBot="1">
      <c r="B108" s="146"/>
      <c r="C108" s="147"/>
      <c r="D108" s="147"/>
      <c r="E108" s="147"/>
      <c r="F108" s="147"/>
      <c r="G108" s="147"/>
      <c r="H108" s="147"/>
      <c r="I108" s="147"/>
      <c r="J108" s="147"/>
      <c r="K108" s="147"/>
      <c r="L108" s="147"/>
      <c r="M108" s="147"/>
      <c r="N108" s="147"/>
      <c r="O108" s="147"/>
      <c r="P108" s="148"/>
    </row>
    <row r="109" spans="1:17" ht="17.25" customHeight="1">
      <c r="A109" s="154"/>
      <c r="B109" s="155"/>
      <c r="C109" s="156"/>
      <c r="D109" s="156"/>
      <c r="E109" s="156"/>
      <c r="F109" s="156"/>
      <c r="G109" s="156"/>
      <c r="H109" s="156"/>
      <c r="I109" s="156"/>
      <c r="J109" s="156"/>
      <c r="K109" s="156"/>
      <c r="L109" s="156"/>
      <c r="M109" s="156"/>
      <c r="N109" s="156"/>
      <c r="O109" s="156"/>
      <c r="P109" s="156"/>
      <c r="Q109" s="157"/>
    </row>
    <row r="110" spans="1:17" ht="17.25" customHeight="1" thickBot="1">
      <c r="A110" s="128"/>
      <c r="B110" s="129"/>
      <c r="C110" s="129"/>
      <c r="D110" s="129"/>
      <c r="E110" s="129"/>
      <c r="F110" s="129"/>
      <c r="G110" s="129"/>
      <c r="H110" s="129"/>
      <c r="I110" s="129"/>
      <c r="J110" s="129"/>
      <c r="K110" s="129"/>
      <c r="L110" s="129"/>
      <c r="M110" s="129"/>
      <c r="N110" s="129"/>
      <c r="O110" s="129"/>
      <c r="P110" s="130"/>
      <c r="Q110" s="131"/>
    </row>
    <row r="111" spans="1:17" ht="17.25" customHeight="1">
      <c r="A111" s="133" t="s">
        <v>107</v>
      </c>
      <c r="B111" s="247" t="s">
        <v>78</v>
      </c>
      <c r="C111" s="248"/>
      <c r="D111" s="249">
        <f>入力シート１!E21</f>
        <v>0</v>
      </c>
      <c r="E111" s="250"/>
      <c r="F111" s="251"/>
      <c r="G111" s="252" t="s">
        <v>94</v>
      </c>
      <c r="H111" s="253"/>
      <c r="I111" s="173"/>
      <c r="J111" s="174"/>
      <c r="K111" s="170" t="s">
        <v>95</v>
      </c>
      <c r="L111" s="174"/>
      <c r="M111" s="170" t="s">
        <v>96</v>
      </c>
      <c r="N111" s="174"/>
      <c r="O111" s="170" t="s">
        <v>97</v>
      </c>
      <c r="P111" s="169"/>
    </row>
    <row r="112" spans="1:17" ht="17.25" customHeight="1">
      <c r="A112" s="42"/>
      <c r="B112" s="135">
        <v>1</v>
      </c>
      <c r="C112" s="245" t="s">
        <v>65</v>
      </c>
      <c r="D112" s="245"/>
      <c r="E112" s="246"/>
      <c r="F112" s="246"/>
      <c r="G112" s="246"/>
      <c r="H112" s="38"/>
      <c r="I112" s="38"/>
      <c r="J112" s="38"/>
      <c r="K112" s="38"/>
      <c r="L112" s="38"/>
      <c r="M112" s="38"/>
      <c r="N112" s="38"/>
      <c r="O112" s="38"/>
      <c r="P112" s="137"/>
      <c r="Q112" s="103"/>
    </row>
    <row r="113" spans="1:17" ht="17.25" customHeight="1">
      <c r="A113" s="42"/>
      <c r="B113" s="136"/>
      <c r="C113" s="38"/>
      <c r="D113" s="38"/>
      <c r="E113" s="38"/>
      <c r="F113" s="38"/>
      <c r="G113" s="38"/>
      <c r="H113" s="38"/>
      <c r="I113" s="38"/>
      <c r="J113" s="38"/>
      <c r="K113" s="38"/>
      <c r="L113" s="38"/>
      <c r="M113" s="38"/>
      <c r="N113" s="38"/>
      <c r="O113" s="38"/>
      <c r="P113" s="137"/>
      <c r="Q113" s="103"/>
    </row>
    <row r="114" spans="1:17" ht="17.25" customHeight="1">
      <c r="A114" s="108"/>
      <c r="B114" s="138"/>
      <c r="C114" s="104" t="str">
        <f>IF(D114="","令和　年",IF(D114=4,"令和5年",IF(D114&gt;4,"令和5年","令和6年")))</f>
        <v>令和　年</v>
      </c>
      <c r="D114" s="175"/>
      <c r="E114" s="105" t="s">
        <v>49</v>
      </c>
      <c r="F114" s="175"/>
      <c r="G114" s="105" t="s">
        <v>50</v>
      </c>
      <c r="H114" s="105" t="s">
        <v>59</v>
      </c>
      <c r="I114" s="104" t="str">
        <f>IF(J114="","令和　年",IF(J114=4,"令和5年",IF(J114&gt;4,"令和5年","令和6年")))</f>
        <v>令和　年</v>
      </c>
      <c r="J114" s="175"/>
      <c r="K114" s="105" t="s">
        <v>49</v>
      </c>
      <c r="L114" s="175"/>
      <c r="M114" s="105" t="s">
        <v>50</v>
      </c>
      <c r="N114" s="106" t="s">
        <v>60</v>
      </c>
      <c r="O114" s="106"/>
      <c r="P114" s="139"/>
      <c r="Q114" s="107"/>
    </row>
    <row r="115" spans="1:17" ht="17.25" customHeight="1">
      <c r="A115" s="111"/>
      <c r="B115" s="140"/>
      <c r="C115" s="109"/>
      <c r="D115" s="109"/>
      <c r="E115" s="109"/>
      <c r="F115" s="109"/>
      <c r="G115" s="109"/>
      <c r="H115" s="109"/>
      <c r="I115" s="109"/>
      <c r="J115" s="109"/>
      <c r="K115" s="109"/>
      <c r="L115" s="109"/>
      <c r="M115" s="109"/>
      <c r="N115" s="109"/>
      <c r="O115" s="109"/>
      <c r="P115" s="141"/>
      <c r="Q115" s="110"/>
    </row>
    <row r="116" spans="1:17" ht="17.25" customHeight="1">
      <c r="A116" s="42"/>
      <c r="B116" s="135">
        <v>2</v>
      </c>
      <c r="C116" s="39" t="s">
        <v>89</v>
      </c>
      <c r="D116" s="39"/>
      <c r="E116" s="39"/>
      <c r="F116" s="39"/>
      <c r="G116" s="39"/>
      <c r="H116" s="39"/>
      <c r="I116" s="39"/>
      <c r="J116" s="39"/>
      <c r="K116" s="39"/>
      <c r="L116" s="39"/>
      <c r="M116" s="39"/>
      <c r="N116" s="39"/>
      <c r="O116" s="39"/>
      <c r="P116" s="137"/>
      <c r="Q116" s="103"/>
    </row>
    <row r="117" spans="1:17" ht="17.25" customHeight="1">
      <c r="A117" s="42"/>
      <c r="B117" s="136"/>
      <c r="C117" s="38"/>
      <c r="D117" s="38"/>
      <c r="E117" s="38"/>
      <c r="F117" s="38"/>
      <c r="G117" s="38"/>
      <c r="H117" s="38"/>
      <c r="I117" s="38"/>
      <c r="J117" s="38"/>
      <c r="K117" s="38"/>
      <c r="L117" s="38"/>
      <c r="M117" s="38"/>
      <c r="N117" s="38"/>
      <c r="O117" s="38"/>
      <c r="P117" s="137"/>
      <c r="Q117" s="103"/>
    </row>
    <row r="118" spans="1:17" ht="17.25" customHeight="1">
      <c r="A118" s="114"/>
      <c r="B118" s="138"/>
      <c r="C118" s="105"/>
      <c r="D118" s="112" t="str">
        <f>参照用!B46</f>
        <v/>
      </c>
      <c r="E118" s="112" t="str">
        <f>参照用!C46</f>
        <v/>
      </c>
      <c r="F118" s="112" t="str">
        <f>参照用!D46</f>
        <v/>
      </c>
      <c r="G118" s="112" t="str">
        <f>参照用!E46</f>
        <v/>
      </c>
      <c r="H118" s="112" t="str">
        <f>参照用!F46</f>
        <v/>
      </c>
      <c r="I118" s="112" t="str">
        <f>参照用!G46</f>
        <v/>
      </c>
      <c r="J118" s="112" t="str">
        <f>参照用!H46</f>
        <v/>
      </c>
      <c r="K118" s="112" t="str">
        <f>参照用!I46</f>
        <v/>
      </c>
      <c r="L118" s="112" t="str">
        <f>参照用!J46</f>
        <v/>
      </c>
      <c r="M118" s="112" t="str">
        <f>参照用!K46</f>
        <v/>
      </c>
      <c r="N118" s="112" t="str">
        <f>参照用!L46</f>
        <v/>
      </c>
      <c r="O118" s="112" t="str">
        <f>参照用!M46</f>
        <v/>
      </c>
      <c r="P118" s="149"/>
      <c r="Q118" s="113"/>
    </row>
    <row r="119" spans="1:17" ht="17.25" customHeight="1">
      <c r="A119" s="108"/>
      <c r="B119" s="138"/>
      <c r="C119" s="115" t="s">
        <v>56</v>
      </c>
      <c r="D119" s="176"/>
      <c r="E119" s="176"/>
      <c r="F119" s="176"/>
      <c r="G119" s="176"/>
      <c r="H119" s="176"/>
      <c r="I119" s="176"/>
      <c r="J119" s="176"/>
      <c r="K119" s="176"/>
      <c r="L119" s="176"/>
      <c r="M119" s="176"/>
      <c r="N119" s="176"/>
      <c r="O119" s="176"/>
      <c r="P119" s="139"/>
      <c r="Q119" s="108"/>
    </row>
    <row r="120" spans="1:17" ht="17.25" customHeight="1">
      <c r="A120" s="108"/>
      <c r="B120" s="138"/>
      <c r="C120" s="115" t="s">
        <v>57</v>
      </c>
      <c r="D120" s="177"/>
      <c r="E120" s="176"/>
      <c r="F120" s="176"/>
      <c r="G120" s="176"/>
      <c r="H120" s="176"/>
      <c r="I120" s="176"/>
      <c r="J120" s="176"/>
      <c r="K120" s="176"/>
      <c r="L120" s="176"/>
      <c r="M120" s="176"/>
      <c r="N120" s="176"/>
      <c r="O120" s="176"/>
      <c r="P120" s="139"/>
      <c r="Q120" s="108"/>
    </row>
    <row r="121" spans="1:17" ht="17.25" customHeight="1">
      <c r="B121" s="142"/>
      <c r="K121" s="117" t="s">
        <v>10</v>
      </c>
      <c r="L121" s="117">
        <f>SUM(D119:O119)+ROUNDDOWN(SUM(D120:O120)/60,0)</f>
        <v>0</v>
      </c>
      <c r="M121" s="117" t="s">
        <v>56</v>
      </c>
      <c r="N121" s="118">
        <f>SUM(D120:O120)-ROUNDDOWN(SUM(D120:O120)/60,0)*60</f>
        <v>0</v>
      </c>
      <c r="O121" s="134" t="s">
        <v>57</v>
      </c>
      <c r="P121" s="150"/>
      <c r="Q121" s="102"/>
    </row>
    <row r="122" spans="1:17" ht="17.25" customHeight="1">
      <c r="B122" s="143"/>
      <c r="C122" s="119"/>
      <c r="D122" s="119"/>
      <c r="E122" s="119"/>
      <c r="F122" s="119"/>
      <c r="G122" s="119"/>
      <c r="H122" s="119"/>
      <c r="I122" s="119"/>
      <c r="J122" s="119"/>
      <c r="K122" s="119"/>
      <c r="L122" s="119"/>
      <c r="M122" s="119"/>
      <c r="N122" s="120"/>
      <c r="O122" s="109"/>
      <c r="P122" s="153"/>
      <c r="Q122" s="102"/>
    </row>
    <row r="123" spans="1:17" ht="17.25" customHeight="1">
      <c r="A123" s="42"/>
      <c r="B123" s="135">
        <v>3</v>
      </c>
      <c r="C123" s="245" t="s">
        <v>67</v>
      </c>
      <c r="D123" s="245"/>
      <c r="E123" s="245"/>
      <c r="F123" s="245"/>
      <c r="G123" s="245"/>
      <c r="H123" s="245"/>
      <c r="I123" s="245"/>
      <c r="J123" s="245"/>
      <c r="K123" s="245"/>
      <c r="L123" s="39"/>
      <c r="M123" s="39"/>
      <c r="N123" s="39"/>
      <c r="O123" s="39"/>
      <c r="P123" s="137"/>
      <c r="Q123" s="42"/>
    </row>
    <row r="124" spans="1:17" ht="17.25" customHeight="1">
      <c r="A124" s="42"/>
      <c r="B124" s="136"/>
      <c r="C124" s="38"/>
      <c r="D124" s="38"/>
      <c r="E124" s="38"/>
      <c r="F124" s="38"/>
      <c r="G124" s="38"/>
      <c r="H124" s="38"/>
      <c r="I124" s="38"/>
      <c r="J124" s="38"/>
      <c r="K124" s="38"/>
      <c r="L124" s="38"/>
      <c r="M124" s="38"/>
      <c r="N124" s="38"/>
      <c r="O124" s="38"/>
      <c r="P124" s="137"/>
      <c r="Q124" s="103"/>
    </row>
    <row r="125" spans="1:17" ht="17.25" customHeight="1">
      <c r="A125" s="42"/>
      <c r="B125" s="136"/>
      <c r="C125" s="38" t="s">
        <v>71</v>
      </c>
      <c r="D125" s="38"/>
      <c r="E125" s="38"/>
      <c r="F125" s="180"/>
      <c r="G125" s="38"/>
      <c r="H125" s="38"/>
      <c r="I125" s="38"/>
      <c r="J125" s="38"/>
      <c r="K125" s="38"/>
      <c r="L125" s="38"/>
      <c r="M125" s="38"/>
      <c r="N125" s="38"/>
      <c r="O125" s="38"/>
      <c r="P125" s="137"/>
      <c r="Q125" s="103"/>
    </row>
    <row r="126" spans="1:17" ht="17.25" customHeight="1">
      <c r="A126" s="40"/>
      <c r="B126" s="136"/>
      <c r="C126" s="121"/>
      <c r="D126" s="112" t="str">
        <f>参照用!B46</f>
        <v/>
      </c>
      <c r="E126" s="112" t="str">
        <f>参照用!C46</f>
        <v/>
      </c>
      <c r="F126" s="112" t="str">
        <f>参照用!D46</f>
        <v/>
      </c>
      <c r="G126" s="112" t="str">
        <f>参照用!E46</f>
        <v/>
      </c>
      <c r="H126" s="112" t="str">
        <f>参照用!F46</f>
        <v/>
      </c>
      <c r="I126" s="112" t="str">
        <f>参照用!G46</f>
        <v/>
      </c>
      <c r="J126" s="112" t="str">
        <f>参照用!H46</f>
        <v/>
      </c>
      <c r="K126" s="112" t="str">
        <f>参照用!I46</f>
        <v/>
      </c>
      <c r="L126" s="112" t="str">
        <f>参照用!J46</f>
        <v/>
      </c>
      <c r="M126" s="112" t="str">
        <f>参照用!K46</f>
        <v/>
      </c>
      <c r="N126" s="112" t="str">
        <f>参照用!L46</f>
        <v/>
      </c>
      <c r="O126" s="112" t="str">
        <f>参照用!M46</f>
        <v/>
      </c>
      <c r="P126" s="151"/>
      <c r="Q126" s="123"/>
    </row>
    <row r="127" spans="1:17" ht="17.25" customHeight="1">
      <c r="A127" s="108"/>
      <c r="B127" s="138"/>
      <c r="C127" s="115" t="str">
        <f>IF(F125="時給","時給",IF(F125="固定給","基本給",""))</f>
        <v/>
      </c>
      <c r="D127" s="178"/>
      <c r="E127" s="178"/>
      <c r="F127" s="178"/>
      <c r="G127" s="178"/>
      <c r="H127" s="178"/>
      <c r="I127" s="178"/>
      <c r="J127" s="178"/>
      <c r="K127" s="178"/>
      <c r="L127" s="178"/>
      <c r="M127" s="178"/>
      <c r="N127" s="178"/>
      <c r="O127" s="178"/>
      <c r="P127" s="139"/>
      <c r="Q127" s="107"/>
    </row>
    <row r="128" spans="1:17" ht="17.25" customHeight="1">
      <c r="A128" s="108"/>
      <c r="B128" s="138"/>
      <c r="C128" s="115" t="str">
        <f>IF(F125="時給","",IF(F125="固定給","看護師資格手当",""))</f>
        <v/>
      </c>
      <c r="D128" s="179"/>
      <c r="E128" s="179"/>
      <c r="F128" s="179"/>
      <c r="G128" s="179"/>
      <c r="H128" s="179"/>
      <c r="I128" s="179"/>
      <c r="J128" s="179"/>
      <c r="K128" s="179"/>
      <c r="L128" s="179"/>
      <c r="M128" s="179"/>
      <c r="N128" s="179"/>
      <c r="O128" s="179"/>
      <c r="P128" s="139"/>
      <c r="Q128" s="107"/>
    </row>
    <row r="129" spans="1:17" ht="17.25" customHeight="1">
      <c r="A129" s="111"/>
      <c r="B129" s="140"/>
      <c r="C129" s="109"/>
      <c r="D129" s="109"/>
      <c r="E129" s="109"/>
      <c r="F129" s="109"/>
      <c r="G129" s="109"/>
      <c r="H129" s="109"/>
      <c r="I129" s="109"/>
      <c r="J129" s="109"/>
      <c r="K129" s="109"/>
      <c r="L129" s="109"/>
      <c r="M129" s="109"/>
      <c r="N129" s="109"/>
      <c r="O129" s="109"/>
      <c r="P129" s="141"/>
      <c r="Q129" s="110"/>
    </row>
    <row r="130" spans="1:17" ht="17.25" customHeight="1">
      <c r="A130" s="42"/>
      <c r="B130" s="135">
        <v>4</v>
      </c>
      <c r="C130" s="39" t="s">
        <v>90</v>
      </c>
      <c r="D130" s="39"/>
      <c r="E130" s="39"/>
      <c r="F130" s="39"/>
      <c r="G130" s="39"/>
      <c r="H130" s="39"/>
      <c r="I130" s="39"/>
      <c r="J130" s="39"/>
      <c r="K130" s="39"/>
      <c r="L130" s="39"/>
      <c r="M130" s="39"/>
      <c r="N130" s="39"/>
      <c r="O130" s="39"/>
      <c r="P130" s="137"/>
      <c r="Q130" s="103"/>
    </row>
    <row r="131" spans="1:17" ht="17.25" customHeight="1">
      <c r="A131" s="42"/>
      <c r="B131" s="136"/>
      <c r="C131" s="38"/>
      <c r="D131" s="38"/>
      <c r="E131" s="38"/>
      <c r="F131" s="38"/>
      <c r="G131" s="38"/>
      <c r="H131" s="38"/>
      <c r="I131" s="38"/>
      <c r="J131" s="38"/>
      <c r="K131" s="38"/>
      <c r="L131" s="38"/>
      <c r="M131" s="38"/>
      <c r="N131" s="38"/>
      <c r="O131" s="38"/>
      <c r="P131" s="137"/>
      <c r="Q131" s="103"/>
    </row>
    <row r="132" spans="1:17" ht="17.25" customHeight="1">
      <c r="A132" s="114"/>
      <c r="B132" s="138"/>
      <c r="C132" s="105"/>
      <c r="D132" s="112" t="str">
        <f>参照用!B46</f>
        <v/>
      </c>
      <c r="E132" s="112" t="str">
        <f>参照用!C46</f>
        <v/>
      </c>
      <c r="F132" s="112" t="str">
        <f>参照用!D46</f>
        <v/>
      </c>
      <c r="G132" s="112" t="str">
        <f>参照用!E46</f>
        <v/>
      </c>
      <c r="H132" s="112" t="str">
        <f>参照用!F46</f>
        <v/>
      </c>
      <c r="I132" s="112" t="str">
        <f>参照用!G46</f>
        <v/>
      </c>
      <c r="J132" s="112" t="str">
        <f>参照用!H46</f>
        <v/>
      </c>
      <c r="K132" s="112" t="str">
        <f>参照用!I46</f>
        <v/>
      </c>
      <c r="L132" s="112" t="str">
        <f>参照用!J46</f>
        <v/>
      </c>
      <c r="M132" s="112" t="str">
        <f>参照用!K46</f>
        <v/>
      </c>
      <c r="N132" s="112" t="str">
        <f>参照用!L46</f>
        <v/>
      </c>
      <c r="O132" s="112" t="str">
        <f>参照用!M46</f>
        <v/>
      </c>
      <c r="P132" s="149"/>
      <c r="Q132" s="113"/>
    </row>
    <row r="133" spans="1:17" ht="17.25" customHeight="1">
      <c r="A133" s="108"/>
      <c r="B133" s="144"/>
      <c r="C133" s="124" t="s">
        <v>63</v>
      </c>
      <c r="D133" s="181"/>
      <c r="E133" s="181"/>
      <c r="F133" s="181"/>
      <c r="G133" s="181"/>
      <c r="H133" s="181"/>
      <c r="I133" s="181"/>
      <c r="J133" s="181"/>
      <c r="K133" s="181"/>
      <c r="L133" s="181"/>
      <c r="M133" s="181"/>
      <c r="N133" s="181"/>
      <c r="O133" s="181"/>
      <c r="P133" s="152"/>
      <c r="Q133" s="108"/>
    </row>
    <row r="134" spans="1:17" ht="17.25" customHeight="1">
      <c r="A134" s="108"/>
      <c r="B134" s="145"/>
      <c r="C134" s="115" t="s">
        <v>64</v>
      </c>
      <c r="D134" s="182"/>
      <c r="E134" s="182"/>
      <c r="F134" s="182"/>
      <c r="G134" s="182"/>
      <c r="H134" s="182"/>
      <c r="I134" s="182"/>
      <c r="J134" s="182"/>
      <c r="K134" s="182"/>
      <c r="L134" s="182"/>
      <c r="M134" s="182"/>
      <c r="N134" s="182"/>
      <c r="O134" s="182"/>
      <c r="P134" s="139"/>
      <c r="Q134" s="107"/>
    </row>
    <row r="135" spans="1:17" ht="17.25" customHeight="1" thickBot="1">
      <c r="B135" s="146"/>
      <c r="C135" s="147"/>
      <c r="D135" s="147"/>
      <c r="E135" s="147"/>
      <c r="F135" s="147"/>
      <c r="G135" s="147"/>
      <c r="H135" s="147"/>
      <c r="I135" s="147"/>
      <c r="J135" s="147"/>
      <c r="K135" s="147"/>
      <c r="L135" s="147"/>
      <c r="M135" s="147"/>
      <c r="N135" s="147"/>
      <c r="O135" s="147"/>
      <c r="P135" s="148"/>
    </row>
    <row r="136" spans="1:17" ht="17.25" customHeight="1">
      <c r="A136" s="154"/>
      <c r="B136" s="155"/>
      <c r="C136" s="156"/>
      <c r="D136" s="156"/>
      <c r="E136" s="156"/>
      <c r="F136" s="156"/>
      <c r="G136" s="156"/>
      <c r="H136" s="156"/>
      <c r="I136" s="156"/>
      <c r="J136" s="156"/>
      <c r="K136" s="156"/>
      <c r="L136" s="156"/>
      <c r="M136" s="156"/>
      <c r="N136" s="156"/>
      <c r="O136" s="156"/>
      <c r="P136" s="156"/>
      <c r="Q136" s="157"/>
    </row>
  </sheetData>
  <mergeCells count="25">
    <mergeCell ref="B111:C111"/>
    <mergeCell ref="D111:F111"/>
    <mergeCell ref="G111:H111"/>
    <mergeCell ref="C112:G112"/>
    <mergeCell ref="C123:K123"/>
    <mergeCell ref="B84:C84"/>
    <mergeCell ref="D84:F84"/>
    <mergeCell ref="G84:H84"/>
    <mergeCell ref="C85:G85"/>
    <mergeCell ref="C96:K96"/>
    <mergeCell ref="B57:C57"/>
    <mergeCell ref="D57:F57"/>
    <mergeCell ref="G57:H57"/>
    <mergeCell ref="C58:G58"/>
    <mergeCell ref="C69:K69"/>
    <mergeCell ref="B30:C30"/>
    <mergeCell ref="D30:F30"/>
    <mergeCell ref="G30:H30"/>
    <mergeCell ref="C31:G31"/>
    <mergeCell ref="C42:K42"/>
    <mergeCell ref="C4:G4"/>
    <mergeCell ref="C15:K15"/>
    <mergeCell ref="B3:C3"/>
    <mergeCell ref="D3:F3"/>
    <mergeCell ref="G3:H3"/>
  </mergeCells>
  <phoneticPr fontId="1"/>
  <conditionalFormatting sqref="D25:O26">
    <cfRule type="expression" dxfId="35" priority="147">
      <formula>D$24&lt;&gt;""</formula>
    </cfRule>
  </conditionalFormatting>
  <conditionalFormatting sqref="D19:O19">
    <cfRule type="expression" dxfId="34" priority="86">
      <formula>D$18&lt;&gt;""</formula>
    </cfRule>
  </conditionalFormatting>
  <conditionalFormatting sqref="C20">
    <cfRule type="expression" dxfId="33" priority="77">
      <formula>$F$17="時給"</formula>
    </cfRule>
  </conditionalFormatting>
  <conditionalFormatting sqref="E20:O20">
    <cfRule type="expression" dxfId="32" priority="54">
      <formula>$F$17="時給"</formula>
    </cfRule>
    <cfRule type="expression" dxfId="31" priority="55">
      <formula>AND(E$10&lt;&gt;"",$F$17&lt;&gt;"")</formula>
    </cfRule>
  </conditionalFormatting>
  <conditionalFormatting sqref="D20">
    <cfRule type="expression" dxfId="30" priority="52">
      <formula>$F$17="時給"</formula>
    </cfRule>
    <cfRule type="expression" dxfId="29" priority="53">
      <formula>AND($D$10&lt;&gt;"",$F$17&lt;&gt;"")</formula>
    </cfRule>
  </conditionalFormatting>
  <conditionalFormatting sqref="D11:O12">
    <cfRule type="expression" dxfId="28" priority="41">
      <formula>D$10&lt;&gt;""</formula>
    </cfRule>
  </conditionalFormatting>
  <conditionalFormatting sqref="D52:O53">
    <cfRule type="expression" dxfId="27" priority="32">
      <formula>D$51&lt;&gt;""</formula>
    </cfRule>
  </conditionalFormatting>
  <conditionalFormatting sqref="D46:O46">
    <cfRule type="expression" dxfId="26" priority="31">
      <formula>D$45&lt;&gt;""</formula>
    </cfRule>
  </conditionalFormatting>
  <conditionalFormatting sqref="C47">
    <cfRule type="expression" dxfId="25" priority="30">
      <formula>$F$44="時給"</formula>
    </cfRule>
  </conditionalFormatting>
  <conditionalFormatting sqref="D47:O47">
    <cfRule type="expression" dxfId="24" priority="26">
      <formula>$F$44="時給"</formula>
    </cfRule>
    <cfRule type="expression" dxfId="23" priority="27">
      <formula>AND(D$45&lt;&gt;"",$F$44&lt;&gt;"")</formula>
    </cfRule>
  </conditionalFormatting>
  <conditionalFormatting sqref="D38:O39">
    <cfRule type="expression" dxfId="22" priority="24">
      <formula>D$37&lt;&gt;""</formula>
    </cfRule>
  </conditionalFormatting>
  <conditionalFormatting sqref="D79:O80">
    <cfRule type="expression" dxfId="21" priority="22">
      <formula>D$78&lt;&gt;""</formula>
    </cfRule>
  </conditionalFormatting>
  <conditionalFormatting sqref="D73:O73">
    <cfRule type="expression" dxfId="20" priority="21">
      <formula>D$72&lt;&gt;""</formula>
    </cfRule>
  </conditionalFormatting>
  <conditionalFormatting sqref="C74">
    <cfRule type="expression" dxfId="19" priority="20">
      <formula>$F$71="時給"</formula>
    </cfRule>
  </conditionalFormatting>
  <conditionalFormatting sqref="D74:O74">
    <cfRule type="expression" dxfId="18" priority="18">
      <formula>$F$71="時給"</formula>
    </cfRule>
  </conditionalFormatting>
  <conditionalFormatting sqref="D65:O66">
    <cfRule type="expression" dxfId="17" priority="17">
      <formula>D$64&lt;&gt;""</formula>
    </cfRule>
  </conditionalFormatting>
  <conditionalFormatting sqref="D74:O74">
    <cfRule type="expression" dxfId="16" priority="19">
      <formula>AND(D$72&lt;&gt;"",$F$71&lt;&gt;"")</formula>
    </cfRule>
  </conditionalFormatting>
  <conditionalFormatting sqref="D106:O107">
    <cfRule type="expression" dxfId="15" priority="15">
      <formula>D$105&lt;&gt;""</formula>
    </cfRule>
  </conditionalFormatting>
  <conditionalFormatting sqref="D100:O100">
    <cfRule type="expression" dxfId="14" priority="14">
      <formula>D$99&lt;&gt;""</formula>
    </cfRule>
  </conditionalFormatting>
  <conditionalFormatting sqref="C101">
    <cfRule type="expression" dxfId="13" priority="13">
      <formula>$F$98="時給"</formula>
    </cfRule>
  </conditionalFormatting>
  <conditionalFormatting sqref="D101:O101">
    <cfRule type="expression" dxfId="12" priority="11">
      <formula>$F$98="時給"</formula>
    </cfRule>
  </conditionalFormatting>
  <conditionalFormatting sqref="D92:O93">
    <cfRule type="expression" dxfId="11" priority="10">
      <formula>D$91&lt;&gt;""</formula>
    </cfRule>
  </conditionalFormatting>
  <conditionalFormatting sqref="D101:O101">
    <cfRule type="expression" dxfId="10" priority="12">
      <formula>AND(D$99&lt;&gt;"",$F$98&lt;&gt;"")</formula>
    </cfRule>
  </conditionalFormatting>
  <conditionalFormatting sqref="D133:O134">
    <cfRule type="expression" dxfId="9" priority="8">
      <formula>D$132&lt;&gt;""</formula>
    </cfRule>
  </conditionalFormatting>
  <conditionalFormatting sqref="D127:O127">
    <cfRule type="expression" dxfId="8" priority="7">
      <formula>D$126&lt;&gt;""</formula>
    </cfRule>
  </conditionalFormatting>
  <conditionalFormatting sqref="C128">
    <cfRule type="expression" dxfId="7" priority="6">
      <formula>$F$125="時給"</formula>
    </cfRule>
  </conditionalFormatting>
  <conditionalFormatting sqref="D128:O128">
    <cfRule type="expression" dxfId="6" priority="4">
      <formula>$F$125="時給"</formula>
    </cfRule>
  </conditionalFormatting>
  <conditionalFormatting sqref="D119:O120">
    <cfRule type="expression" dxfId="5" priority="3">
      <formula>D$118&lt;&gt;""</formula>
    </cfRule>
  </conditionalFormatting>
  <conditionalFormatting sqref="D128:O128">
    <cfRule type="expression" dxfId="4" priority="5">
      <formula>AND(D$126&lt;&gt;"",$F$125&lt;&gt;"")</formula>
    </cfRule>
  </conditionalFormatting>
  <dataValidations count="3">
    <dataValidation type="whole" allowBlank="1" showInputMessage="1" showErrorMessage="1" sqref="F6 L6 N3 J3 N30 J30 F33 L33 N57 J57 F60 L60 N84 J84 F87 L87 N111 J111 F114 L114" xr:uid="{00000000-0002-0000-0200-000000000000}">
      <formula1>1</formula1>
      <formula2>31</formula2>
    </dataValidation>
    <dataValidation type="decimal" allowBlank="1" showInputMessage="1" showErrorMessage="1" sqref="D11:O12 D19:O20" xr:uid="{00000000-0002-0000-0200-000001000000}">
      <formula1>0</formula1>
      <formula2>999999999</formula2>
    </dataValidation>
    <dataValidation type="decimal" allowBlank="1" showInputMessage="1" showErrorMessage="1" sqref="D25:O26 D38:O39 D46:O47 D52:O53 D65:O66 D73:O74 D79:O80 D92:O93 D100:O101 D106:O107 D119:O120 D127:O128 D133:O134" xr:uid="{00000000-0002-0000-0200-000002000000}">
      <formula1>0</formula1>
      <formula2>9999999999</formula2>
    </dataValidation>
  </dataValidations>
  <pageMargins left="0.7" right="0.7" top="0.75" bottom="0.75" header="0.3" footer="0.3"/>
  <pageSetup paperSize="9" scale="76" orientation="portrait" r:id="rId1"/>
  <rowBreaks count="4" manualBreakCount="4">
    <brk id="28" max="16" man="1"/>
    <brk id="55" max="16" man="1"/>
    <brk id="82" max="16" man="1"/>
    <brk id="109" max="16" man="1"/>
  </rowBreaks>
  <colBreaks count="1" manualBreakCount="1">
    <brk id="1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3" id="{A0030099-3DF7-4E6E-8A60-312F9F018816}">
            <xm:f>入力シート１!$E$11&lt;2</xm:f>
            <x14:dxf>
              <fill>
                <patternFill>
                  <bgColor theme="0"/>
                </patternFill>
              </fill>
            </x14:dxf>
          </x14:cfRule>
          <xm:sqref>A29:Q55</xm:sqref>
        </x14:conditionalFormatting>
        <x14:conditionalFormatting xmlns:xm="http://schemas.microsoft.com/office/excel/2006/main">
          <x14:cfRule type="expression" priority="16" id="{3A60E71A-31CB-4602-84BB-DFBDCF6A7B7D}">
            <xm:f>入力シート１!$E$11&lt;3</xm:f>
            <x14:dxf>
              <fill>
                <patternFill>
                  <bgColor theme="0"/>
                </patternFill>
              </fill>
            </x14:dxf>
          </x14:cfRule>
          <xm:sqref>A56:Q82</xm:sqref>
        </x14:conditionalFormatting>
        <x14:conditionalFormatting xmlns:xm="http://schemas.microsoft.com/office/excel/2006/main">
          <x14:cfRule type="expression" priority="9" id="{415DF605-63BC-475F-AAAB-FE7F815EED11}">
            <xm:f>入力シート１!$E$11&lt;4</xm:f>
            <x14:dxf>
              <fill>
                <patternFill>
                  <bgColor theme="0"/>
                </patternFill>
              </fill>
            </x14:dxf>
          </x14:cfRule>
          <xm:sqref>A83:Q109</xm:sqref>
        </x14:conditionalFormatting>
        <x14:conditionalFormatting xmlns:xm="http://schemas.microsoft.com/office/excel/2006/main">
          <x14:cfRule type="expression" priority="2" id="{11166633-B711-4714-9C29-A23154DC52AC}">
            <xm:f>入力シート１!$E$11&lt;5</xm:f>
            <x14:dxf>
              <fill>
                <patternFill>
                  <bgColor theme="0"/>
                </patternFill>
              </fill>
            </x14:dxf>
          </x14:cfRule>
          <xm:sqref>A110:Q136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参照用!$T$2:$T$4</xm:f>
          </x14:formula1>
          <xm:sqref>F17 F71 F98 F125 F44</xm:sqref>
        </x14:dataValidation>
        <x14:dataValidation type="list" allowBlank="1" showInputMessage="1" showErrorMessage="1" xr:uid="{00000000-0002-0000-0200-000004000000}">
          <x14:formula1>
            <xm:f>参照用!$V$2:$V$3</xm:f>
          </x14:formula1>
          <xm:sqref>I3 I57 I84 I111 I30</xm:sqref>
        </x14:dataValidation>
        <x14:dataValidation type="list" allowBlank="1" showInputMessage="1" showErrorMessage="1" xr:uid="{00000000-0002-0000-0200-000005000000}">
          <x14:formula1>
            <xm:f>参照用!$Q$5:$Q$16</xm:f>
          </x14:formula1>
          <xm:sqref>D6 D60 D87 D114 J60 J87 J114 L57 L84 L111 D33 J6 J33 L30 L3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5"/>
  <sheetViews>
    <sheetView workbookViewId="0">
      <selection activeCell="B132" sqref="B132"/>
    </sheetView>
  </sheetViews>
  <sheetFormatPr defaultColWidth="9" defaultRowHeight="13.3"/>
  <cols>
    <col min="1" max="1" width="10.4609375" style="231" customWidth="1"/>
    <col min="2" max="13" width="8" style="231" customWidth="1"/>
    <col min="14" max="14" width="7.15234375" style="231" customWidth="1"/>
    <col min="15" max="19" width="3.61328125" style="231" customWidth="1"/>
    <col min="20" max="16384" width="9" style="231"/>
  </cols>
  <sheetData>
    <row r="1" spans="1:19">
      <c r="A1" s="232" t="str">
        <f>入力シート２!A3</f>
        <v>１人目</v>
      </c>
      <c r="B1" s="233"/>
      <c r="C1" s="233"/>
      <c r="D1" s="233"/>
      <c r="E1" s="233"/>
      <c r="F1" s="233"/>
      <c r="G1" s="233"/>
      <c r="H1" s="233"/>
      <c r="I1" s="233"/>
      <c r="J1" s="233"/>
      <c r="K1" s="233"/>
      <c r="L1" s="233"/>
      <c r="M1" s="234"/>
      <c r="N1" s="233" t="str">
        <f t="array" ref="N1:S13">TRANSPOSE(A20:M25)</f>
        <v>給料</v>
      </c>
      <c r="O1" s="233" t="str">
        <v>勤務時間</v>
      </c>
      <c r="P1" s="233" t="str">
        <v>時給</v>
      </c>
      <c r="Q1" s="233" t="str">
        <v>研修時間まとめ（時間）</v>
      </c>
      <c r="R1" s="233" t="str">
        <v>研修時間まとめ（分）</v>
      </c>
      <c r="S1" s="234" t="str">
        <v>金額まとめ</v>
      </c>
    </row>
    <row r="2" spans="1:19">
      <c r="A2" s="235"/>
      <c r="B2" s="236" t="str">
        <f>入力シート２!D10</f>
        <v/>
      </c>
      <c r="C2" s="236" t="str">
        <f>入力シート２!E10</f>
        <v/>
      </c>
      <c r="D2" s="236" t="str">
        <f>入力シート２!F10</f>
        <v/>
      </c>
      <c r="E2" s="236" t="str">
        <f>入力シート２!G10</f>
        <v/>
      </c>
      <c r="F2" s="236" t="str">
        <f>入力シート２!H10</f>
        <v/>
      </c>
      <c r="G2" s="236" t="str">
        <f>入力シート２!I10</f>
        <v/>
      </c>
      <c r="H2" s="236" t="str">
        <f>入力シート２!J10</f>
        <v/>
      </c>
      <c r="I2" s="236" t="str">
        <f>入力シート２!K10</f>
        <v/>
      </c>
      <c r="J2" s="236" t="str">
        <f>入力シート２!L10</f>
        <v/>
      </c>
      <c r="K2" s="236" t="str">
        <f>入力シート２!M10</f>
        <v/>
      </c>
      <c r="L2" s="236" t="str">
        <f>入力シート２!N10</f>
        <v/>
      </c>
      <c r="M2" s="237" t="str">
        <f>入力シート２!O10</f>
        <v/>
      </c>
      <c r="N2" s="236" t="str">
        <v/>
      </c>
      <c r="O2" s="236" t="str">
        <v/>
      </c>
      <c r="P2" s="236" t="str">
        <v/>
      </c>
      <c r="Q2" s="236" t="str">
        <v/>
      </c>
      <c r="R2" s="236" t="str">
        <v/>
      </c>
      <c r="S2" s="237" t="str">
        <v/>
      </c>
    </row>
    <row r="3" spans="1:19">
      <c r="A3" s="235" t="str">
        <f>入力シート２!C11</f>
        <v>時間</v>
      </c>
      <c r="B3" s="236">
        <f>入力シート２!D11</f>
        <v>0</v>
      </c>
      <c r="C3" s="236">
        <f>入力シート２!E11</f>
        <v>0</v>
      </c>
      <c r="D3" s="236">
        <f>入力シート２!F11</f>
        <v>0</v>
      </c>
      <c r="E3" s="236">
        <f>入力シート２!G11</f>
        <v>0</v>
      </c>
      <c r="F3" s="236">
        <f>入力シート２!H11</f>
        <v>0</v>
      </c>
      <c r="G3" s="236">
        <f>入力シート２!I11</f>
        <v>0</v>
      </c>
      <c r="H3" s="236">
        <f>入力シート２!J11</f>
        <v>0</v>
      </c>
      <c r="I3" s="236">
        <f>入力シート２!K11</f>
        <v>0</v>
      </c>
      <c r="J3" s="236">
        <f>入力シート２!L11</f>
        <v>0</v>
      </c>
      <c r="K3" s="236">
        <f>入力シート２!M11</f>
        <v>0</v>
      </c>
      <c r="L3" s="236">
        <f>入力シート２!N11</f>
        <v>0</v>
      </c>
      <c r="M3" s="237">
        <f>入力シート２!O11</f>
        <v>0</v>
      </c>
      <c r="N3" s="236" t="str">
        <v/>
      </c>
      <c r="O3" s="236" t="str">
        <v/>
      </c>
      <c r="P3" s="236" t="str">
        <v/>
      </c>
      <c r="Q3" s="236" t="str">
        <v/>
      </c>
      <c r="R3" s="236" t="str">
        <v/>
      </c>
      <c r="S3" s="237" t="str">
        <v/>
      </c>
    </row>
    <row r="4" spans="1:19">
      <c r="A4" s="235" t="str">
        <f>入力シート２!C12</f>
        <v>分</v>
      </c>
      <c r="B4" s="236">
        <f>入力シート２!D12</f>
        <v>0</v>
      </c>
      <c r="C4" s="236">
        <f>入力シート２!E12</f>
        <v>0</v>
      </c>
      <c r="D4" s="236">
        <f>入力シート２!F12</f>
        <v>0</v>
      </c>
      <c r="E4" s="236">
        <f>入力シート２!G12</f>
        <v>0</v>
      </c>
      <c r="F4" s="236">
        <f>入力シート２!H12</f>
        <v>0</v>
      </c>
      <c r="G4" s="236">
        <f>入力シート２!I12</f>
        <v>0</v>
      </c>
      <c r="H4" s="236">
        <f>入力シート２!J12</f>
        <v>0</v>
      </c>
      <c r="I4" s="236">
        <f>入力シート２!K12</f>
        <v>0</v>
      </c>
      <c r="J4" s="236">
        <f>入力シート２!L12</f>
        <v>0</v>
      </c>
      <c r="K4" s="236">
        <f>入力シート２!M12</f>
        <v>0</v>
      </c>
      <c r="L4" s="236">
        <f>入力シート２!N12</f>
        <v>0</v>
      </c>
      <c r="M4" s="237">
        <f>入力シート２!O12</f>
        <v>0</v>
      </c>
      <c r="N4" s="236" t="str">
        <v/>
      </c>
      <c r="O4" s="236" t="str">
        <v/>
      </c>
      <c r="P4" s="236" t="str">
        <v/>
      </c>
      <c r="Q4" s="236" t="str">
        <v/>
      </c>
      <c r="R4" s="236" t="str">
        <v/>
      </c>
      <c r="S4" s="237" t="str">
        <v/>
      </c>
    </row>
    <row r="5" spans="1:19">
      <c r="A5" s="235">
        <f>入力シート２!F17</f>
        <v>0</v>
      </c>
      <c r="B5" s="236"/>
      <c r="C5" s="236"/>
      <c r="D5" s="236"/>
      <c r="E5" s="236"/>
      <c r="F5" s="236"/>
      <c r="G5" s="236"/>
      <c r="H5" s="236"/>
      <c r="I5" s="236"/>
      <c r="J5" s="236"/>
      <c r="K5" s="236"/>
      <c r="L5" s="236"/>
      <c r="M5" s="237"/>
      <c r="N5" s="236" t="str">
        <v/>
      </c>
      <c r="O5" s="236" t="str">
        <v/>
      </c>
      <c r="P5" s="236" t="str">
        <v/>
      </c>
      <c r="Q5" s="236" t="str">
        <v/>
      </c>
      <c r="R5" s="236" t="str">
        <v/>
      </c>
      <c r="S5" s="237" t="str">
        <v/>
      </c>
    </row>
    <row r="6" spans="1:19">
      <c r="A6" s="235" t="str">
        <f>入力シート２!C19</f>
        <v/>
      </c>
      <c r="B6" s="238">
        <f>入力シート２!D19</f>
        <v>0</v>
      </c>
      <c r="C6" s="238">
        <f>入力シート２!E19</f>
        <v>0</v>
      </c>
      <c r="D6" s="238">
        <f>入力シート２!F19</f>
        <v>0</v>
      </c>
      <c r="E6" s="238">
        <f>入力シート２!G19</f>
        <v>0</v>
      </c>
      <c r="F6" s="238">
        <f>入力シート２!H19</f>
        <v>0</v>
      </c>
      <c r="G6" s="238">
        <f>入力シート２!I19</f>
        <v>0</v>
      </c>
      <c r="H6" s="238">
        <f>入力シート２!J19</f>
        <v>0</v>
      </c>
      <c r="I6" s="238">
        <f>入力シート２!K19</f>
        <v>0</v>
      </c>
      <c r="J6" s="238">
        <f>入力シート２!L19</f>
        <v>0</v>
      </c>
      <c r="K6" s="238">
        <f>入力シート２!M19</f>
        <v>0</v>
      </c>
      <c r="L6" s="238">
        <f>入力シート２!N19</f>
        <v>0</v>
      </c>
      <c r="M6" s="239">
        <f>入力シート２!O19</f>
        <v>0</v>
      </c>
      <c r="N6" s="236" t="str">
        <v/>
      </c>
      <c r="O6" s="236" t="str">
        <v/>
      </c>
      <c r="P6" s="236" t="str">
        <v/>
      </c>
      <c r="Q6" s="236" t="str">
        <v/>
      </c>
      <c r="R6" s="236" t="str">
        <v/>
      </c>
      <c r="S6" s="237" t="str">
        <v/>
      </c>
    </row>
    <row r="7" spans="1:19">
      <c r="A7" s="235" t="str">
        <f>入力シート２!C20</f>
        <v/>
      </c>
      <c r="B7" s="236">
        <f>入力シート２!D20</f>
        <v>0</v>
      </c>
      <c r="C7" s="236">
        <f>入力シート２!E20</f>
        <v>0</v>
      </c>
      <c r="D7" s="236">
        <f>入力シート２!F20</f>
        <v>0</v>
      </c>
      <c r="E7" s="236">
        <f>入力シート２!G20</f>
        <v>0</v>
      </c>
      <c r="F7" s="236">
        <f>入力シート２!H20</f>
        <v>0</v>
      </c>
      <c r="G7" s="236">
        <f>入力シート２!I20</f>
        <v>0</v>
      </c>
      <c r="H7" s="236">
        <f>入力シート２!J20</f>
        <v>0</v>
      </c>
      <c r="I7" s="236">
        <f>入力シート２!K20</f>
        <v>0</v>
      </c>
      <c r="J7" s="236">
        <f>入力シート２!L20</f>
        <v>0</v>
      </c>
      <c r="K7" s="236">
        <f>入力シート２!M20</f>
        <v>0</v>
      </c>
      <c r="L7" s="236">
        <f>入力シート２!N20</f>
        <v>0</v>
      </c>
      <c r="M7" s="237">
        <f>入力シート２!O20</f>
        <v>0</v>
      </c>
      <c r="N7" s="236" t="str">
        <v/>
      </c>
      <c r="O7" s="236" t="str">
        <v/>
      </c>
      <c r="P7" s="236" t="str">
        <v/>
      </c>
      <c r="Q7" s="236" t="str">
        <v/>
      </c>
      <c r="R7" s="236" t="str">
        <v/>
      </c>
      <c r="S7" s="237" t="str">
        <v/>
      </c>
    </row>
    <row r="8" spans="1:19">
      <c r="A8" s="235" t="str">
        <f>入力シート２!C25</f>
        <v>一日の勤務時間</v>
      </c>
      <c r="B8" s="236">
        <f>入力シート２!D25</f>
        <v>0</v>
      </c>
      <c r="C8" s="236">
        <f>入力シート２!E25</f>
        <v>0</v>
      </c>
      <c r="D8" s="236">
        <f>入力シート２!F25</f>
        <v>0</v>
      </c>
      <c r="E8" s="236">
        <f>入力シート２!G25</f>
        <v>0</v>
      </c>
      <c r="F8" s="236">
        <f>入力シート２!H25</f>
        <v>0</v>
      </c>
      <c r="G8" s="236">
        <f>入力シート２!I25</f>
        <v>0</v>
      </c>
      <c r="H8" s="236">
        <f>入力シート２!J25</f>
        <v>0</v>
      </c>
      <c r="I8" s="236">
        <f>入力シート２!K25</f>
        <v>0</v>
      </c>
      <c r="J8" s="236">
        <f>入力シート２!L25</f>
        <v>0</v>
      </c>
      <c r="K8" s="236">
        <f>入力シート２!M25</f>
        <v>0</v>
      </c>
      <c r="L8" s="236">
        <f>入力シート２!N25</f>
        <v>0</v>
      </c>
      <c r="M8" s="237">
        <f>入力シート２!O25</f>
        <v>0</v>
      </c>
      <c r="N8" s="236" t="str">
        <v/>
      </c>
      <c r="O8" s="236" t="str">
        <v/>
      </c>
      <c r="P8" s="236" t="str">
        <v/>
      </c>
      <c r="Q8" s="236" t="str">
        <v/>
      </c>
      <c r="R8" s="236" t="str">
        <v/>
      </c>
      <c r="S8" s="237" t="str">
        <v/>
      </c>
    </row>
    <row r="9" spans="1:19">
      <c r="A9" s="240" t="str">
        <f>入力シート２!C26</f>
        <v>一月の勤務日数</v>
      </c>
      <c r="B9" s="241">
        <f>入力シート２!D26</f>
        <v>0</v>
      </c>
      <c r="C9" s="241">
        <f>入力シート２!E26</f>
        <v>0</v>
      </c>
      <c r="D9" s="241">
        <f>入力シート２!F26</f>
        <v>0</v>
      </c>
      <c r="E9" s="241">
        <f>入力シート２!G26</f>
        <v>0</v>
      </c>
      <c r="F9" s="241">
        <f>入力シート２!H26</f>
        <v>0</v>
      </c>
      <c r="G9" s="241">
        <f>入力シート２!I26</f>
        <v>0</v>
      </c>
      <c r="H9" s="241">
        <f>入力シート２!J26</f>
        <v>0</v>
      </c>
      <c r="I9" s="241">
        <f>入力シート２!K26</f>
        <v>0</v>
      </c>
      <c r="J9" s="241">
        <f>入力シート２!L26</f>
        <v>0</v>
      </c>
      <c r="K9" s="241">
        <f>入力シート２!M26</f>
        <v>0</v>
      </c>
      <c r="L9" s="241">
        <f>入力シート２!N26</f>
        <v>0</v>
      </c>
      <c r="M9" s="242">
        <f>入力シート２!O26</f>
        <v>0</v>
      </c>
      <c r="N9" s="236" t="str">
        <v/>
      </c>
      <c r="O9" s="236" t="str">
        <v/>
      </c>
      <c r="P9" s="236" t="str">
        <v/>
      </c>
      <c r="Q9" s="236" t="str">
        <v/>
      </c>
      <c r="R9" s="236" t="str">
        <v/>
      </c>
      <c r="S9" s="237" t="str">
        <v/>
      </c>
    </row>
    <row r="10" spans="1:19">
      <c r="A10" s="232" t="s">
        <v>136</v>
      </c>
      <c r="B10" s="233">
        <f>B3*60+B4</f>
        <v>0</v>
      </c>
      <c r="C10" s="233">
        <f t="shared" ref="C10:M10" si="0">C3*60+C4</f>
        <v>0</v>
      </c>
      <c r="D10" s="233">
        <f t="shared" si="0"/>
        <v>0</v>
      </c>
      <c r="E10" s="233">
        <f t="shared" si="0"/>
        <v>0</v>
      </c>
      <c r="F10" s="233">
        <f t="shared" si="0"/>
        <v>0</v>
      </c>
      <c r="G10" s="233">
        <f t="shared" si="0"/>
        <v>0</v>
      </c>
      <c r="H10" s="233">
        <f t="shared" si="0"/>
        <v>0</v>
      </c>
      <c r="I10" s="233">
        <f t="shared" si="0"/>
        <v>0</v>
      </c>
      <c r="J10" s="233">
        <f t="shared" si="0"/>
        <v>0</v>
      </c>
      <c r="K10" s="233">
        <f t="shared" si="0"/>
        <v>0</v>
      </c>
      <c r="L10" s="233">
        <f t="shared" si="0"/>
        <v>0</v>
      </c>
      <c r="M10" s="234">
        <f t="shared" si="0"/>
        <v>0</v>
      </c>
      <c r="N10" s="236" t="str">
        <v/>
      </c>
      <c r="O10" s="236" t="str">
        <v/>
      </c>
      <c r="P10" s="236" t="str">
        <v/>
      </c>
      <c r="Q10" s="236" t="str">
        <v/>
      </c>
      <c r="R10" s="236" t="str">
        <v/>
      </c>
      <c r="S10" s="237" t="str">
        <v/>
      </c>
    </row>
    <row r="11" spans="1:19">
      <c r="A11" s="235" t="s">
        <v>133</v>
      </c>
      <c r="B11" s="236">
        <f>B6+B7</f>
        <v>0</v>
      </c>
      <c r="C11" s="236">
        <f t="shared" ref="C11:M11" si="1">C6+C7</f>
        <v>0</v>
      </c>
      <c r="D11" s="236">
        <f t="shared" si="1"/>
        <v>0</v>
      </c>
      <c r="E11" s="236">
        <f t="shared" si="1"/>
        <v>0</v>
      </c>
      <c r="F11" s="236">
        <f t="shared" si="1"/>
        <v>0</v>
      </c>
      <c r="G11" s="236">
        <f>G6+G7</f>
        <v>0</v>
      </c>
      <c r="H11" s="236">
        <f t="shared" si="1"/>
        <v>0</v>
      </c>
      <c r="I11" s="236">
        <f t="shared" si="1"/>
        <v>0</v>
      </c>
      <c r="J11" s="236">
        <f t="shared" si="1"/>
        <v>0</v>
      </c>
      <c r="K11" s="236">
        <f t="shared" si="1"/>
        <v>0</v>
      </c>
      <c r="L11" s="236">
        <f t="shared" si="1"/>
        <v>0</v>
      </c>
      <c r="M11" s="237">
        <f t="shared" si="1"/>
        <v>0</v>
      </c>
      <c r="N11" s="236" t="str">
        <v/>
      </c>
      <c r="O11" s="236" t="str">
        <v/>
      </c>
      <c r="P11" s="236" t="str">
        <v/>
      </c>
      <c r="Q11" s="236" t="str">
        <v/>
      </c>
      <c r="R11" s="236" t="str">
        <v/>
      </c>
      <c r="S11" s="237" t="str">
        <v/>
      </c>
    </row>
    <row r="12" spans="1:19">
      <c r="A12" s="240" t="s">
        <v>134</v>
      </c>
      <c r="B12" s="241">
        <f>B8*B9</f>
        <v>0</v>
      </c>
      <c r="C12" s="241">
        <f t="shared" ref="C12:M12" si="2">C8*C9</f>
        <v>0</v>
      </c>
      <c r="D12" s="241">
        <f t="shared" si="2"/>
        <v>0</v>
      </c>
      <c r="E12" s="241">
        <f t="shared" si="2"/>
        <v>0</v>
      </c>
      <c r="F12" s="241">
        <f t="shared" si="2"/>
        <v>0</v>
      </c>
      <c r="G12" s="241">
        <f t="shared" si="2"/>
        <v>0</v>
      </c>
      <c r="H12" s="241">
        <f t="shared" si="2"/>
        <v>0</v>
      </c>
      <c r="I12" s="241">
        <f t="shared" si="2"/>
        <v>0</v>
      </c>
      <c r="J12" s="241">
        <f t="shared" si="2"/>
        <v>0</v>
      </c>
      <c r="K12" s="241">
        <f t="shared" si="2"/>
        <v>0</v>
      </c>
      <c r="L12" s="241">
        <f t="shared" si="2"/>
        <v>0</v>
      </c>
      <c r="M12" s="242">
        <f t="shared" si="2"/>
        <v>0</v>
      </c>
      <c r="N12" s="236" t="str">
        <v/>
      </c>
      <c r="O12" s="236" t="str">
        <v/>
      </c>
      <c r="P12" s="236" t="str">
        <v/>
      </c>
      <c r="Q12" s="236" t="str">
        <v/>
      </c>
      <c r="R12" s="236" t="str">
        <v/>
      </c>
      <c r="S12" s="237" t="str">
        <v/>
      </c>
    </row>
    <row r="13" spans="1:19">
      <c r="A13" s="235" t="s">
        <v>135</v>
      </c>
      <c r="B13" s="233">
        <f t="shared" ref="B13:M13" si="3">SUMIF($B11:$M11,B11,$B12:$M12)/COUNTIF($B11:$M11,B11)</f>
        <v>0</v>
      </c>
      <c r="C13" s="233">
        <f t="shared" si="3"/>
        <v>0</v>
      </c>
      <c r="D13" s="233">
        <f t="shared" si="3"/>
        <v>0</v>
      </c>
      <c r="E13" s="233">
        <f t="shared" si="3"/>
        <v>0</v>
      </c>
      <c r="F13" s="233">
        <f t="shared" si="3"/>
        <v>0</v>
      </c>
      <c r="G13" s="233">
        <f t="shared" si="3"/>
        <v>0</v>
      </c>
      <c r="H13" s="233">
        <f t="shared" si="3"/>
        <v>0</v>
      </c>
      <c r="I13" s="233">
        <f t="shared" si="3"/>
        <v>0</v>
      </c>
      <c r="J13" s="233">
        <f t="shared" si="3"/>
        <v>0</v>
      </c>
      <c r="K13" s="233">
        <f t="shared" si="3"/>
        <v>0</v>
      </c>
      <c r="L13" s="233">
        <f t="shared" si="3"/>
        <v>0</v>
      </c>
      <c r="M13" s="234">
        <f t="shared" si="3"/>
        <v>0</v>
      </c>
      <c r="N13" s="241" t="str">
        <v/>
      </c>
      <c r="O13" s="241" t="str">
        <v/>
      </c>
      <c r="P13" s="241" t="str">
        <v/>
      </c>
      <c r="Q13" s="241" t="str">
        <v/>
      </c>
      <c r="R13" s="241" t="str">
        <v/>
      </c>
      <c r="S13" s="242" t="str">
        <v/>
      </c>
    </row>
    <row r="14" spans="1:19">
      <c r="A14" s="235" t="s">
        <v>142</v>
      </c>
      <c r="B14" s="236" t="e">
        <f>IF($A5="時給",B11,ROUNDDOWN(B11/B13,0))</f>
        <v>#DIV/0!</v>
      </c>
      <c r="C14" s="236" t="e">
        <f>IF($A5="時給",C11,ROUNDDOWN(C11/C13,0))</f>
        <v>#DIV/0!</v>
      </c>
      <c r="D14" s="236" t="e">
        <f t="shared" ref="D14:M14" si="4">IF($A5="時給",D11,ROUNDDOWN(D11/D13,0))</f>
        <v>#DIV/0!</v>
      </c>
      <c r="E14" s="236" t="e">
        <f t="shared" si="4"/>
        <v>#DIV/0!</v>
      </c>
      <c r="F14" s="236" t="e">
        <f t="shared" si="4"/>
        <v>#DIV/0!</v>
      </c>
      <c r="G14" s="236" t="e">
        <f t="shared" si="4"/>
        <v>#DIV/0!</v>
      </c>
      <c r="H14" s="236" t="e">
        <f t="shared" si="4"/>
        <v>#DIV/0!</v>
      </c>
      <c r="I14" s="236" t="e">
        <f t="shared" si="4"/>
        <v>#DIV/0!</v>
      </c>
      <c r="J14" s="236" t="e">
        <f t="shared" si="4"/>
        <v>#DIV/0!</v>
      </c>
      <c r="K14" s="236" t="e">
        <f t="shared" si="4"/>
        <v>#DIV/0!</v>
      </c>
      <c r="L14" s="236" t="e">
        <f t="shared" si="4"/>
        <v>#DIV/0!</v>
      </c>
      <c r="M14" s="237" t="e">
        <f t="shared" si="4"/>
        <v>#DIV/0!</v>
      </c>
      <c r="O14" s="236"/>
      <c r="P14" s="236"/>
    </row>
    <row r="15" spans="1:19">
      <c r="A15" s="235" t="s">
        <v>139</v>
      </c>
      <c r="B15" s="236">
        <f>SUMIF($B11:$M11,B11,$B10:$M10)</f>
        <v>0</v>
      </c>
      <c r="C15" s="236">
        <f t="shared" ref="C15:M15" si="5">SUMIF($B11:$M11,C11,$B10:$M10)</f>
        <v>0</v>
      </c>
      <c r="D15" s="236">
        <f t="shared" si="5"/>
        <v>0</v>
      </c>
      <c r="E15" s="236">
        <f t="shared" si="5"/>
        <v>0</v>
      </c>
      <c r="F15" s="236">
        <f t="shared" si="5"/>
        <v>0</v>
      </c>
      <c r="G15" s="236">
        <f t="shared" si="5"/>
        <v>0</v>
      </c>
      <c r="H15" s="236">
        <f t="shared" si="5"/>
        <v>0</v>
      </c>
      <c r="I15" s="236">
        <f t="shared" si="5"/>
        <v>0</v>
      </c>
      <c r="J15" s="236">
        <f t="shared" si="5"/>
        <v>0</v>
      </c>
      <c r="K15" s="236">
        <f t="shared" si="5"/>
        <v>0</v>
      </c>
      <c r="L15" s="236">
        <f t="shared" si="5"/>
        <v>0</v>
      </c>
      <c r="M15" s="237">
        <f t="shared" si="5"/>
        <v>0</v>
      </c>
    </row>
    <row r="16" spans="1:19">
      <c r="A16" s="235" t="s">
        <v>140</v>
      </c>
      <c r="B16" s="236">
        <f>ROUNDDOWN(B15/60,0)</f>
        <v>0</v>
      </c>
      <c r="C16" s="236">
        <f t="shared" ref="C16:M16" si="6">ROUNDDOWN(C15/60,0)</f>
        <v>0</v>
      </c>
      <c r="D16" s="236">
        <f t="shared" si="6"/>
        <v>0</v>
      </c>
      <c r="E16" s="236">
        <f t="shared" si="6"/>
        <v>0</v>
      </c>
      <c r="F16" s="236">
        <f t="shared" si="6"/>
        <v>0</v>
      </c>
      <c r="G16" s="236">
        <f t="shared" si="6"/>
        <v>0</v>
      </c>
      <c r="H16" s="236">
        <f t="shared" si="6"/>
        <v>0</v>
      </c>
      <c r="I16" s="236">
        <f t="shared" si="6"/>
        <v>0</v>
      </c>
      <c r="J16" s="236">
        <f t="shared" si="6"/>
        <v>0</v>
      </c>
      <c r="K16" s="236">
        <f t="shared" si="6"/>
        <v>0</v>
      </c>
      <c r="L16" s="236">
        <f t="shared" si="6"/>
        <v>0</v>
      </c>
      <c r="M16" s="237">
        <f t="shared" si="6"/>
        <v>0</v>
      </c>
    </row>
    <row r="17" spans="1:19">
      <c r="A17" s="235" t="s">
        <v>141</v>
      </c>
      <c r="B17" s="236">
        <f>B15-B16*60</f>
        <v>0</v>
      </c>
      <c r="C17" s="236">
        <f t="shared" ref="C17:M17" si="7">C15-C16*60</f>
        <v>0</v>
      </c>
      <c r="D17" s="236">
        <f t="shared" si="7"/>
        <v>0</v>
      </c>
      <c r="E17" s="236">
        <f t="shared" si="7"/>
        <v>0</v>
      </c>
      <c r="F17" s="236">
        <f t="shared" si="7"/>
        <v>0</v>
      </c>
      <c r="G17" s="236">
        <f t="shared" si="7"/>
        <v>0</v>
      </c>
      <c r="H17" s="236">
        <f t="shared" si="7"/>
        <v>0</v>
      </c>
      <c r="I17" s="236">
        <f t="shared" si="7"/>
        <v>0</v>
      </c>
      <c r="J17" s="236">
        <f t="shared" si="7"/>
        <v>0</v>
      </c>
      <c r="K17" s="236">
        <f t="shared" si="7"/>
        <v>0</v>
      </c>
      <c r="L17" s="236">
        <f t="shared" si="7"/>
        <v>0</v>
      </c>
      <c r="M17" s="237">
        <f t="shared" si="7"/>
        <v>0</v>
      </c>
    </row>
    <row r="18" spans="1:19">
      <c r="A18" s="235" t="s">
        <v>137</v>
      </c>
      <c r="B18" s="238" t="e">
        <f>ROUND(B14*B15/60,0)</f>
        <v>#DIV/0!</v>
      </c>
      <c r="C18" s="238" t="e">
        <f t="shared" ref="C18:M18" si="8">ROUND(C14*C15/60,0)</f>
        <v>#DIV/0!</v>
      </c>
      <c r="D18" s="238" t="e">
        <f t="shared" si="8"/>
        <v>#DIV/0!</v>
      </c>
      <c r="E18" s="238" t="e">
        <f t="shared" si="8"/>
        <v>#DIV/0!</v>
      </c>
      <c r="F18" s="238" t="e">
        <f t="shared" si="8"/>
        <v>#DIV/0!</v>
      </c>
      <c r="G18" s="238" t="e">
        <f t="shared" si="8"/>
        <v>#DIV/0!</v>
      </c>
      <c r="H18" s="238" t="e">
        <f t="shared" si="8"/>
        <v>#DIV/0!</v>
      </c>
      <c r="I18" s="238" t="e">
        <f t="shared" si="8"/>
        <v>#DIV/0!</v>
      </c>
      <c r="J18" s="238" t="e">
        <f t="shared" si="8"/>
        <v>#DIV/0!</v>
      </c>
      <c r="K18" s="238" t="e">
        <f t="shared" si="8"/>
        <v>#DIV/0!</v>
      </c>
      <c r="L18" s="238" t="e">
        <f t="shared" si="8"/>
        <v>#DIV/0!</v>
      </c>
      <c r="M18" s="239" t="e">
        <f t="shared" si="8"/>
        <v>#DIV/0!</v>
      </c>
    </row>
    <row r="19" spans="1:19">
      <c r="A19" s="240" t="s">
        <v>138</v>
      </c>
      <c r="B19" s="241" t="str">
        <f>IF(B13=0,"",1)</f>
        <v/>
      </c>
      <c r="C19" s="241" t="str">
        <f>IF(C13=0,"",IF(COUNTIF(B11,C11)&gt;=1,"",COLUMN()-1))</f>
        <v/>
      </c>
      <c r="D19" s="241" t="str">
        <f>IF(D13=0,"",IF(COUNTIF($B11:C11,D11)&gt;=1,"",COLUMN()-1))</f>
        <v/>
      </c>
      <c r="E19" s="241" t="str">
        <f>IF(E13=0,"",IF(COUNTIF($B11:D11,E11)&gt;=1,"",COLUMN()-1))</f>
        <v/>
      </c>
      <c r="F19" s="241" t="str">
        <f>IF(F13=0,"",IF(COUNTIF($B11:E11,F11)&gt;=1,"",COLUMN()-1))</f>
        <v/>
      </c>
      <c r="G19" s="241" t="str">
        <f>IF(G13=0,"",IF(COUNTIF($B11:F11,G11)&gt;=1,"",COLUMN()-1))</f>
        <v/>
      </c>
      <c r="H19" s="241" t="str">
        <f>IF(H13=0,"",IF(COUNTIF($B11:G11,H11)&gt;=1,"",COLUMN()-1))</f>
        <v/>
      </c>
      <c r="I19" s="241" t="str">
        <f>IF(I13=0,"",IF(COUNTIF($B11:H11,I11)&gt;=1,"",COLUMN()-1))</f>
        <v/>
      </c>
      <c r="J19" s="241" t="str">
        <f>IF(J13=0,"",IF(COUNTIF($B11:I11,J11)&gt;=1,"",COLUMN()-1))</f>
        <v/>
      </c>
      <c r="K19" s="241" t="str">
        <f>IF(K13=0,"",IF(COUNTIF($B11:J11,K11)&gt;=1,"",COLUMN()-1))</f>
        <v/>
      </c>
      <c r="L19" s="241" t="str">
        <f>IF(L13=0,"",IF(COUNTIF($B11:K11,L11)&gt;=1,"",COLUMN()-1))</f>
        <v/>
      </c>
      <c r="M19" s="242" t="str">
        <f>IF(M13=0,"",IF(COUNTIF($B11:L11,M11)&gt;=1,"",COLUMN()-1))</f>
        <v/>
      </c>
    </row>
    <row r="20" spans="1:19">
      <c r="A20" s="235" t="s">
        <v>70</v>
      </c>
      <c r="B20" s="233" t="str">
        <f>IFERROR(IF($A5="時給","",INDEX($B11:$M18,1,SMALL(19:19,参照用!C$4))),"")</f>
        <v/>
      </c>
      <c r="C20" s="233" t="str">
        <f>IFERROR(IF($A5="時給","",INDEX($B11:$M18,1,SMALL(19:19,参照用!D$4))),"")</f>
        <v/>
      </c>
      <c r="D20" s="233" t="str">
        <f>IFERROR(IF($A5="時給","",INDEX($B11:$M18,1,SMALL(19:19,参照用!E$4))),"")</f>
        <v/>
      </c>
      <c r="E20" s="233" t="str">
        <f>IFERROR(IF($A5="時給","",INDEX($B11:$M18,1,SMALL(19:19,参照用!F$4))),"")</f>
        <v/>
      </c>
      <c r="F20" s="233" t="str">
        <f>IFERROR(IF($A5="時給","",INDEX($B11:$M18,1,SMALL(19:19,参照用!G$4))),"")</f>
        <v/>
      </c>
      <c r="G20" s="233" t="str">
        <f>IFERROR(IF($A5="時給","",INDEX($B11:$M18,1,SMALL(19:19,参照用!H$4))),"")</f>
        <v/>
      </c>
      <c r="H20" s="233" t="str">
        <f>IFERROR(IF($A5="時給","",INDEX($B11:$M18,1,SMALL(19:19,参照用!I$4))),"")</f>
        <v/>
      </c>
      <c r="I20" s="233" t="str">
        <f>IFERROR(IF($A5="時給","",INDEX($B11:$M18,1,SMALL(19:19,参照用!J$4))),"")</f>
        <v/>
      </c>
      <c r="J20" s="233" t="str">
        <f>IFERROR(IF($A5="時給","",INDEX($B11:$M18,1,SMALL(19:19,参照用!K$4))),"")</f>
        <v/>
      </c>
      <c r="K20" s="233" t="str">
        <f>IFERROR(IF($A5="時給","",INDEX($B11:$M18,1,SMALL(19:19,参照用!L$4))),"")</f>
        <v/>
      </c>
      <c r="L20" s="233" t="str">
        <f>IFERROR(IF($A5="時給","",INDEX($B11:$M18,1,SMALL(19:19,参照用!M$4))),"")</f>
        <v/>
      </c>
      <c r="M20" s="234" t="str">
        <f>IFERROR(IF($A5="時給","",INDEX($B11:$M18,1,SMALL(19:19,参照用!N$4))),"")</f>
        <v/>
      </c>
    </row>
    <row r="21" spans="1:19">
      <c r="A21" s="235" t="s">
        <v>75</v>
      </c>
      <c r="B21" s="236" t="str">
        <f>IFERROR(IF($A5="時給","",INDEX($B11:$M18,3,SMALL(19:19,参照用!C$4))),"")</f>
        <v/>
      </c>
      <c r="C21" s="236" t="str">
        <f>IFERROR(IF($A5="時給","",INDEX($B11:$M18,3,SMALL(19:19,参照用!D$4))),"")</f>
        <v/>
      </c>
      <c r="D21" s="236" t="str">
        <f>IFERROR(IF($A5="時給","",INDEX($B11:$M18,3,SMALL(19:19,参照用!E$4))),"")</f>
        <v/>
      </c>
      <c r="E21" s="236" t="str">
        <f>IFERROR(IF($A5="時給","",INDEX($B11:$M18,3,SMALL(19:19,参照用!F$4))),"")</f>
        <v/>
      </c>
      <c r="F21" s="236" t="str">
        <f>IFERROR(IF($A5="時給","",INDEX($B11:$M18,3,SMALL(19:19,参照用!G$4))),"")</f>
        <v/>
      </c>
      <c r="G21" s="236" t="str">
        <f>IFERROR(IF($A5="時給","",INDEX($B11:$M18,3,SMALL(19:19,参照用!H$4))),"")</f>
        <v/>
      </c>
      <c r="H21" s="236" t="str">
        <f>IFERROR(IF($A5="時給","",INDEX($B11:$M18,3,SMALL(19:19,参照用!I$4))),"")</f>
        <v/>
      </c>
      <c r="I21" s="236" t="str">
        <f>IFERROR(IF($A5="時給","",INDEX($B11:$M18,3,SMALL(19:19,参照用!J$4))),"")</f>
        <v/>
      </c>
      <c r="J21" s="236" t="str">
        <f>IFERROR(IF($A5="時給","",INDEX($B11:$M18,3,SMALL(19:19,参照用!K$4))),"")</f>
        <v/>
      </c>
      <c r="K21" s="236" t="str">
        <f>IFERROR(IF($A5="時給","",INDEX($B11:$M18,3,SMALL(19:19,参照用!L$4))),"")</f>
        <v/>
      </c>
      <c r="L21" s="236" t="str">
        <f>IFERROR(IF($A5="時給","",INDEX($B11:$M18,3,SMALL(19:19,参照用!M$4))),"")</f>
        <v/>
      </c>
      <c r="M21" s="237" t="str">
        <f>IFERROR(IF($A5="時給","",INDEX($B11:$M18,3,SMALL(19:19,参照用!N$4))),"")</f>
        <v/>
      </c>
    </row>
    <row r="22" spans="1:19">
      <c r="A22" s="235" t="s">
        <v>66</v>
      </c>
      <c r="B22" s="236" t="str">
        <f>IFERROR(INDEX($B11:$M18,4,SMALL(19:19,参照用!C$4)),"")</f>
        <v/>
      </c>
      <c r="C22" s="236" t="str">
        <f>IFERROR(INDEX($B11:$M18,4,SMALL(19:19,参照用!D$4)),"")</f>
        <v/>
      </c>
      <c r="D22" s="236" t="str">
        <f>IFERROR(INDEX($B11:$M18,4,SMALL(19:19,参照用!E$4)),"")</f>
        <v/>
      </c>
      <c r="E22" s="236" t="str">
        <f>IFERROR(INDEX($B11:$M18,4,SMALL(19:19,参照用!F$4)),"")</f>
        <v/>
      </c>
      <c r="F22" s="236" t="str">
        <f>IFERROR(INDEX($B11:$M18,4,SMALL(19:19,参照用!G$4)),"")</f>
        <v/>
      </c>
      <c r="G22" s="236" t="str">
        <f>IFERROR(INDEX($B11:$M18,4,SMALL(19:19,参照用!H$4)),"")</f>
        <v/>
      </c>
      <c r="H22" s="236" t="str">
        <f>IFERROR(INDEX($B11:$M18,4,SMALL(19:19,参照用!I$4)),"")</f>
        <v/>
      </c>
      <c r="I22" s="236" t="str">
        <f>IFERROR(INDEX($B11:$M18,4,SMALL(19:19,参照用!J$4)),"")</f>
        <v/>
      </c>
      <c r="J22" s="236" t="str">
        <f>IFERROR(INDEX($B11:$M18,4,SMALL(19:19,参照用!K$4)),"")</f>
        <v/>
      </c>
      <c r="K22" s="236" t="str">
        <f>IFERROR(INDEX($B11:$M18,4,SMALL(19:19,参照用!L$4)),"")</f>
        <v/>
      </c>
      <c r="L22" s="236" t="str">
        <f>IFERROR(INDEX($B11:$M18,4,SMALL(19:19,参照用!M$4)),"")</f>
        <v/>
      </c>
      <c r="M22" s="237" t="str">
        <f>IFERROR(INDEX($B11:$M18,4,SMALL(19:19,参照用!N$4)),"")</f>
        <v/>
      </c>
    </row>
    <row r="23" spans="1:19">
      <c r="A23" s="235" t="s">
        <v>77</v>
      </c>
      <c r="B23" s="236" t="str">
        <f>IFERROR(INDEX($B11:$M18,6,SMALL(19:19,参照用!C$4)),"")</f>
        <v/>
      </c>
      <c r="C23" s="236" t="str">
        <f>IFERROR(INDEX($B11:$M18,6,SMALL(19:19,参照用!D$4)),"")</f>
        <v/>
      </c>
      <c r="D23" s="236" t="str">
        <f>IFERROR(INDEX($B11:$M18,6,SMALL(19:19,参照用!E$4)),"")</f>
        <v/>
      </c>
      <c r="E23" s="236" t="str">
        <f>IFERROR(INDEX($B11:$M18,6,SMALL(19:19,参照用!F$4)),"")</f>
        <v/>
      </c>
      <c r="F23" s="236" t="str">
        <f>IFERROR(INDEX($B11:$M18,6,SMALL(19:19,参照用!G$4)),"")</f>
        <v/>
      </c>
      <c r="G23" s="236" t="str">
        <f>IFERROR(INDEX($B11:$M18,6,SMALL(19:19,参照用!H$4)),"")</f>
        <v/>
      </c>
      <c r="H23" s="236" t="str">
        <f>IFERROR(INDEX($B11:$M18,6,SMALL(19:19,参照用!I$4)),"")</f>
        <v/>
      </c>
      <c r="I23" s="236" t="str">
        <f>IFERROR(INDEX($B11:$M18,6,SMALL(19:19,参照用!J$4)),"")</f>
        <v/>
      </c>
      <c r="J23" s="236" t="str">
        <f>IFERROR(INDEX($B11:$M18,6,SMALL(19:19,参照用!K$4)),"")</f>
        <v/>
      </c>
      <c r="K23" s="236" t="str">
        <f>IFERROR(INDEX($B11:$M18,6,SMALL(19:19,参照用!L$4)),"")</f>
        <v/>
      </c>
      <c r="L23" s="236" t="str">
        <f>IFERROR(INDEX($B11:$M18,6,SMALL(19:19,参照用!M$4)),"")</f>
        <v/>
      </c>
      <c r="M23" s="237" t="str">
        <f>IFERROR(INDEX($B11:$M18,6,SMALL(19:19,参照用!N$4)),"")</f>
        <v/>
      </c>
    </row>
    <row r="24" spans="1:19">
      <c r="A24" s="235" t="s">
        <v>76</v>
      </c>
      <c r="B24" s="236" t="str">
        <f>IFERROR(INDEX($B11:$M18,7,SMALL(19:19,参照用!C$4)),"")</f>
        <v/>
      </c>
      <c r="C24" s="236" t="str">
        <f>IFERROR(INDEX($B11:$M18,7,SMALL(19:19,参照用!D$4)),"")</f>
        <v/>
      </c>
      <c r="D24" s="236" t="str">
        <f>IFERROR(INDEX($B11:$M18,7,SMALL(19:19,参照用!E$4)),"")</f>
        <v/>
      </c>
      <c r="E24" s="236" t="str">
        <f>IFERROR(INDEX($B11:$M18,7,SMALL(19:19,参照用!F$4)),"")</f>
        <v/>
      </c>
      <c r="F24" s="236" t="str">
        <f>IFERROR(INDEX($B11:$M18,7,SMALL(19:19,参照用!G$4)),"")</f>
        <v/>
      </c>
      <c r="G24" s="236" t="str">
        <f>IFERROR(INDEX($B11:$M18,7,SMALL(19:19,参照用!H$4)),"")</f>
        <v/>
      </c>
      <c r="H24" s="236" t="str">
        <f>IFERROR(INDEX($B11:$M18,7,SMALL(19:19,参照用!I$4)),"")</f>
        <v/>
      </c>
      <c r="I24" s="236" t="str">
        <f>IFERROR(INDEX($B11:$M18,7,SMALL(19:19,参照用!J$4)),"")</f>
        <v/>
      </c>
      <c r="J24" s="236" t="str">
        <f>IFERROR(INDEX($B11:$M18,7,SMALL(19:19,参照用!K$4)),"")</f>
        <v/>
      </c>
      <c r="K24" s="236" t="str">
        <f>IFERROR(INDEX($B11:$M18,7,SMALL(19:19,参照用!L$4)),"")</f>
        <v/>
      </c>
      <c r="L24" s="236" t="str">
        <f>IFERROR(INDEX($B11:$M18,7,SMALL(19:19,参照用!M$4)),"")</f>
        <v/>
      </c>
      <c r="M24" s="237" t="str">
        <f>IFERROR(INDEX($B11:$M18,7,SMALL(19:19,参照用!N$4)),"")</f>
        <v/>
      </c>
    </row>
    <row r="25" spans="1:19">
      <c r="A25" s="235" t="s">
        <v>74</v>
      </c>
      <c r="B25" s="236" t="str">
        <f>IFERROR(INDEX($B11:$M18,8,SMALL(19:19,参照用!C$4)),"")</f>
        <v/>
      </c>
      <c r="C25" s="236" t="str">
        <f>IFERROR(INDEX($B11:$M18,8,SMALL(19:19,参照用!D$4)),"")</f>
        <v/>
      </c>
      <c r="D25" s="236" t="str">
        <f>IFERROR(INDEX($B11:$M18,8,SMALL(19:19,参照用!E$4)),"")</f>
        <v/>
      </c>
      <c r="E25" s="236" t="str">
        <f>IFERROR(INDEX($B11:$M18,8,SMALL(19:19,参照用!F$4)),"")</f>
        <v/>
      </c>
      <c r="F25" s="236" t="str">
        <f>IFERROR(INDEX($B11:$M18,8,SMALL(19:19,参照用!G$4)),"")</f>
        <v/>
      </c>
      <c r="G25" s="236" t="str">
        <f>IFERROR(INDEX($B11:$M18,8,SMALL(19:19,参照用!H$4)),"")</f>
        <v/>
      </c>
      <c r="H25" s="236" t="str">
        <f>IFERROR(INDEX($B11:$M18,8,SMALL(19:19,参照用!I$4)),"")</f>
        <v/>
      </c>
      <c r="I25" s="236" t="str">
        <f>IFERROR(INDEX($B11:$M18,8,SMALL(19:19,参照用!J$4)),"")</f>
        <v/>
      </c>
      <c r="J25" s="236" t="str">
        <f>IFERROR(INDEX($B11:$M18,8,SMALL(19:19,参照用!K$4)),"")</f>
        <v/>
      </c>
      <c r="K25" s="236" t="str">
        <f>IFERROR(INDEX($B11:$M18,8,SMALL(19:19,参照用!L$4)),"")</f>
        <v/>
      </c>
      <c r="L25" s="236" t="str">
        <f>IFERROR(INDEX($B11:$M18,8,SMALL(19:19,参照用!M$4)),"")</f>
        <v/>
      </c>
      <c r="M25" s="237" t="str">
        <f>IFERROR(INDEX($B11:$M18,8,SMALL(19:19,参照用!N$4)),"")</f>
        <v/>
      </c>
    </row>
    <row r="26" spans="1:19">
      <c r="A26" s="235"/>
      <c r="B26" s="236"/>
      <c r="C26" s="236"/>
      <c r="D26" s="236"/>
      <c r="E26" s="236"/>
      <c r="F26" s="236"/>
      <c r="G26" s="236"/>
      <c r="H26" s="236"/>
      <c r="I26" s="236"/>
      <c r="J26" s="236"/>
      <c r="K26" s="236"/>
      <c r="L26" s="236"/>
      <c r="M26" s="237"/>
    </row>
    <row r="27" spans="1:19">
      <c r="A27" s="240"/>
      <c r="B27" s="241"/>
      <c r="C27" s="241"/>
      <c r="D27" s="241"/>
      <c r="E27" s="241"/>
      <c r="F27" s="241"/>
      <c r="G27" s="241"/>
      <c r="H27" s="241"/>
      <c r="I27" s="241"/>
      <c r="J27" s="241"/>
      <c r="K27" s="241"/>
      <c r="L27" s="241"/>
      <c r="M27" s="242"/>
    </row>
    <row r="28" spans="1:19">
      <c r="A28" s="232" t="str">
        <f>入力シート２!A30</f>
        <v>２人目</v>
      </c>
      <c r="B28" s="233"/>
      <c r="C28" s="233"/>
      <c r="D28" s="233"/>
      <c r="E28" s="233"/>
      <c r="F28" s="233"/>
      <c r="G28" s="233"/>
      <c r="H28" s="233"/>
      <c r="I28" s="233"/>
      <c r="J28" s="233"/>
      <c r="K28" s="233"/>
      <c r="L28" s="233"/>
      <c r="M28" s="234"/>
      <c r="N28" s="233" t="str">
        <f t="array" ref="N28:S40">TRANSPOSE(A47:M52)</f>
        <v>給料</v>
      </c>
      <c r="O28" s="233" t="str">
        <v>勤務時間</v>
      </c>
      <c r="P28" s="233" t="str">
        <v>時給</v>
      </c>
      <c r="Q28" s="233" t="str">
        <v>研修時間まとめ（時間）</v>
      </c>
      <c r="R28" s="233" t="str">
        <v>研修時間まとめ（分）</v>
      </c>
      <c r="S28" s="234" t="str">
        <v>金額まとめ</v>
      </c>
    </row>
    <row r="29" spans="1:19">
      <c r="A29" s="235"/>
      <c r="B29" s="236" t="str">
        <f>入力シート２!D37</f>
        <v/>
      </c>
      <c r="C29" s="236" t="str">
        <f>入力シート２!E37</f>
        <v/>
      </c>
      <c r="D29" s="236" t="str">
        <f>入力シート２!F37</f>
        <v/>
      </c>
      <c r="E29" s="236" t="str">
        <f>入力シート２!G37</f>
        <v/>
      </c>
      <c r="F29" s="236" t="str">
        <f>入力シート２!H37</f>
        <v/>
      </c>
      <c r="G29" s="236" t="str">
        <f>入力シート２!I37</f>
        <v/>
      </c>
      <c r="H29" s="236" t="str">
        <f>入力シート２!J37</f>
        <v/>
      </c>
      <c r="I29" s="236" t="str">
        <f>入力シート２!K37</f>
        <v/>
      </c>
      <c r="J29" s="236" t="str">
        <f>入力シート２!L37</f>
        <v/>
      </c>
      <c r="K29" s="236" t="str">
        <f>入力シート２!M37</f>
        <v/>
      </c>
      <c r="L29" s="236" t="str">
        <f>入力シート２!N37</f>
        <v/>
      </c>
      <c r="M29" s="237" t="str">
        <f>入力シート２!O37</f>
        <v/>
      </c>
      <c r="N29" s="236" t="str">
        <v/>
      </c>
      <c r="O29" s="236" t="str">
        <v/>
      </c>
      <c r="P29" s="236" t="str">
        <v/>
      </c>
      <c r="Q29" s="236" t="str">
        <v/>
      </c>
      <c r="R29" s="236" t="str">
        <v/>
      </c>
      <c r="S29" s="237" t="str">
        <v/>
      </c>
    </row>
    <row r="30" spans="1:19">
      <c r="A30" s="235" t="str">
        <f>入力シート２!C38</f>
        <v>時間</v>
      </c>
      <c r="B30" s="236">
        <f>入力シート２!D38</f>
        <v>0</v>
      </c>
      <c r="C30" s="236">
        <f>入力シート２!E38</f>
        <v>0</v>
      </c>
      <c r="D30" s="236">
        <f>入力シート２!F38</f>
        <v>0</v>
      </c>
      <c r="E30" s="236">
        <f>入力シート２!G38</f>
        <v>0</v>
      </c>
      <c r="F30" s="236">
        <f>入力シート２!H38</f>
        <v>0</v>
      </c>
      <c r="G30" s="236">
        <f>入力シート２!I38</f>
        <v>0</v>
      </c>
      <c r="H30" s="236">
        <f>入力シート２!J38</f>
        <v>0</v>
      </c>
      <c r="I30" s="236">
        <f>入力シート２!K38</f>
        <v>0</v>
      </c>
      <c r="J30" s="236">
        <f>入力シート２!L38</f>
        <v>0</v>
      </c>
      <c r="K30" s="236">
        <f>入力シート２!M38</f>
        <v>0</v>
      </c>
      <c r="L30" s="236">
        <f>入力シート２!N38</f>
        <v>0</v>
      </c>
      <c r="M30" s="237">
        <f>入力シート２!O38</f>
        <v>0</v>
      </c>
      <c r="N30" s="236" t="str">
        <v/>
      </c>
      <c r="O30" s="236" t="str">
        <v/>
      </c>
      <c r="P30" s="236" t="str">
        <v/>
      </c>
      <c r="Q30" s="236" t="str">
        <v/>
      </c>
      <c r="R30" s="236" t="str">
        <v/>
      </c>
      <c r="S30" s="237" t="str">
        <v/>
      </c>
    </row>
    <row r="31" spans="1:19">
      <c r="A31" s="235" t="str">
        <f>入力シート２!C39</f>
        <v>分</v>
      </c>
      <c r="B31" s="236">
        <f>入力シート２!D39</f>
        <v>0</v>
      </c>
      <c r="C31" s="236">
        <f>入力シート２!E39</f>
        <v>0</v>
      </c>
      <c r="D31" s="236">
        <f>入力シート２!F39</f>
        <v>0</v>
      </c>
      <c r="E31" s="236">
        <f>入力シート２!G39</f>
        <v>0</v>
      </c>
      <c r="F31" s="236">
        <f>入力シート２!H39</f>
        <v>0</v>
      </c>
      <c r="G31" s="236">
        <f>入力シート２!I39</f>
        <v>0</v>
      </c>
      <c r="H31" s="236">
        <f>入力シート２!J39</f>
        <v>0</v>
      </c>
      <c r="I31" s="236">
        <f>入力シート２!K39</f>
        <v>0</v>
      </c>
      <c r="J31" s="236">
        <f>入力シート２!L39</f>
        <v>0</v>
      </c>
      <c r="K31" s="236">
        <f>入力シート２!M39</f>
        <v>0</v>
      </c>
      <c r="L31" s="236">
        <f>入力シート２!N39</f>
        <v>0</v>
      </c>
      <c r="M31" s="237">
        <f>入力シート２!O39</f>
        <v>0</v>
      </c>
      <c r="N31" s="236" t="str">
        <v/>
      </c>
      <c r="O31" s="236" t="str">
        <v/>
      </c>
      <c r="P31" s="236" t="str">
        <v/>
      </c>
      <c r="Q31" s="236" t="str">
        <v/>
      </c>
      <c r="R31" s="236" t="str">
        <v/>
      </c>
      <c r="S31" s="237" t="str">
        <v/>
      </c>
    </row>
    <row r="32" spans="1:19">
      <c r="A32" s="235">
        <f>入力シート２!F44</f>
        <v>0</v>
      </c>
      <c r="B32" s="236"/>
      <c r="C32" s="236"/>
      <c r="D32" s="236"/>
      <c r="E32" s="236"/>
      <c r="F32" s="236"/>
      <c r="G32" s="236"/>
      <c r="H32" s="236"/>
      <c r="I32" s="236"/>
      <c r="J32" s="236"/>
      <c r="K32" s="236"/>
      <c r="L32" s="236"/>
      <c r="M32" s="237"/>
      <c r="N32" s="236" t="str">
        <v/>
      </c>
      <c r="O32" s="236" t="str">
        <v/>
      </c>
      <c r="P32" s="236" t="str">
        <v/>
      </c>
      <c r="Q32" s="236" t="str">
        <v/>
      </c>
      <c r="R32" s="236" t="str">
        <v/>
      </c>
      <c r="S32" s="237" t="str">
        <v/>
      </c>
    </row>
    <row r="33" spans="1:19">
      <c r="A33" s="235" t="str">
        <f>入力シート２!C46</f>
        <v/>
      </c>
      <c r="B33" s="238">
        <f>入力シート２!D46</f>
        <v>0</v>
      </c>
      <c r="C33" s="238">
        <f>入力シート２!E46</f>
        <v>0</v>
      </c>
      <c r="D33" s="238">
        <f>入力シート２!F46</f>
        <v>0</v>
      </c>
      <c r="E33" s="238">
        <f>入力シート２!G46</f>
        <v>0</v>
      </c>
      <c r="F33" s="238">
        <f>入力シート２!H46</f>
        <v>0</v>
      </c>
      <c r="G33" s="238">
        <f>入力シート２!I46</f>
        <v>0</v>
      </c>
      <c r="H33" s="238">
        <f>入力シート２!J46</f>
        <v>0</v>
      </c>
      <c r="I33" s="238">
        <f>入力シート２!K46</f>
        <v>0</v>
      </c>
      <c r="J33" s="238">
        <f>入力シート２!L46</f>
        <v>0</v>
      </c>
      <c r="K33" s="238">
        <f>入力シート２!M46</f>
        <v>0</v>
      </c>
      <c r="L33" s="238">
        <f>入力シート２!N46</f>
        <v>0</v>
      </c>
      <c r="M33" s="239">
        <f>入力シート２!O46</f>
        <v>0</v>
      </c>
      <c r="N33" s="236" t="str">
        <v/>
      </c>
      <c r="O33" s="236" t="str">
        <v/>
      </c>
      <c r="P33" s="236" t="str">
        <v/>
      </c>
      <c r="Q33" s="236" t="str">
        <v/>
      </c>
      <c r="R33" s="236" t="str">
        <v/>
      </c>
      <c r="S33" s="237" t="str">
        <v/>
      </c>
    </row>
    <row r="34" spans="1:19">
      <c r="A34" s="235" t="str">
        <f>入力シート２!C47</f>
        <v/>
      </c>
      <c r="B34" s="236">
        <f>入力シート２!D47</f>
        <v>0</v>
      </c>
      <c r="C34" s="236">
        <f>入力シート２!E47</f>
        <v>0</v>
      </c>
      <c r="D34" s="236">
        <f>入力シート２!F47</f>
        <v>0</v>
      </c>
      <c r="E34" s="236">
        <f>入力シート２!G47</f>
        <v>0</v>
      </c>
      <c r="F34" s="236">
        <f>入力シート２!H47</f>
        <v>0</v>
      </c>
      <c r="G34" s="236">
        <f>入力シート２!I47</f>
        <v>0</v>
      </c>
      <c r="H34" s="236">
        <f>入力シート２!J47</f>
        <v>0</v>
      </c>
      <c r="I34" s="236">
        <f>入力シート２!K47</f>
        <v>0</v>
      </c>
      <c r="J34" s="236">
        <f>入力シート２!L47</f>
        <v>0</v>
      </c>
      <c r="K34" s="236">
        <f>入力シート２!M47</f>
        <v>0</v>
      </c>
      <c r="L34" s="236">
        <f>入力シート２!N47</f>
        <v>0</v>
      </c>
      <c r="M34" s="237">
        <f>入力シート２!O47</f>
        <v>0</v>
      </c>
      <c r="N34" s="236" t="str">
        <v/>
      </c>
      <c r="O34" s="236" t="str">
        <v/>
      </c>
      <c r="P34" s="236" t="str">
        <v/>
      </c>
      <c r="Q34" s="236" t="str">
        <v/>
      </c>
      <c r="R34" s="236" t="str">
        <v/>
      </c>
      <c r="S34" s="237" t="str">
        <v/>
      </c>
    </row>
    <row r="35" spans="1:19">
      <c r="A35" s="235" t="str">
        <f>入力シート２!C52</f>
        <v>一日の勤務時間</v>
      </c>
      <c r="B35" s="236">
        <f>入力シート２!D52</f>
        <v>0</v>
      </c>
      <c r="C35" s="236">
        <f>入力シート２!E52</f>
        <v>0</v>
      </c>
      <c r="D35" s="236">
        <f>入力シート２!F52</f>
        <v>0</v>
      </c>
      <c r="E35" s="236">
        <f>入力シート２!G52</f>
        <v>0</v>
      </c>
      <c r="F35" s="236">
        <f>入力シート２!H52</f>
        <v>0</v>
      </c>
      <c r="G35" s="236">
        <f>入力シート２!I52</f>
        <v>0</v>
      </c>
      <c r="H35" s="236">
        <f>入力シート２!J52</f>
        <v>0</v>
      </c>
      <c r="I35" s="236">
        <f>入力シート２!K52</f>
        <v>0</v>
      </c>
      <c r="J35" s="236">
        <f>入力シート２!L52</f>
        <v>0</v>
      </c>
      <c r="K35" s="236">
        <f>入力シート２!M52</f>
        <v>0</v>
      </c>
      <c r="L35" s="236">
        <f>入力シート２!N52</f>
        <v>0</v>
      </c>
      <c r="M35" s="237">
        <f>入力シート２!O52</f>
        <v>0</v>
      </c>
      <c r="N35" s="236" t="str">
        <v/>
      </c>
      <c r="O35" s="236" t="str">
        <v/>
      </c>
      <c r="P35" s="236" t="str">
        <v/>
      </c>
      <c r="Q35" s="236" t="str">
        <v/>
      </c>
      <c r="R35" s="236" t="str">
        <v/>
      </c>
      <c r="S35" s="237" t="str">
        <v/>
      </c>
    </row>
    <row r="36" spans="1:19">
      <c r="A36" s="240" t="str">
        <f>入力シート２!C53</f>
        <v>一月の勤務日数</v>
      </c>
      <c r="B36" s="241">
        <f>入力シート２!D53</f>
        <v>0</v>
      </c>
      <c r="C36" s="241">
        <f>入力シート２!E53</f>
        <v>0</v>
      </c>
      <c r="D36" s="241">
        <f>入力シート２!F53</f>
        <v>0</v>
      </c>
      <c r="E36" s="241">
        <f>入力シート２!G53</f>
        <v>0</v>
      </c>
      <c r="F36" s="241">
        <f>入力シート２!H53</f>
        <v>0</v>
      </c>
      <c r="G36" s="241">
        <f>入力シート２!I53</f>
        <v>0</v>
      </c>
      <c r="H36" s="241">
        <f>入力シート２!J53</f>
        <v>0</v>
      </c>
      <c r="I36" s="241">
        <f>入力シート２!K53</f>
        <v>0</v>
      </c>
      <c r="J36" s="241">
        <f>入力シート２!L53</f>
        <v>0</v>
      </c>
      <c r="K36" s="241">
        <f>入力シート２!M53</f>
        <v>0</v>
      </c>
      <c r="L36" s="241">
        <f>入力シート２!N53</f>
        <v>0</v>
      </c>
      <c r="M36" s="242">
        <f>入力シート２!O53</f>
        <v>0</v>
      </c>
      <c r="N36" s="236" t="str">
        <v/>
      </c>
      <c r="O36" s="236" t="str">
        <v/>
      </c>
      <c r="P36" s="236" t="str">
        <v/>
      </c>
      <c r="Q36" s="236" t="str">
        <v/>
      </c>
      <c r="R36" s="236" t="str">
        <v/>
      </c>
      <c r="S36" s="237" t="str">
        <v/>
      </c>
    </row>
    <row r="37" spans="1:19">
      <c r="A37" s="232" t="s">
        <v>136</v>
      </c>
      <c r="B37" s="233">
        <f t="shared" ref="B37:M37" si="9">B30*60+B31</f>
        <v>0</v>
      </c>
      <c r="C37" s="233">
        <f t="shared" si="9"/>
        <v>0</v>
      </c>
      <c r="D37" s="233">
        <f t="shared" si="9"/>
        <v>0</v>
      </c>
      <c r="E37" s="233">
        <f t="shared" si="9"/>
        <v>0</v>
      </c>
      <c r="F37" s="233">
        <f t="shared" si="9"/>
        <v>0</v>
      </c>
      <c r="G37" s="233">
        <f t="shared" si="9"/>
        <v>0</v>
      </c>
      <c r="H37" s="233">
        <f t="shared" si="9"/>
        <v>0</v>
      </c>
      <c r="I37" s="233">
        <f t="shared" si="9"/>
        <v>0</v>
      </c>
      <c r="J37" s="233">
        <f t="shared" si="9"/>
        <v>0</v>
      </c>
      <c r="K37" s="233">
        <f t="shared" si="9"/>
        <v>0</v>
      </c>
      <c r="L37" s="233">
        <f t="shared" si="9"/>
        <v>0</v>
      </c>
      <c r="M37" s="234">
        <f t="shared" si="9"/>
        <v>0</v>
      </c>
      <c r="N37" s="236" t="str">
        <v/>
      </c>
      <c r="O37" s="236" t="str">
        <v/>
      </c>
      <c r="P37" s="236" t="str">
        <v/>
      </c>
      <c r="Q37" s="236" t="str">
        <v/>
      </c>
      <c r="R37" s="236" t="str">
        <v/>
      </c>
      <c r="S37" s="237" t="str">
        <v/>
      </c>
    </row>
    <row r="38" spans="1:19">
      <c r="A38" s="235" t="s">
        <v>133</v>
      </c>
      <c r="B38" s="236">
        <f t="shared" ref="B38:M38" si="10">B33+B34</f>
        <v>0</v>
      </c>
      <c r="C38" s="236">
        <f t="shared" si="10"/>
        <v>0</v>
      </c>
      <c r="D38" s="236">
        <f t="shared" si="10"/>
        <v>0</v>
      </c>
      <c r="E38" s="236">
        <f t="shared" si="10"/>
        <v>0</v>
      </c>
      <c r="F38" s="236">
        <f t="shared" si="10"/>
        <v>0</v>
      </c>
      <c r="G38" s="236">
        <f t="shared" si="10"/>
        <v>0</v>
      </c>
      <c r="H38" s="236">
        <f t="shared" si="10"/>
        <v>0</v>
      </c>
      <c r="I38" s="236">
        <f t="shared" si="10"/>
        <v>0</v>
      </c>
      <c r="J38" s="236">
        <f t="shared" si="10"/>
        <v>0</v>
      </c>
      <c r="K38" s="236">
        <f t="shared" si="10"/>
        <v>0</v>
      </c>
      <c r="L38" s="236">
        <f t="shared" si="10"/>
        <v>0</v>
      </c>
      <c r="M38" s="237">
        <f t="shared" si="10"/>
        <v>0</v>
      </c>
      <c r="N38" s="236" t="str">
        <v/>
      </c>
      <c r="O38" s="236" t="str">
        <v/>
      </c>
      <c r="P38" s="236" t="str">
        <v/>
      </c>
      <c r="Q38" s="236" t="str">
        <v/>
      </c>
      <c r="R38" s="236" t="str">
        <v/>
      </c>
      <c r="S38" s="237" t="str">
        <v/>
      </c>
    </row>
    <row r="39" spans="1:19">
      <c r="A39" s="240" t="s">
        <v>134</v>
      </c>
      <c r="B39" s="241">
        <f t="shared" ref="B39:M39" si="11">B35*B36</f>
        <v>0</v>
      </c>
      <c r="C39" s="241">
        <f t="shared" si="11"/>
        <v>0</v>
      </c>
      <c r="D39" s="241">
        <f t="shared" si="11"/>
        <v>0</v>
      </c>
      <c r="E39" s="241">
        <f t="shared" si="11"/>
        <v>0</v>
      </c>
      <c r="F39" s="241">
        <f t="shared" si="11"/>
        <v>0</v>
      </c>
      <c r="G39" s="241">
        <f t="shared" si="11"/>
        <v>0</v>
      </c>
      <c r="H39" s="241">
        <f t="shared" si="11"/>
        <v>0</v>
      </c>
      <c r="I39" s="241">
        <f t="shared" si="11"/>
        <v>0</v>
      </c>
      <c r="J39" s="241">
        <f t="shared" si="11"/>
        <v>0</v>
      </c>
      <c r="K39" s="241">
        <f t="shared" si="11"/>
        <v>0</v>
      </c>
      <c r="L39" s="241">
        <f t="shared" si="11"/>
        <v>0</v>
      </c>
      <c r="M39" s="242">
        <f t="shared" si="11"/>
        <v>0</v>
      </c>
      <c r="N39" s="236" t="str">
        <v/>
      </c>
      <c r="O39" s="236" t="str">
        <v/>
      </c>
      <c r="P39" s="236" t="str">
        <v/>
      </c>
      <c r="Q39" s="236" t="str">
        <v/>
      </c>
      <c r="R39" s="236" t="str">
        <v/>
      </c>
      <c r="S39" s="237" t="str">
        <v/>
      </c>
    </row>
    <row r="40" spans="1:19">
      <c r="A40" s="235" t="s">
        <v>135</v>
      </c>
      <c r="B40" s="233">
        <f t="shared" ref="B40:M40" si="12">SUMIF($B38:$M38,B38,$B39:$M39)/COUNTIF($B38:$M38,B38)</f>
        <v>0</v>
      </c>
      <c r="C40" s="233">
        <f t="shared" si="12"/>
        <v>0</v>
      </c>
      <c r="D40" s="233">
        <f t="shared" si="12"/>
        <v>0</v>
      </c>
      <c r="E40" s="233">
        <f t="shared" si="12"/>
        <v>0</v>
      </c>
      <c r="F40" s="233">
        <f t="shared" si="12"/>
        <v>0</v>
      </c>
      <c r="G40" s="233">
        <f t="shared" si="12"/>
        <v>0</v>
      </c>
      <c r="H40" s="233">
        <f t="shared" si="12"/>
        <v>0</v>
      </c>
      <c r="I40" s="233">
        <f t="shared" si="12"/>
        <v>0</v>
      </c>
      <c r="J40" s="233">
        <f t="shared" si="12"/>
        <v>0</v>
      </c>
      <c r="K40" s="233">
        <f t="shared" si="12"/>
        <v>0</v>
      </c>
      <c r="L40" s="233">
        <f t="shared" si="12"/>
        <v>0</v>
      </c>
      <c r="M40" s="234">
        <f t="shared" si="12"/>
        <v>0</v>
      </c>
      <c r="N40" s="241" t="str">
        <v/>
      </c>
      <c r="O40" s="241" t="str">
        <v/>
      </c>
      <c r="P40" s="241" t="str">
        <v/>
      </c>
      <c r="Q40" s="241" t="str">
        <v/>
      </c>
      <c r="R40" s="241" t="str">
        <v/>
      </c>
      <c r="S40" s="242" t="str">
        <v/>
      </c>
    </row>
    <row r="41" spans="1:19">
      <c r="A41" s="235" t="s">
        <v>142</v>
      </c>
      <c r="B41" s="236" t="e">
        <f t="shared" ref="B41:C41" si="13">IF($A32="時給",B38,ROUNDDOWN(B38/B40,0))</f>
        <v>#DIV/0!</v>
      </c>
      <c r="C41" s="236" t="e">
        <f t="shared" si="13"/>
        <v>#DIV/0!</v>
      </c>
      <c r="D41" s="236" t="e">
        <f t="shared" ref="D41" si="14">IF($A32="時給",D38,ROUNDDOWN(D38/D40,0))</f>
        <v>#DIV/0!</v>
      </c>
      <c r="E41" s="236" t="e">
        <f t="shared" ref="E41" si="15">IF($A32="時給",E38,ROUNDDOWN(E38/E40,0))</f>
        <v>#DIV/0!</v>
      </c>
      <c r="F41" s="236" t="e">
        <f t="shared" ref="F41" si="16">IF($A32="時給",F38,ROUNDDOWN(F38/F40,0))</f>
        <v>#DIV/0!</v>
      </c>
      <c r="G41" s="236" t="e">
        <f t="shared" ref="G41" si="17">IF($A32="時給",G38,ROUNDDOWN(G38/G40,0))</f>
        <v>#DIV/0!</v>
      </c>
      <c r="H41" s="236" t="e">
        <f t="shared" ref="H41" si="18">IF($A32="時給",H38,ROUNDDOWN(H38/H40,0))</f>
        <v>#DIV/0!</v>
      </c>
      <c r="I41" s="236" t="e">
        <f t="shared" ref="I41" si="19">IF($A32="時給",I38,ROUNDDOWN(I38/I40,0))</f>
        <v>#DIV/0!</v>
      </c>
      <c r="J41" s="236" t="e">
        <f t="shared" ref="J41" si="20">IF($A32="時給",J38,ROUNDDOWN(J38/J40,0))</f>
        <v>#DIV/0!</v>
      </c>
      <c r="K41" s="236" t="e">
        <f t="shared" ref="K41" si="21">IF($A32="時給",K38,ROUNDDOWN(K38/K40,0))</f>
        <v>#DIV/0!</v>
      </c>
      <c r="L41" s="236" t="e">
        <f t="shared" ref="L41" si="22">IF($A32="時給",L38,ROUNDDOWN(L38/L40,0))</f>
        <v>#DIV/0!</v>
      </c>
      <c r="M41" s="237" t="e">
        <f t="shared" ref="M41" si="23">IF($A32="時給",M38,ROUNDDOWN(M38/M40,0))</f>
        <v>#DIV/0!</v>
      </c>
      <c r="O41" s="236"/>
      <c r="P41" s="236"/>
    </row>
    <row r="42" spans="1:19">
      <c r="A42" s="235" t="s">
        <v>139</v>
      </c>
      <c r="B42" s="236">
        <f t="shared" ref="B42:M42" si="24">SUMIF($B38:$M38,B38,$B37:$M37)</f>
        <v>0</v>
      </c>
      <c r="C42" s="236">
        <f t="shared" si="24"/>
        <v>0</v>
      </c>
      <c r="D42" s="236">
        <f t="shared" si="24"/>
        <v>0</v>
      </c>
      <c r="E42" s="236">
        <f t="shared" si="24"/>
        <v>0</v>
      </c>
      <c r="F42" s="236">
        <f t="shared" si="24"/>
        <v>0</v>
      </c>
      <c r="G42" s="236">
        <f t="shared" si="24"/>
        <v>0</v>
      </c>
      <c r="H42" s="236">
        <f t="shared" si="24"/>
        <v>0</v>
      </c>
      <c r="I42" s="236">
        <f t="shared" si="24"/>
        <v>0</v>
      </c>
      <c r="J42" s="236">
        <f t="shared" si="24"/>
        <v>0</v>
      </c>
      <c r="K42" s="236">
        <f t="shared" si="24"/>
        <v>0</v>
      </c>
      <c r="L42" s="236">
        <f t="shared" si="24"/>
        <v>0</v>
      </c>
      <c r="M42" s="237">
        <f t="shared" si="24"/>
        <v>0</v>
      </c>
    </row>
    <row r="43" spans="1:19">
      <c r="A43" s="235" t="s">
        <v>140</v>
      </c>
      <c r="B43" s="236">
        <f t="shared" ref="B43" si="25">ROUNDDOWN(B42/60,0)</f>
        <v>0</v>
      </c>
      <c r="C43" s="236">
        <f t="shared" ref="C43" si="26">ROUNDDOWN(C42/60,0)</f>
        <v>0</v>
      </c>
      <c r="D43" s="236">
        <f t="shared" ref="D43" si="27">ROUNDDOWN(D42/60,0)</f>
        <v>0</v>
      </c>
      <c r="E43" s="236">
        <f t="shared" ref="E43" si="28">ROUNDDOWN(E42/60,0)</f>
        <v>0</v>
      </c>
      <c r="F43" s="236">
        <f t="shared" ref="F43" si="29">ROUNDDOWN(F42/60,0)</f>
        <v>0</v>
      </c>
      <c r="G43" s="236">
        <f t="shared" ref="G43" si="30">ROUNDDOWN(G42/60,0)</f>
        <v>0</v>
      </c>
      <c r="H43" s="236">
        <f t="shared" ref="H43" si="31">ROUNDDOWN(H42/60,0)</f>
        <v>0</v>
      </c>
      <c r="I43" s="236">
        <f t="shared" ref="I43" si="32">ROUNDDOWN(I42/60,0)</f>
        <v>0</v>
      </c>
      <c r="J43" s="236">
        <f t="shared" ref="J43" si="33">ROUNDDOWN(J42/60,0)</f>
        <v>0</v>
      </c>
      <c r="K43" s="236">
        <f t="shared" ref="K43" si="34">ROUNDDOWN(K42/60,0)</f>
        <v>0</v>
      </c>
      <c r="L43" s="236">
        <f t="shared" ref="L43" si="35">ROUNDDOWN(L42/60,0)</f>
        <v>0</v>
      </c>
      <c r="M43" s="237">
        <f t="shared" ref="M43" si="36">ROUNDDOWN(M42/60,0)</f>
        <v>0</v>
      </c>
    </row>
    <row r="44" spans="1:19">
      <c r="A44" s="235" t="s">
        <v>141</v>
      </c>
      <c r="B44" s="236">
        <f t="shared" ref="B44" si="37">B42-B43*60</f>
        <v>0</v>
      </c>
      <c r="C44" s="236">
        <f t="shared" ref="C44" si="38">C42-C43*60</f>
        <v>0</v>
      </c>
      <c r="D44" s="236">
        <f t="shared" ref="D44" si="39">D42-D43*60</f>
        <v>0</v>
      </c>
      <c r="E44" s="236">
        <f t="shared" ref="E44" si="40">E42-E43*60</f>
        <v>0</v>
      </c>
      <c r="F44" s="236">
        <f t="shared" ref="F44" si="41">F42-F43*60</f>
        <v>0</v>
      </c>
      <c r="G44" s="236">
        <f t="shared" ref="G44" si="42">G42-G43*60</f>
        <v>0</v>
      </c>
      <c r="H44" s="236">
        <f t="shared" ref="H44" si="43">H42-H43*60</f>
        <v>0</v>
      </c>
      <c r="I44" s="236">
        <f t="shared" ref="I44" si="44">I42-I43*60</f>
        <v>0</v>
      </c>
      <c r="J44" s="236">
        <f t="shared" ref="J44" si="45">J42-J43*60</f>
        <v>0</v>
      </c>
      <c r="K44" s="236">
        <f t="shared" ref="K44" si="46">K42-K43*60</f>
        <v>0</v>
      </c>
      <c r="L44" s="236">
        <f t="shared" ref="L44" si="47">L42-L43*60</f>
        <v>0</v>
      </c>
      <c r="M44" s="237">
        <f t="shared" ref="M44" si="48">M42-M43*60</f>
        <v>0</v>
      </c>
    </row>
    <row r="45" spans="1:19">
      <c r="A45" s="235" t="s">
        <v>137</v>
      </c>
      <c r="B45" s="238" t="e">
        <f t="shared" ref="B45" si="49">ROUND(B41*B42/60,0)</f>
        <v>#DIV/0!</v>
      </c>
      <c r="C45" s="238" t="e">
        <f t="shared" ref="C45" si="50">ROUND(C41*C42/60,0)</f>
        <v>#DIV/0!</v>
      </c>
      <c r="D45" s="238" t="e">
        <f t="shared" ref="D45" si="51">ROUND(D41*D42/60,0)</f>
        <v>#DIV/0!</v>
      </c>
      <c r="E45" s="238" t="e">
        <f t="shared" ref="E45" si="52">ROUND(E41*E42/60,0)</f>
        <v>#DIV/0!</v>
      </c>
      <c r="F45" s="238" t="e">
        <f t="shared" ref="F45" si="53">ROUND(F41*F42/60,0)</f>
        <v>#DIV/0!</v>
      </c>
      <c r="G45" s="238" t="e">
        <f t="shared" ref="G45" si="54">ROUND(G41*G42/60,0)</f>
        <v>#DIV/0!</v>
      </c>
      <c r="H45" s="238" t="e">
        <f t="shared" ref="H45" si="55">ROUND(H41*H42/60,0)</f>
        <v>#DIV/0!</v>
      </c>
      <c r="I45" s="238" t="e">
        <f t="shared" ref="I45" si="56">ROUND(I41*I42/60,0)</f>
        <v>#DIV/0!</v>
      </c>
      <c r="J45" s="238" t="e">
        <f t="shared" ref="J45" si="57">ROUND(J41*J42/60,0)</f>
        <v>#DIV/0!</v>
      </c>
      <c r="K45" s="238" t="e">
        <f t="shared" ref="K45" si="58">ROUND(K41*K42/60,0)</f>
        <v>#DIV/0!</v>
      </c>
      <c r="L45" s="238" t="e">
        <f t="shared" ref="L45" si="59">ROUND(L41*L42/60,0)</f>
        <v>#DIV/0!</v>
      </c>
      <c r="M45" s="239" t="e">
        <f t="shared" ref="M45" si="60">ROUND(M41*M42/60,0)</f>
        <v>#DIV/0!</v>
      </c>
    </row>
    <row r="46" spans="1:19">
      <c r="A46" s="240" t="s">
        <v>138</v>
      </c>
      <c r="B46" s="241" t="str">
        <f t="shared" ref="B46" si="61">IF(B40=0,"",1)</f>
        <v/>
      </c>
      <c r="C46" s="241" t="str">
        <f t="shared" ref="C46" si="62">IF(C40=0,"",IF(COUNTIF(B38,C38)&gt;=1,"",COLUMN()-1))</f>
        <v/>
      </c>
      <c r="D46" s="241" t="str">
        <f>IF(D40=0,"",IF(COUNTIF($B38:C38,D38)&gt;=1,"",COLUMN()-1))</f>
        <v/>
      </c>
      <c r="E46" s="241" t="str">
        <f>IF(E40=0,"",IF(COUNTIF($B38:D38,E38)&gt;=1,"",COLUMN()-1))</f>
        <v/>
      </c>
      <c r="F46" s="241" t="str">
        <f>IF(F40=0,"",IF(COUNTIF($B38:E38,F38)&gt;=1,"",COLUMN()-1))</f>
        <v/>
      </c>
      <c r="G46" s="241" t="str">
        <f>IF(G40=0,"",IF(COUNTIF($B38:F38,G38)&gt;=1,"",COLUMN()-1))</f>
        <v/>
      </c>
      <c r="H46" s="241" t="str">
        <f>IF(H40=0,"",IF(COUNTIF($B38:G38,H38)&gt;=1,"",COLUMN()-1))</f>
        <v/>
      </c>
      <c r="I46" s="241" t="str">
        <f>IF(I40=0,"",IF(COUNTIF($B38:H38,I38)&gt;=1,"",COLUMN()-1))</f>
        <v/>
      </c>
      <c r="J46" s="241" t="str">
        <f>IF(J40=0,"",IF(COUNTIF($B38:I38,J38)&gt;=1,"",COLUMN()-1))</f>
        <v/>
      </c>
      <c r="K46" s="241" t="str">
        <f>IF(K40=0,"",IF(COUNTIF($B38:J38,K38)&gt;=1,"",COLUMN()-1))</f>
        <v/>
      </c>
      <c r="L46" s="241" t="str">
        <f>IF(L40=0,"",IF(COUNTIF($B38:K38,L38)&gt;=1,"",COLUMN()-1))</f>
        <v/>
      </c>
      <c r="M46" s="242" t="str">
        <f>IF(M40=0,"",IF(COUNTIF($B38:L38,M38)&gt;=1,"",COLUMN()-1))</f>
        <v/>
      </c>
    </row>
    <row r="47" spans="1:19">
      <c r="A47" s="235" t="s">
        <v>70</v>
      </c>
      <c r="B47" s="233" t="str">
        <f>IFERROR(IF($A32="時給","",INDEX($B38:$M45,1,SMALL(46:46,参照用!C$4))),"")</f>
        <v/>
      </c>
      <c r="C47" s="233" t="str">
        <f>IFERROR(IF($A32="時給","",INDEX($B38:$M45,1,SMALL(46:46,参照用!D$4))),"")</f>
        <v/>
      </c>
      <c r="D47" s="233" t="str">
        <f>IFERROR(IF($A32="時給","",INDEX($B38:$M45,1,SMALL(46:46,参照用!E$4))),"")</f>
        <v/>
      </c>
      <c r="E47" s="233" t="str">
        <f>IFERROR(IF($A32="時給","",INDEX($B38:$M45,1,SMALL(46:46,参照用!F$4))),"")</f>
        <v/>
      </c>
      <c r="F47" s="233" t="str">
        <f>IFERROR(IF($A32="時給","",INDEX($B38:$M45,1,SMALL(46:46,参照用!G$4))),"")</f>
        <v/>
      </c>
      <c r="G47" s="233" t="str">
        <f>IFERROR(IF($A32="時給","",INDEX($B38:$M45,1,SMALL(46:46,参照用!H$4))),"")</f>
        <v/>
      </c>
      <c r="H47" s="233" t="str">
        <f>IFERROR(IF($A32="時給","",INDEX($B38:$M45,1,SMALL(46:46,参照用!I$4))),"")</f>
        <v/>
      </c>
      <c r="I47" s="233" t="str">
        <f>IFERROR(IF($A32="時給","",INDEX($B38:$M45,1,SMALL(46:46,参照用!J$4))),"")</f>
        <v/>
      </c>
      <c r="J47" s="233" t="str">
        <f>IFERROR(IF($A32="時給","",INDEX($B38:$M45,1,SMALL(46:46,参照用!K$4))),"")</f>
        <v/>
      </c>
      <c r="K47" s="233" t="str">
        <f>IFERROR(IF($A32="時給","",INDEX($B38:$M45,1,SMALL(46:46,参照用!L$4))),"")</f>
        <v/>
      </c>
      <c r="L47" s="233" t="str">
        <f>IFERROR(IF($A32="時給","",INDEX($B38:$M45,1,SMALL(46:46,参照用!M$4))),"")</f>
        <v/>
      </c>
      <c r="M47" s="234" t="str">
        <f>IFERROR(IF($A32="時給","",INDEX($B38:$M45,1,SMALL(46:46,参照用!N$4))),"")</f>
        <v/>
      </c>
    </row>
    <row r="48" spans="1:19">
      <c r="A48" s="235" t="s">
        <v>75</v>
      </c>
      <c r="B48" s="236" t="str">
        <f>IFERROR(IF($A32="時給","",INDEX($B38:$M45,3,SMALL(46:46,参照用!C$4))),"")</f>
        <v/>
      </c>
      <c r="C48" s="236" t="str">
        <f>IFERROR(IF($A32="時給","",INDEX($B38:$M45,3,SMALL(46:46,参照用!D$4))),"")</f>
        <v/>
      </c>
      <c r="D48" s="236" t="str">
        <f>IFERROR(IF($A32="時給","",INDEX($B38:$M45,3,SMALL(46:46,参照用!E$4))),"")</f>
        <v/>
      </c>
      <c r="E48" s="236" t="str">
        <f>IFERROR(IF($A32="時給","",INDEX($B38:$M45,3,SMALL(46:46,参照用!F$4))),"")</f>
        <v/>
      </c>
      <c r="F48" s="236" t="str">
        <f>IFERROR(IF($A32="時給","",INDEX($B38:$M45,3,SMALL(46:46,参照用!G$4))),"")</f>
        <v/>
      </c>
      <c r="G48" s="236" t="str">
        <f>IFERROR(IF($A32="時給","",INDEX($B38:$M45,3,SMALL(46:46,参照用!H$4))),"")</f>
        <v/>
      </c>
      <c r="H48" s="236" t="str">
        <f>IFERROR(IF($A32="時給","",INDEX($B38:$M45,3,SMALL(46:46,参照用!I$4))),"")</f>
        <v/>
      </c>
      <c r="I48" s="236" t="str">
        <f>IFERROR(IF($A32="時給","",INDEX($B38:$M45,3,SMALL(46:46,参照用!J$4))),"")</f>
        <v/>
      </c>
      <c r="J48" s="236" t="str">
        <f>IFERROR(IF($A32="時給","",INDEX($B38:$M45,3,SMALL(46:46,参照用!K$4))),"")</f>
        <v/>
      </c>
      <c r="K48" s="236" t="str">
        <f>IFERROR(IF($A32="時給","",INDEX($B38:$M45,3,SMALL(46:46,参照用!L$4))),"")</f>
        <v/>
      </c>
      <c r="L48" s="236" t="str">
        <f>IFERROR(IF($A32="時給","",INDEX($B38:$M45,3,SMALL(46:46,参照用!M$4))),"")</f>
        <v/>
      </c>
      <c r="M48" s="237" t="str">
        <f>IFERROR(IF($A32="時給","",INDEX($B38:$M45,3,SMALL(46:46,参照用!N$4))),"")</f>
        <v/>
      </c>
    </row>
    <row r="49" spans="1:19">
      <c r="A49" s="235" t="s">
        <v>66</v>
      </c>
      <c r="B49" s="236" t="str">
        <f>IFERROR(INDEX($B38:$M45,4,SMALL(46:46,参照用!C$4)),"")</f>
        <v/>
      </c>
      <c r="C49" s="236" t="str">
        <f>IFERROR(INDEX($B38:$M45,4,SMALL(46:46,参照用!D$4)),"")</f>
        <v/>
      </c>
      <c r="D49" s="236" t="str">
        <f>IFERROR(INDEX($B38:$M45,4,SMALL(46:46,参照用!E$4)),"")</f>
        <v/>
      </c>
      <c r="E49" s="236" t="str">
        <f>IFERROR(INDEX($B38:$M45,4,SMALL(46:46,参照用!F$4)),"")</f>
        <v/>
      </c>
      <c r="F49" s="236" t="str">
        <f>IFERROR(INDEX($B38:$M45,4,SMALL(46:46,参照用!G$4)),"")</f>
        <v/>
      </c>
      <c r="G49" s="236" t="str">
        <f>IFERROR(INDEX($B38:$M45,4,SMALL(46:46,参照用!H$4)),"")</f>
        <v/>
      </c>
      <c r="H49" s="236" t="str">
        <f>IFERROR(INDEX($B38:$M45,4,SMALL(46:46,参照用!I$4)),"")</f>
        <v/>
      </c>
      <c r="I49" s="236" t="str">
        <f>IFERROR(INDEX($B38:$M45,4,SMALL(46:46,参照用!J$4)),"")</f>
        <v/>
      </c>
      <c r="J49" s="236" t="str">
        <f>IFERROR(INDEX($B38:$M45,4,SMALL(46:46,参照用!K$4)),"")</f>
        <v/>
      </c>
      <c r="K49" s="236" t="str">
        <f>IFERROR(INDEX($B38:$M45,4,SMALL(46:46,参照用!L$4)),"")</f>
        <v/>
      </c>
      <c r="L49" s="236" t="str">
        <f>IFERROR(INDEX($B38:$M45,4,SMALL(46:46,参照用!M$4)),"")</f>
        <v/>
      </c>
      <c r="M49" s="237" t="str">
        <f>IFERROR(INDEX($B38:$M45,4,SMALL(46:46,参照用!N$4)),"")</f>
        <v/>
      </c>
    </row>
    <row r="50" spans="1:19">
      <c r="A50" s="235" t="s">
        <v>77</v>
      </c>
      <c r="B50" s="236" t="str">
        <f>IFERROR(INDEX($B38:$M45,6,SMALL(46:46,参照用!C$4)),"")</f>
        <v/>
      </c>
      <c r="C50" s="236" t="str">
        <f>IFERROR(INDEX($B38:$M45,6,SMALL(46:46,参照用!D$4)),"")</f>
        <v/>
      </c>
      <c r="D50" s="236" t="str">
        <f>IFERROR(INDEX($B38:$M45,6,SMALL(46:46,参照用!E$4)),"")</f>
        <v/>
      </c>
      <c r="E50" s="236" t="str">
        <f>IFERROR(INDEX($B38:$M45,6,SMALL(46:46,参照用!F$4)),"")</f>
        <v/>
      </c>
      <c r="F50" s="236" t="str">
        <f>IFERROR(INDEX($B38:$M45,6,SMALL(46:46,参照用!G$4)),"")</f>
        <v/>
      </c>
      <c r="G50" s="236" t="str">
        <f>IFERROR(INDEX($B38:$M45,6,SMALL(46:46,参照用!H$4)),"")</f>
        <v/>
      </c>
      <c r="H50" s="236" t="str">
        <f>IFERROR(INDEX($B38:$M45,6,SMALL(46:46,参照用!I$4)),"")</f>
        <v/>
      </c>
      <c r="I50" s="236" t="str">
        <f>IFERROR(INDEX($B38:$M45,6,SMALL(46:46,参照用!J$4)),"")</f>
        <v/>
      </c>
      <c r="J50" s="236" t="str">
        <f>IFERROR(INDEX($B38:$M45,6,SMALL(46:46,参照用!K$4)),"")</f>
        <v/>
      </c>
      <c r="K50" s="236" t="str">
        <f>IFERROR(INDEX($B38:$M45,6,SMALL(46:46,参照用!L$4)),"")</f>
        <v/>
      </c>
      <c r="L50" s="236" t="str">
        <f>IFERROR(INDEX($B38:$M45,6,SMALL(46:46,参照用!M$4)),"")</f>
        <v/>
      </c>
      <c r="M50" s="237" t="str">
        <f>IFERROR(INDEX($B38:$M45,6,SMALL(46:46,参照用!N$4)),"")</f>
        <v/>
      </c>
    </row>
    <row r="51" spans="1:19">
      <c r="A51" s="235" t="s">
        <v>76</v>
      </c>
      <c r="B51" s="236" t="str">
        <f>IFERROR(INDEX($B38:$M45,7,SMALL(46:46,参照用!C$4)),"")</f>
        <v/>
      </c>
      <c r="C51" s="236" t="str">
        <f>IFERROR(INDEX($B38:$M45,7,SMALL(46:46,参照用!D$4)),"")</f>
        <v/>
      </c>
      <c r="D51" s="236" t="str">
        <f>IFERROR(INDEX($B38:$M45,7,SMALL(46:46,参照用!E$4)),"")</f>
        <v/>
      </c>
      <c r="E51" s="236" t="str">
        <f>IFERROR(INDEX($B38:$M45,7,SMALL(46:46,参照用!F$4)),"")</f>
        <v/>
      </c>
      <c r="F51" s="236" t="str">
        <f>IFERROR(INDEX($B38:$M45,7,SMALL(46:46,参照用!G$4)),"")</f>
        <v/>
      </c>
      <c r="G51" s="236" t="str">
        <f>IFERROR(INDEX($B38:$M45,7,SMALL(46:46,参照用!H$4)),"")</f>
        <v/>
      </c>
      <c r="H51" s="236" t="str">
        <f>IFERROR(INDEX($B38:$M45,7,SMALL(46:46,参照用!I$4)),"")</f>
        <v/>
      </c>
      <c r="I51" s="236" t="str">
        <f>IFERROR(INDEX($B38:$M45,7,SMALL(46:46,参照用!J$4)),"")</f>
        <v/>
      </c>
      <c r="J51" s="236" t="str">
        <f>IFERROR(INDEX($B38:$M45,7,SMALL(46:46,参照用!K$4)),"")</f>
        <v/>
      </c>
      <c r="K51" s="236" t="str">
        <f>IFERROR(INDEX($B38:$M45,7,SMALL(46:46,参照用!L$4)),"")</f>
        <v/>
      </c>
      <c r="L51" s="236" t="str">
        <f>IFERROR(INDEX($B38:$M45,7,SMALL(46:46,参照用!M$4)),"")</f>
        <v/>
      </c>
      <c r="M51" s="237" t="str">
        <f>IFERROR(INDEX($B38:$M45,7,SMALL(46:46,参照用!N$4)),"")</f>
        <v/>
      </c>
    </row>
    <row r="52" spans="1:19">
      <c r="A52" s="235" t="s">
        <v>74</v>
      </c>
      <c r="B52" s="236" t="str">
        <f>IFERROR(INDEX($B38:$M45,8,SMALL(46:46,参照用!C$4)),"")</f>
        <v/>
      </c>
      <c r="C52" s="236" t="str">
        <f>IFERROR(INDEX($B38:$M45,8,SMALL(46:46,参照用!D$4)),"")</f>
        <v/>
      </c>
      <c r="D52" s="236" t="str">
        <f>IFERROR(INDEX($B38:$M45,8,SMALL(46:46,参照用!E$4)),"")</f>
        <v/>
      </c>
      <c r="E52" s="236" t="str">
        <f>IFERROR(INDEX($B38:$M45,8,SMALL(46:46,参照用!F$4)),"")</f>
        <v/>
      </c>
      <c r="F52" s="236" t="str">
        <f>IFERROR(INDEX($B38:$M45,8,SMALL(46:46,参照用!G$4)),"")</f>
        <v/>
      </c>
      <c r="G52" s="236" t="str">
        <f>IFERROR(INDEX($B38:$M45,8,SMALL(46:46,参照用!H$4)),"")</f>
        <v/>
      </c>
      <c r="H52" s="236" t="str">
        <f>IFERROR(INDEX($B38:$M45,8,SMALL(46:46,参照用!I$4)),"")</f>
        <v/>
      </c>
      <c r="I52" s="236" t="str">
        <f>IFERROR(INDEX($B38:$M45,8,SMALL(46:46,参照用!J$4)),"")</f>
        <v/>
      </c>
      <c r="J52" s="236" t="str">
        <f>IFERROR(INDEX($B38:$M45,8,SMALL(46:46,参照用!K$4)),"")</f>
        <v/>
      </c>
      <c r="K52" s="236" t="str">
        <f>IFERROR(INDEX($B38:$M45,8,SMALL(46:46,参照用!L$4)),"")</f>
        <v/>
      </c>
      <c r="L52" s="236" t="str">
        <f>IFERROR(INDEX($B38:$M45,8,SMALL(46:46,参照用!M$4)),"")</f>
        <v/>
      </c>
      <c r="M52" s="237" t="str">
        <f>IFERROR(INDEX($B38:$M45,8,SMALL(46:46,参照用!N$4)),"")</f>
        <v/>
      </c>
    </row>
    <row r="53" spans="1:19">
      <c r="A53" s="235"/>
      <c r="B53" s="236"/>
      <c r="C53" s="236"/>
      <c r="D53" s="236"/>
      <c r="E53" s="236"/>
      <c r="F53" s="236"/>
      <c r="G53" s="236"/>
      <c r="H53" s="236"/>
      <c r="I53" s="236"/>
      <c r="J53" s="236"/>
      <c r="K53" s="236"/>
      <c r="L53" s="236"/>
      <c r="M53" s="237"/>
    </row>
    <row r="54" spans="1:19">
      <c r="A54" s="240"/>
      <c r="B54" s="241"/>
      <c r="C54" s="241"/>
      <c r="D54" s="241"/>
      <c r="E54" s="241"/>
      <c r="F54" s="241"/>
      <c r="G54" s="241"/>
      <c r="H54" s="241"/>
      <c r="I54" s="241"/>
      <c r="J54" s="241"/>
      <c r="K54" s="241"/>
      <c r="L54" s="241"/>
      <c r="M54" s="242"/>
    </row>
    <row r="55" spans="1:19">
      <c r="A55" s="232" t="str">
        <f>入力シート２!A57</f>
        <v>３人目</v>
      </c>
      <c r="B55" s="233"/>
      <c r="C55" s="233"/>
      <c r="D55" s="233"/>
      <c r="E55" s="233"/>
      <c r="F55" s="233"/>
      <c r="G55" s="233"/>
      <c r="H55" s="233"/>
      <c r="I55" s="233"/>
      <c r="J55" s="233"/>
      <c r="K55" s="233"/>
      <c r="L55" s="233"/>
      <c r="M55" s="234"/>
      <c r="N55" s="233" t="str">
        <f t="array" ref="N55:S67">TRANSPOSE(A74:M79)</f>
        <v>給料</v>
      </c>
      <c r="O55" s="233" t="str">
        <v>勤務時間</v>
      </c>
      <c r="P55" s="233" t="str">
        <v>時給</v>
      </c>
      <c r="Q55" s="233" t="str">
        <v>研修時間まとめ（時間）</v>
      </c>
      <c r="R55" s="233" t="str">
        <v>研修時間まとめ（分）</v>
      </c>
      <c r="S55" s="234" t="str">
        <v>金額まとめ</v>
      </c>
    </row>
    <row r="56" spans="1:19">
      <c r="A56" s="235"/>
      <c r="B56" s="236" t="str">
        <f>入力シート２!D64</f>
        <v/>
      </c>
      <c r="C56" s="236" t="str">
        <f>入力シート２!E64</f>
        <v/>
      </c>
      <c r="D56" s="236" t="str">
        <f>入力シート２!F64</f>
        <v/>
      </c>
      <c r="E56" s="236" t="str">
        <f>入力シート２!G64</f>
        <v/>
      </c>
      <c r="F56" s="236" t="str">
        <f>入力シート２!H64</f>
        <v/>
      </c>
      <c r="G56" s="236" t="str">
        <f>入力シート２!I64</f>
        <v/>
      </c>
      <c r="H56" s="236" t="str">
        <f>入力シート２!J64</f>
        <v/>
      </c>
      <c r="I56" s="236" t="str">
        <f>入力シート２!K64</f>
        <v/>
      </c>
      <c r="J56" s="236" t="str">
        <f>入力シート２!L64</f>
        <v/>
      </c>
      <c r="K56" s="236" t="str">
        <f>入力シート２!M64</f>
        <v/>
      </c>
      <c r="L56" s="236" t="str">
        <f>入力シート２!N64</f>
        <v/>
      </c>
      <c r="M56" s="237" t="str">
        <f>入力シート２!O64</f>
        <v/>
      </c>
      <c r="N56" s="236" t="str">
        <v/>
      </c>
      <c r="O56" s="236" t="str">
        <v/>
      </c>
      <c r="P56" s="236" t="str">
        <v/>
      </c>
      <c r="Q56" s="236" t="str">
        <v/>
      </c>
      <c r="R56" s="236" t="str">
        <v/>
      </c>
      <c r="S56" s="237" t="str">
        <v/>
      </c>
    </row>
    <row r="57" spans="1:19">
      <c r="A57" s="235" t="str">
        <f>入力シート２!C65</f>
        <v>時間</v>
      </c>
      <c r="B57" s="236">
        <f>入力シート２!D65</f>
        <v>0</v>
      </c>
      <c r="C57" s="236">
        <f>入力シート２!E65</f>
        <v>0</v>
      </c>
      <c r="D57" s="236">
        <f>入力シート２!F65</f>
        <v>0</v>
      </c>
      <c r="E57" s="236">
        <f>入力シート２!G65</f>
        <v>0</v>
      </c>
      <c r="F57" s="236">
        <f>入力シート２!H65</f>
        <v>0</v>
      </c>
      <c r="G57" s="236">
        <f>入力シート２!I65</f>
        <v>0</v>
      </c>
      <c r="H57" s="236">
        <f>入力シート２!J65</f>
        <v>0</v>
      </c>
      <c r="I57" s="236">
        <f>入力シート２!K65</f>
        <v>0</v>
      </c>
      <c r="J57" s="236">
        <f>入力シート２!L65</f>
        <v>0</v>
      </c>
      <c r="K57" s="236">
        <f>入力シート２!M65</f>
        <v>0</v>
      </c>
      <c r="L57" s="236">
        <f>入力シート２!N65</f>
        <v>0</v>
      </c>
      <c r="M57" s="237">
        <f>入力シート２!O65</f>
        <v>0</v>
      </c>
      <c r="N57" s="236" t="str">
        <v/>
      </c>
      <c r="O57" s="236" t="str">
        <v/>
      </c>
      <c r="P57" s="236" t="str">
        <v/>
      </c>
      <c r="Q57" s="236" t="str">
        <v/>
      </c>
      <c r="R57" s="236" t="str">
        <v/>
      </c>
      <c r="S57" s="237" t="str">
        <v/>
      </c>
    </row>
    <row r="58" spans="1:19">
      <c r="A58" s="235" t="str">
        <f>入力シート２!C66</f>
        <v>分</v>
      </c>
      <c r="B58" s="236">
        <f>入力シート２!D66</f>
        <v>0</v>
      </c>
      <c r="C58" s="236">
        <f>入力シート２!E66</f>
        <v>0</v>
      </c>
      <c r="D58" s="236">
        <f>入力シート２!F66</f>
        <v>0</v>
      </c>
      <c r="E58" s="236">
        <f>入力シート２!G66</f>
        <v>0</v>
      </c>
      <c r="F58" s="236">
        <f>入力シート２!H66</f>
        <v>0</v>
      </c>
      <c r="G58" s="236">
        <f>入力シート２!I66</f>
        <v>0</v>
      </c>
      <c r="H58" s="236">
        <f>入力シート２!J66</f>
        <v>0</v>
      </c>
      <c r="I58" s="236">
        <f>入力シート２!K66</f>
        <v>0</v>
      </c>
      <c r="J58" s="236">
        <f>入力シート２!L66</f>
        <v>0</v>
      </c>
      <c r="K58" s="236">
        <f>入力シート２!M66</f>
        <v>0</v>
      </c>
      <c r="L58" s="236">
        <f>入力シート２!N66</f>
        <v>0</v>
      </c>
      <c r="M58" s="237">
        <f>入力シート２!O66</f>
        <v>0</v>
      </c>
      <c r="N58" s="236" t="str">
        <v/>
      </c>
      <c r="O58" s="236" t="str">
        <v/>
      </c>
      <c r="P58" s="236" t="str">
        <v/>
      </c>
      <c r="Q58" s="236" t="str">
        <v/>
      </c>
      <c r="R58" s="236" t="str">
        <v/>
      </c>
      <c r="S58" s="237" t="str">
        <v/>
      </c>
    </row>
    <row r="59" spans="1:19">
      <c r="A59" s="235">
        <f>入力シート２!F71</f>
        <v>0</v>
      </c>
      <c r="B59" s="236"/>
      <c r="C59" s="236"/>
      <c r="D59" s="236"/>
      <c r="E59" s="236"/>
      <c r="F59" s="236"/>
      <c r="G59" s="236"/>
      <c r="H59" s="236"/>
      <c r="I59" s="236"/>
      <c r="J59" s="236"/>
      <c r="K59" s="236"/>
      <c r="L59" s="236"/>
      <c r="M59" s="237"/>
      <c r="N59" s="236" t="str">
        <v/>
      </c>
      <c r="O59" s="236" t="str">
        <v/>
      </c>
      <c r="P59" s="236" t="str">
        <v/>
      </c>
      <c r="Q59" s="236" t="str">
        <v/>
      </c>
      <c r="R59" s="236" t="str">
        <v/>
      </c>
      <c r="S59" s="237" t="str">
        <v/>
      </c>
    </row>
    <row r="60" spans="1:19">
      <c r="A60" s="235" t="str">
        <f>入力シート２!C73</f>
        <v/>
      </c>
      <c r="B60" s="238">
        <f>入力シート２!D73</f>
        <v>0</v>
      </c>
      <c r="C60" s="238">
        <f>入力シート２!E73</f>
        <v>0</v>
      </c>
      <c r="D60" s="238">
        <f>入力シート２!F73</f>
        <v>0</v>
      </c>
      <c r="E60" s="238">
        <f>入力シート２!G73</f>
        <v>0</v>
      </c>
      <c r="F60" s="238">
        <f>入力シート２!H73</f>
        <v>0</v>
      </c>
      <c r="G60" s="238">
        <f>入力シート２!I73</f>
        <v>0</v>
      </c>
      <c r="H60" s="238">
        <f>入力シート２!J73</f>
        <v>0</v>
      </c>
      <c r="I60" s="238">
        <f>入力シート２!K73</f>
        <v>0</v>
      </c>
      <c r="J60" s="238">
        <f>入力シート２!L73</f>
        <v>0</v>
      </c>
      <c r="K60" s="238">
        <f>入力シート２!M73</f>
        <v>0</v>
      </c>
      <c r="L60" s="238">
        <f>入力シート２!N73</f>
        <v>0</v>
      </c>
      <c r="M60" s="239">
        <f>入力シート２!O73</f>
        <v>0</v>
      </c>
      <c r="N60" s="236" t="str">
        <v/>
      </c>
      <c r="O60" s="236" t="str">
        <v/>
      </c>
      <c r="P60" s="236" t="str">
        <v/>
      </c>
      <c r="Q60" s="236" t="str">
        <v/>
      </c>
      <c r="R60" s="236" t="str">
        <v/>
      </c>
      <c r="S60" s="237" t="str">
        <v/>
      </c>
    </row>
    <row r="61" spans="1:19">
      <c r="A61" s="235" t="str">
        <f>入力シート２!C74</f>
        <v/>
      </c>
      <c r="B61" s="236">
        <f>入力シート２!D74</f>
        <v>0</v>
      </c>
      <c r="C61" s="236">
        <f>入力シート２!E74</f>
        <v>0</v>
      </c>
      <c r="D61" s="236">
        <f>入力シート２!F74</f>
        <v>0</v>
      </c>
      <c r="E61" s="236">
        <f>入力シート２!G74</f>
        <v>0</v>
      </c>
      <c r="F61" s="236">
        <f>入力シート２!H74</f>
        <v>0</v>
      </c>
      <c r="G61" s="236">
        <f>入力シート２!I74</f>
        <v>0</v>
      </c>
      <c r="H61" s="236">
        <f>入力シート２!J74</f>
        <v>0</v>
      </c>
      <c r="I61" s="236">
        <f>入力シート２!K74</f>
        <v>0</v>
      </c>
      <c r="J61" s="236">
        <f>入力シート２!L74</f>
        <v>0</v>
      </c>
      <c r="K61" s="236">
        <f>入力シート２!M74</f>
        <v>0</v>
      </c>
      <c r="L61" s="236">
        <f>入力シート２!N74</f>
        <v>0</v>
      </c>
      <c r="M61" s="237">
        <f>入力シート２!O74</f>
        <v>0</v>
      </c>
      <c r="N61" s="236" t="str">
        <v/>
      </c>
      <c r="O61" s="236" t="str">
        <v/>
      </c>
      <c r="P61" s="236" t="str">
        <v/>
      </c>
      <c r="Q61" s="236" t="str">
        <v/>
      </c>
      <c r="R61" s="236" t="str">
        <v/>
      </c>
      <c r="S61" s="237" t="str">
        <v/>
      </c>
    </row>
    <row r="62" spans="1:19">
      <c r="A62" s="235" t="str">
        <f>入力シート２!C79</f>
        <v>一日の勤務時間</v>
      </c>
      <c r="B62" s="236">
        <f>入力シート２!D79</f>
        <v>0</v>
      </c>
      <c r="C62" s="236">
        <f>入力シート２!E79</f>
        <v>0</v>
      </c>
      <c r="D62" s="236">
        <f>入力シート２!F79</f>
        <v>0</v>
      </c>
      <c r="E62" s="236">
        <f>入力シート２!G79</f>
        <v>0</v>
      </c>
      <c r="F62" s="236">
        <f>入力シート２!H79</f>
        <v>0</v>
      </c>
      <c r="G62" s="236">
        <f>入力シート２!I79</f>
        <v>0</v>
      </c>
      <c r="H62" s="236">
        <f>入力シート２!J79</f>
        <v>0</v>
      </c>
      <c r="I62" s="236">
        <f>入力シート２!K79</f>
        <v>0</v>
      </c>
      <c r="J62" s="236">
        <f>入力シート２!L79</f>
        <v>0</v>
      </c>
      <c r="K62" s="236">
        <f>入力シート２!M79</f>
        <v>0</v>
      </c>
      <c r="L62" s="236">
        <f>入力シート２!N79</f>
        <v>0</v>
      </c>
      <c r="M62" s="237">
        <f>入力シート２!O79</f>
        <v>0</v>
      </c>
      <c r="N62" s="236" t="str">
        <v/>
      </c>
      <c r="O62" s="236" t="str">
        <v/>
      </c>
      <c r="P62" s="236" t="str">
        <v/>
      </c>
      <c r="Q62" s="236" t="str">
        <v/>
      </c>
      <c r="R62" s="236" t="str">
        <v/>
      </c>
      <c r="S62" s="237" t="str">
        <v/>
      </c>
    </row>
    <row r="63" spans="1:19">
      <c r="A63" s="240" t="str">
        <f>入力シート２!C80</f>
        <v>一月の勤務日数</v>
      </c>
      <c r="B63" s="241">
        <f>入力シート２!D80</f>
        <v>0</v>
      </c>
      <c r="C63" s="241">
        <f>入力シート２!E80</f>
        <v>0</v>
      </c>
      <c r="D63" s="241">
        <f>入力シート２!F80</f>
        <v>0</v>
      </c>
      <c r="E63" s="241">
        <f>入力シート２!G80</f>
        <v>0</v>
      </c>
      <c r="F63" s="241">
        <f>入力シート２!H80</f>
        <v>0</v>
      </c>
      <c r="G63" s="241">
        <f>入力シート２!I80</f>
        <v>0</v>
      </c>
      <c r="H63" s="241">
        <f>入力シート２!J80</f>
        <v>0</v>
      </c>
      <c r="I63" s="241">
        <f>入力シート２!K80</f>
        <v>0</v>
      </c>
      <c r="J63" s="241">
        <f>入力シート２!L80</f>
        <v>0</v>
      </c>
      <c r="K63" s="241">
        <f>入力シート２!M80</f>
        <v>0</v>
      </c>
      <c r="L63" s="241">
        <f>入力シート２!N80</f>
        <v>0</v>
      </c>
      <c r="M63" s="242">
        <f>入力シート２!O80</f>
        <v>0</v>
      </c>
      <c r="N63" s="236" t="str">
        <v/>
      </c>
      <c r="O63" s="236" t="str">
        <v/>
      </c>
      <c r="P63" s="236" t="str">
        <v/>
      </c>
      <c r="Q63" s="236" t="str">
        <v/>
      </c>
      <c r="R63" s="236" t="str">
        <v/>
      </c>
      <c r="S63" s="237" t="str">
        <v/>
      </c>
    </row>
    <row r="64" spans="1:19">
      <c r="A64" s="232" t="s">
        <v>136</v>
      </c>
      <c r="B64" s="233">
        <f t="shared" ref="B64:M64" si="63">B57*60+B58</f>
        <v>0</v>
      </c>
      <c r="C64" s="233">
        <f t="shared" si="63"/>
        <v>0</v>
      </c>
      <c r="D64" s="233">
        <f t="shared" si="63"/>
        <v>0</v>
      </c>
      <c r="E64" s="233">
        <f t="shared" si="63"/>
        <v>0</v>
      </c>
      <c r="F64" s="233">
        <f t="shared" si="63"/>
        <v>0</v>
      </c>
      <c r="G64" s="233">
        <f t="shared" si="63"/>
        <v>0</v>
      </c>
      <c r="H64" s="233">
        <f t="shared" si="63"/>
        <v>0</v>
      </c>
      <c r="I64" s="233">
        <f t="shared" si="63"/>
        <v>0</v>
      </c>
      <c r="J64" s="233">
        <f t="shared" si="63"/>
        <v>0</v>
      </c>
      <c r="K64" s="233">
        <f t="shared" si="63"/>
        <v>0</v>
      </c>
      <c r="L64" s="233">
        <f t="shared" si="63"/>
        <v>0</v>
      </c>
      <c r="M64" s="234">
        <f t="shared" si="63"/>
        <v>0</v>
      </c>
      <c r="N64" s="236" t="str">
        <v/>
      </c>
      <c r="O64" s="236" t="str">
        <v/>
      </c>
      <c r="P64" s="236" t="str">
        <v/>
      </c>
      <c r="Q64" s="236" t="str">
        <v/>
      </c>
      <c r="R64" s="236" t="str">
        <v/>
      </c>
      <c r="S64" s="237" t="str">
        <v/>
      </c>
    </row>
    <row r="65" spans="1:19">
      <c r="A65" s="235" t="s">
        <v>133</v>
      </c>
      <c r="B65" s="236">
        <f t="shared" ref="B65:M65" si="64">B60+B61</f>
        <v>0</v>
      </c>
      <c r="C65" s="236">
        <f t="shared" si="64"/>
        <v>0</v>
      </c>
      <c r="D65" s="236">
        <f t="shared" si="64"/>
        <v>0</v>
      </c>
      <c r="E65" s="236">
        <f t="shared" si="64"/>
        <v>0</v>
      </c>
      <c r="F65" s="236">
        <f t="shared" si="64"/>
        <v>0</v>
      </c>
      <c r="G65" s="236">
        <f t="shared" si="64"/>
        <v>0</v>
      </c>
      <c r="H65" s="236">
        <f t="shared" si="64"/>
        <v>0</v>
      </c>
      <c r="I65" s="236">
        <f t="shared" si="64"/>
        <v>0</v>
      </c>
      <c r="J65" s="236">
        <f t="shared" si="64"/>
        <v>0</v>
      </c>
      <c r="K65" s="236">
        <f t="shared" si="64"/>
        <v>0</v>
      </c>
      <c r="L65" s="236">
        <f t="shared" si="64"/>
        <v>0</v>
      </c>
      <c r="M65" s="237">
        <f t="shared" si="64"/>
        <v>0</v>
      </c>
      <c r="N65" s="236" t="str">
        <v/>
      </c>
      <c r="O65" s="236" t="str">
        <v/>
      </c>
      <c r="P65" s="236" t="str">
        <v/>
      </c>
      <c r="Q65" s="236" t="str">
        <v/>
      </c>
      <c r="R65" s="236" t="str">
        <v/>
      </c>
      <c r="S65" s="237" t="str">
        <v/>
      </c>
    </row>
    <row r="66" spans="1:19">
      <c r="A66" s="240" t="s">
        <v>134</v>
      </c>
      <c r="B66" s="241">
        <f t="shared" ref="B66:M66" si="65">B62*B63</f>
        <v>0</v>
      </c>
      <c r="C66" s="241">
        <f t="shared" si="65"/>
        <v>0</v>
      </c>
      <c r="D66" s="241">
        <f t="shared" si="65"/>
        <v>0</v>
      </c>
      <c r="E66" s="241">
        <f t="shared" si="65"/>
        <v>0</v>
      </c>
      <c r="F66" s="241">
        <f t="shared" si="65"/>
        <v>0</v>
      </c>
      <c r="G66" s="241">
        <f t="shared" si="65"/>
        <v>0</v>
      </c>
      <c r="H66" s="241">
        <f t="shared" si="65"/>
        <v>0</v>
      </c>
      <c r="I66" s="241">
        <f t="shared" si="65"/>
        <v>0</v>
      </c>
      <c r="J66" s="241">
        <f t="shared" si="65"/>
        <v>0</v>
      </c>
      <c r="K66" s="241">
        <f t="shared" si="65"/>
        <v>0</v>
      </c>
      <c r="L66" s="241">
        <f t="shared" si="65"/>
        <v>0</v>
      </c>
      <c r="M66" s="242">
        <f t="shared" si="65"/>
        <v>0</v>
      </c>
      <c r="N66" s="236" t="str">
        <v/>
      </c>
      <c r="O66" s="236" t="str">
        <v/>
      </c>
      <c r="P66" s="236" t="str">
        <v/>
      </c>
      <c r="Q66" s="236" t="str">
        <v/>
      </c>
      <c r="R66" s="236" t="str">
        <v/>
      </c>
      <c r="S66" s="237" t="str">
        <v/>
      </c>
    </row>
    <row r="67" spans="1:19">
      <c r="A67" s="235" t="s">
        <v>135</v>
      </c>
      <c r="B67" s="233">
        <f t="shared" ref="B67:M67" si="66">SUMIF($B65:$M65,B65,$B66:$M66)/COUNTIF($B65:$M65,B65)</f>
        <v>0</v>
      </c>
      <c r="C67" s="233">
        <f t="shared" si="66"/>
        <v>0</v>
      </c>
      <c r="D67" s="233">
        <f t="shared" si="66"/>
        <v>0</v>
      </c>
      <c r="E67" s="233">
        <f t="shared" si="66"/>
        <v>0</v>
      </c>
      <c r="F67" s="233">
        <f t="shared" si="66"/>
        <v>0</v>
      </c>
      <c r="G67" s="233">
        <f t="shared" si="66"/>
        <v>0</v>
      </c>
      <c r="H67" s="233">
        <f t="shared" si="66"/>
        <v>0</v>
      </c>
      <c r="I67" s="233">
        <f t="shared" si="66"/>
        <v>0</v>
      </c>
      <c r="J67" s="233">
        <f t="shared" si="66"/>
        <v>0</v>
      </c>
      <c r="K67" s="233">
        <f t="shared" si="66"/>
        <v>0</v>
      </c>
      <c r="L67" s="233">
        <f t="shared" si="66"/>
        <v>0</v>
      </c>
      <c r="M67" s="234">
        <f t="shared" si="66"/>
        <v>0</v>
      </c>
      <c r="N67" s="241" t="str">
        <v/>
      </c>
      <c r="O67" s="241" t="str">
        <v/>
      </c>
      <c r="P67" s="241" t="str">
        <v/>
      </c>
      <c r="Q67" s="241" t="str">
        <v/>
      </c>
      <c r="R67" s="241" t="str">
        <v/>
      </c>
      <c r="S67" s="242" t="str">
        <v/>
      </c>
    </row>
    <row r="68" spans="1:19">
      <c r="A68" s="235" t="s">
        <v>142</v>
      </c>
      <c r="B68" s="236" t="e">
        <f t="shared" ref="B68:C68" si="67">IF($A59="時給",B65,ROUNDDOWN(B65/B67,0))</f>
        <v>#DIV/0!</v>
      </c>
      <c r="C68" s="236" t="e">
        <f t="shared" si="67"/>
        <v>#DIV/0!</v>
      </c>
      <c r="D68" s="236" t="e">
        <f t="shared" ref="D68" si="68">IF($A59="時給",D65,ROUNDDOWN(D65/D67,0))</f>
        <v>#DIV/0!</v>
      </c>
      <c r="E68" s="236" t="e">
        <f t="shared" ref="E68" si="69">IF($A59="時給",E65,ROUNDDOWN(E65/E67,0))</f>
        <v>#DIV/0!</v>
      </c>
      <c r="F68" s="236" t="e">
        <f t="shared" ref="F68" si="70">IF($A59="時給",F65,ROUNDDOWN(F65/F67,0))</f>
        <v>#DIV/0!</v>
      </c>
      <c r="G68" s="236" t="e">
        <f t="shared" ref="G68" si="71">IF($A59="時給",G65,ROUNDDOWN(G65/G67,0))</f>
        <v>#DIV/0!</v>
      </c>
      <c r="H68" s="236" t="e">
        <f t="shared" ref="H68" si="72">IF($A59="時給",H65,ROUNDDOWN(H65/H67,0))</f>
        <v>#DIV/0!</v>
      </c>
      <c r="I68" s="236" t="e">
        <f t="shared" ref="I68" si="73">IF($A59="時給",I65,ROUNDDOWN(I65/I67,0))</f>
        <v>#DIV/0!</v>
      </c>
      <c r="J68" s="236" t="e">
        <f t="shared" ref="J68" si="74">IF($A59="時給",J65,ROUNDDOWN(J65/J67,0))</f>
        <v>#DIV/0!</v>
      </c>
      <c r="K68" s="236" t="e">
        <f t="shared" ref="K68" si="75">IF($A59="時給",K65,ROUNDDOWN(K65/K67,0))</f>
        <v>#DIV/0!</v>
      </c>
      <c r="L68" s="236" t="e">
        <f t="shared" ref="L68" si="76">IF($A59="時給",L65,ROUNDDOWN(L65/L67,0))</f>
        <v>#DIV/0!</v>
      </c>
      <c r="M68" s="237" t="e">
        <f t="shared" ref="M68" si="77">IF($A59="時給",M65,ROUNDDOWN(M65/M67,0))</f>
        <v>#DIV/0!</v>
      </c>
      <c r="O68" s="236"/>
      <c r="P68" s="236"/>
    </row>
    <row r="69" spans="1:19">
      <c r="A69" s="235" t="s">
        <v>139</v>
      </c>
      <c r="B69" s="236">
        <f t="shared" ref="B69:M69" si="78">SUMIF($B65:$M65,B65,$B64:$M64)</f>
        <v>0</v>
      </c>
      <c r="C69" s="236">
        <f t="shared" si="78"/>
        <v>0</v>
      </c>
      <c r="D69" s="236">
        <f t="shared" si="78"/>
        <v>0</v>
      </c>
      <c r="E69" s="236">
        <f t="shared" si="78"/>
        <v>0</v>
      </c>
      <c r="F69" s="236">
        <f t="shared" si="78"/>
        <v>0</v>
      </c>
      <c r="G69" s="236">
        <f t="shared" si="78"/>
        <v>0</v>
      </c>
      <c r="H69" s="236">
        <f t="shared" si="78"/>
        <v>0</v>
      </c>
      <c r="I69" s="236">
        <f t="shared" si="78"/>
        <v>0</v>
      </c>
      <c r="J69" s="236">
        <f t="shared" si="78"/>
        <v>0</v>
      </c>
      <c r="K69" s="236">
        <f t="shared" si="78"/>
        <v>0</v>
      </c>
      <c r="L69" s="236">
        <f t="shared" si="78"/>
        <v>0</v>
      </c>
      <c r="M69" s="237">
        <f t="shared" si="78"/>
        <v>0</v>
      </c>
    </row>
    <row r="70" spans="1:19">
      <c r="A70" s="235" t="s">
        <v>140</v>
      </c>
      <c r="B70" s="236">
        <f t="shared" ref="B70" si="79">ROUNDDOWN(B69/60,0)</f>
        <v>0</v>
      </c>
      <c r="C70" s="236">
        <f t="shared" ref="C70" si="80">ROUNDDOWN(C69/60,0)</f>
        <v>0</v>
      </c>
      <c r="D70" s="236">
        <f t="shared" ref="D70" si="81">ROUNDDOWN(D69/60,0)</f>
        <v>0</v>
      </c>
      <c r="E70" s="236">
        <f t="shared" ref="E70" si="82">ROUNDDOWN(E69/60,0)</f>
        <v>0</v>
      </c>
      <c r="F70" s="236">
        <f t="shared" ref="F70" si="83">ROUNDDOWN(F69/60,0)</f>
        <v>0</v>
      </c>
      <c r="G70" s="236">
        <f t="shared" ref="G70" si="84">ROUNDDOWN(G69/60,0)</f>
        <v>0</v>
      </c>
      <c r="H70" s="236">
        <f t="shared" ref="H70" si="85">ROUNDDOWN(H69/60,0)</f>
        <v>0</v>
      </c>
      <c r="I70" s="236">
        <f t="shared" ref="I70" si="86">ROUNDDOWN(I69/60,0)</f>
        <v>0</v>
      </c>
      <c r="J70" s="236">
        <f t="shared" ref="J70" si="87">ROUNDDOWN(J69/60,0)</f>
        <v>0</v>
      </c>
      <c r="K70" s="236">
        <f t="shared" ref="K70" si="88">ROUNDDOWN(K69/60,0)</f>
        <v>0</v>
      </c>
      <c r="L70" s="236">
        <f t="shared" ref="L70" si="89">ROUNDDOWN(L69/60,0)</f>
        <v>0</v>
      </c>
      <c r="M70" s="237">
        <f t="shared" ref="M70" si="90">ROUNDDOWN(M69/60,0)</f>
        <v>0</v>
      </c>
    </row>
    <row r="71" spans="1:19">
      <c r="A71" s="235" t="s">
        <v>141</v>
      </c>
      <c r="B71" s="236">
        <f t="shared" ref="B71" si="91">B69-B70*60</f>
        <v>0</v>
      </c>
      <c r="C71" s="236">
        <f t="shared" ref="C71" si="92">C69-C70*60</f>
        <v>0</v>
      </c>
      <c r="D71" s="236">
        <f t="shared" ref="D71" si="93">D69-D70*60</f>
        <v>0</v>
      </c>
      <c r="E71" s="236">
        <f t="shared" ref="E71" si="94">E69-E70*60</f>
        <v>0</v>
      </c>
      <c r="F71" s="236">
        <f t="shared" ref="F71" si="95">F69-F70*60</f>
        <v>0</v>
      </c>
      <c r="G71" s="236">
        <f t="shared" ref="G71" si="96">G69-G70*60</f>
        <v>0</v>
      </c>
      <c r="H71" s="236">
        <f t="shared" ref="H71" si="97">H69-H70*60</f>
        <v>0</v>
      </c>
      <c r="I71" s="236">
        <f t="shared" ref="I71" si="98">I69-I70*60</f>
        <v>0</v>
      </c>
      <c r="J71" s="236">
        <f t="shared" ref="J71" si="99">J69-J70*60</f>
        <v>0</v>
      </c>
      <c r="K71" s="236">
        <f t="shared" ref="K71" si="100">K69-K70*60</f>
        <v>0</v>
      </c>
      <c r="L71" s="236">
        <f t="shared" ref="L71" si="101">L69-L70*60</f>
        <v>0</v>
      </c>
      <c r="M71" s="237">
        <f t="shared" ref="M71" si="102">M69-M70*60</f>
        <v>0</v>
      </c>
    </row>
    <row r="72" spans="1:19">
      <c r="A72" s="235" t="s">
        <v>137</v>
      </c>
      <c r="B72" s="238" t="e">
        <f t="shared" ref="B72" si="103">ROUND(B68*B69/60,0)</f>
        <v>#DIV/0!</v>
      </c>
      <c r="C72" s="238" t="e">
        <f t="shared" ref="C72" si="104">ROUND(C68*C69/60,0)</f>
        <v>#DIV/0!</v>
      </c>
      <c r="D72" s="238" t="e">
        <f t="shared" ref="D72" si="105">ROUND(D68*D69/60,0)</f>
        <v>#DIV/0!</v>
      </c>
      <c r="E72" s="238" t="e">
        <f t="shared" ref="E72" si="106">ROUND(E68*E69/60,0)</f>
        <v>#DIV/0!</v>
      </c>
      <c r="F72" s="238" t="e">
        <f t="shared" ref="F72" si="107">ROUND(F68*F69/60,0)</f>
        <v>#DIV/0!</v>
      </c>
      <c r="G72" s="238" t="e">
        <f t="shared" ref="G72" si="108">ROUND(G68*G69/60,0)</f>
        <v>#DIV/0!</v>
      </c>
      <c r="H72" s="238" t="e">
        <f t="shared" ref="H72" si="109">ROUND(H68*H69/60,0)</f>
        <v>#DIV/0!</v>
      </c>
      <c r="I72" s="238" t="e">
        <f t="shared" ref="I72" si="110">ROUND(I68*I69/60,0)</f>
        <v>#DIV/0!</v>
      </c>
      <c r="J72" s="238" t="e">
        <f t="shared" ref="J72" si="111">ROUND(J68*J69/60,0)</f>
        <v>#DIV/0!</v>
      </c>
      <c r="K72" s="238" t="e">
        <f t="shared" ref="K72" si="112">ROUND(K68*K69/60,0)</f>
        <v>#DIV/0!</v>
      </c>
      <c r="L72" s="238" t="e">
        <f t="shared" ref="L72" si="113">ROUND(L68*L69/60,0)</f>
        <v>#DIV/0!</v>
      </c>
      <c r="M72" s="239" t="e">
        <f t="shared" ref="M72" si="114">ROUND(M68*M69/60,0)</f>
        <v>#DIV/0!</v>
      </c>
    </row>
    <row r="73" spans="1:19">
      <c r="A73" s="240" t="s">
        <v>138</v>
      </c>
      <c r="B73" s="241" t="str">
        <f t="shared" ref="B73" si="115">IF(B67=0,"",1)</f>
        <v/>
      </c>
      <c r="C73" s="241" t="str">
        <f t="shared" ref="C73" si="116">IF(C67=0,"",IF(COUNTIF(B65,C65)&gt;=1,"",COLUMN()-1))</f>
        <v/>
      </c>
      <c r="D73" s="241" t="str">
        <f>IF(D67=0,"",IF(COUNTIF($B65:C65,D65)&gt;=1,"",COLUMN()-1))</f>
        <v/>
      </c>
      <c r="E73" s="241" t="str">
        <f>IF(E67=0,"",IF(COUNTIF($B65:D65,E65)&gt;=1,"",COLUMN()-1))</f>
        <v/>
      </c>
      <c r="F73" s="241" t="str">
        <f>IF(F67=0,"",IF(COUNTIF($B65:E65,F65)&gt;=1,"",COLUMN()-1))</f>
        <v/>
      </c>
      <c r="G73" s="241" t="str">
        <f>IF(G67=0,"",IF(COUNTIF($B65:F65,G65)&gt;=1,"",COLUMN()-1))</f>
        <v/>
      </c>
      <c r="H73" s="241" t="str">
        <f>IF(H67=0,"",IF(COUNTIF($B65:G65,H65)&gt;=1,"",COLUMN()-1))</f>
        <v/>
      </c>
      <c r="I73" s="241" t="str">
        <f>IF(I67=0,"",IF(COUNTIF($B65:H65,I65)&gt;=1,"",COLUMN()-1))</f>
        <v/>
      </c>
      <c r="J73" s="241" t="str">
        <f>IF(J67=0,"",IF(COUNTIF($B65:I65,J65)&gt;=1,"",COLUMN()-1))</f>
        <v/>
      </c>
      <c r="K73" s="241" t="str">
        <f>IF(K67=0,"",IF(COUNTIF($B65:J65,K65)&gt;=1,"",COLUMN()-1))</f>
        <v/>
      </c>
      <c r="L73" s="241" t="str">
        <f>IF(L67=0,"",IF(COUNTIF($B65:K65,L65)&gt;=1,"",COLUMN()-1))</f>
        <v/>
      </c>
      <c r="M73" s="242" t="str">
        <f>IF(M67=0,"",IF(COUNTIF($B65:L65,M65)&gt;=1,"",COLUMN()-1))</f>
        <v/>
      </c>
    </row>
    <row r="74" spans="1:19">
      <c r="A74" s="235" t="s">
        <v>70</v>
      </c>
      <c r="B74" s="233" t="str">
        <f>IFERROR(IF($A59="時給","",INDEX($B65:$M72,1,SMALL(73:73,参照用!C$4))),"")</f>
        <v/>
      </c>
      <c r="C74" s="233" t="str">
        <f>IFERROR(IF($A59="時給","",INDEX($B65:$M72,1,SMALL(73:73,参照用!D$4))),"")</f>
        <v/>
      </c>
      <c r="D74" s="233" t="str">
        <f>IFERROR(IF($A59="時給","",INDEX($B65:$M72,1,SMALL(73:73,参照用!E$4))),"")</f>
        <v/>
      </c>
      <c r="E74" s="233" t="str">
        <f>IFERROR(IF($A59="時給","",INDEX($B65:$M72,1,SMALL(73:73,参照用!F$4))),"")</f>
        <v/>
      </c>
      <c r="F74" s="233" t="str">
        <f>IFERROR(IF($A59="時給","",INDEX($B65:$M72,1,SMALL(73:73,参照用!G$4))),"")</f>
        <v/>
      </c>
      <c r="G74" s="233" t="str">
        <f>IFERROR(IF($A59="時給","",INDEX($B65:$M72,1,SMALL(73:73,参照用!H$4))),"")</f>
        <v/>
      </c>
      <c r="H74" s="233" t="str">
        <f>IFERROR(IF($A59="時給","",INDEX($B65:$M72,1,SMALL(73:73,参照用!I$4))),"")</f>
        <v/>
      </c>
      <c r="I74" s="233" t="str">
        <f>IFERROR(IF($A59="時給","",INDEX($B65:$M72,1,SMALL(73:73,参照用!J$4))),"")</f>
        <v/>
      </c>
      <c r="J74" s="233" t="str">
        <f>IFERROR(IF($A59="時給","",INDEX($B65:$M72,1,SMALL(73:73,参照用!K$4))),"")</f>
        <v/>
      </c>
      <c r="K74" s="233" t="str">
        <f>IFERROR(IF($A59="時給","",INDEX($B65:$M72,1,SMALL(73:73,参照用!L$4))),"")</f>
        <v/>
      </c>
      <c r="L74" s="233" t="str">
        <f>IFERROR(IF($A59="時給","",INDEX($B65:$M72,1,SMALL(73:73,参照用!M$4))),"")</f>
        <v/>
      </c>
      <c r="M74" s="234" t="str">
        <f>IFERROR(IF($A59="時給","",INDEX($B65:$M72,1,SMALL(73:73,参照用!N$4))),"")</f>
        <v/>
      </c>
    </row>
    <row r="75" spans="1:19">
      <c r="A75" s="235" t="s">
        <v>75</v>
      </c>
      <c r="B75" s="236" t="str">
        <f>IFERROR(IF($A59="時給","",INDEX($B65:$M72,3,SMALL(73:73,参照用!C$4))),"")</f>
        <v/>
      </c>
      <c r="C75" s="236" t="str">
        <f>IFERROR(IF($A59="時給","",INDEX($B65:$M72,3,SMALL(73:73,参照用!D$4))),"")</f>
        <v/>
      </c>
      <c r="D75" s="236" t="str">
        <f>IFERROR(IF($A59="時給","",INDEX($B65:$M72,3,SMALL(73:73,参照用!E$4))),"")</f>
        <v/>
      </c>
      <c r="E75" s="236" t="str">
        <f>IFERROR(IF($A59="時給","",INDEX($B65:$M72,3,SMALL(73:73,参照用!F$4))),"")</f>
        <v/>
      </c>
      <c r="F75" s="236" t="str">
        <f>IFERROR(IF($A59="時給","",INDEX($B65:$M72,3,SMALL(73:73,参照用!G$4))),"")</f>
        <v/>
      </c>
      <c r="G75" s="236" t="str">
        <f>IFERROR(IF($A59="時給","",INDEX($B65:$M72,3,SMALL(73:73,参照用!H$4))),"")</f>
        <v/>
      </c>
      <c r="H75" s="236" t="str">
        <f>IFERROR(IF($A59="時給","",INDEX($B65:$M72,3,SMALL(73:73,参照用!I$4))),"")</f>
        <v/>
      </c>
      <c r="I75" s="236" t="str">
        <f>IFERROR(IF($A59="時給","",INDEX($B65:$M72,3,SMALL(73:73,参照用!J$4))),"")</f>
        <v/>
      </c>
      <c r="J75" s="236" t="str">
        <f>IFERROR(IF($A59="時給","",INDEX($B65:$M72,3,SMALL(73:73,参照用!K$4))),"")</f>
        <v/>
      </c>
      <c r="K75" s="236" t="str">
        <f>IFERROR(IF($A59="時給","",INDEX($B65:$M72,3,SMALL(73:73,参照用!L$4))),"")</f>
        <v/>
      </c>
      <c r="L75" s="236" t="str">
        <f>IFERROR(IF($A59="時給","",INDEX($B65:$M72,3,SMALL(73:73,参照用!M$4))),"")</f>
        <v/>
      </c>
      <c r="M75" s="237" t="str">
        <f>IFERROR(IF($A59="時給","",INDEX($B65:$M72,3,SMALL(73:73,参照用!N$4))),"")</f>
        <v/>
      </c>
    </row>
    <row r="76" spans="1:19">
      <c r="A76" s="235" t="s">
        <v>66</v>
      </c>
      <c r="B76" s="236" t="str">
        <f>IFERROR(INDEX($B65:$M72,4,SMALL(73:73,参照用!C$4)),"")</f>
        <v/>
      </c>
      <c r="C76" s="236" t="str">
        <f>IFERROR(INDEX($B65:$M72,4,SMALL(73:73,参照用!D$4)),"")</f>
        <v/>
      </c>
      <c r="D76" s="236" t="str">
        <f>IFERROR(INDEX($B65:$M72,4,SMALL(73:73,参照用!E$4)),"")</f>
        <v/>
      </c>
      <c r="E76" s="236" t="str">
        <f>IFERROR(INDEX($B65:$M72,4,SMALL(73:73,参照用!F$4)),"")</f>
        <v/>
      </c>
      <c r="F76" s="236" t="str">
        <f>IFERROR(INDEX($B65:$M72,4,SMALL(73:73,参照用!G$4)),"")</f>
        <v/>
      </c>
      <c r="G76" s="236" t="str">
        <f>IFERROR(INDEX($B65:$M72,4,SMALL(73:73,参照用!H$4)),"")</f>
        <v/>
      </c>
      <c r="H76" s="236" t="str">
        <f>IFERROR(INDEX($B65:$M72,4,SMALL(73:73,参照用!I$4)),"")</f>
        <v/>
      </c>
      <c r="I76" s="236" t="str">
        <f>IFERROR(INDEX($B65:$M72,4,SMALL(73:73,参照用!J$4)),"")</f>
        <v/>
      </c>
      <c r="J76" s="236" t="str">
        <f>IFERROR(INDEX($B65:$M72,4,SMALL(73:73,参照用!K$4)),"")</f>
        <v/>
      </c>
      <c r="K76" s="236" t="str">
        <f>IFERROR(INDEX($B65:$M72,4,SMALL(73:73,参照用!L$4)),"")</f>
        <v/>
      </c>
      <c r="L76" s="236" t="str">
        <f>IFERROR(INDEX($B65:$M72,4,SMALL(73:73,参照用!M$4)),"")</f>
        <v/>
      </c>
      <c r="M76" s="237" t="str">
        <f>IFERROR(INDEX($B65:$M72,4,SMALL(73:73,参照用!N$4)),"")</f>
        <v/>
      </c>
    </row>
    <row r="77" spans="1:19">
      <c r="A77" s="235" t="s">
        <v>77</v>
      </c>
      <c r="B77" s="236" t="str">
        <f>IFERROR(INDEX($B65:$M72,6,SMALL(73:73,参照用!C$4)),"")</f>
        <v/>
      </c>
      <c r="C77" s="236" t="str">
        <f>IFERROR(INDEX($B65:$M72,6,SMALL(73:73,参照用!D$4)),"")</f>
        <v/>
      </c>
      <c r="D77" s="236" t="str">
        <f>IFERROR(INDEX($B65:$M72,6,SMALL(73:73,参照用!E$4)),"")</f>
        <v/>
      </c>
      <c r="E77" s="236" t="str">
        <f>IFERROR(INDEX($B65:$M72,6,SMALL(73:73,参照用!F$4)),"")</f>
        <v/>
      </c>
      <c r="F77" s="236" t="str">
        <f>IFERROR(INDEX($B65:$M72,6,SMALL(73:73,参照用!G$4)),"")</f>
        <v/>
      </c>
      <c r="G77" s="236" t="str">
        <f>IFERROR(INDEX($B65:$M72,6,SMALL(73:73,参照用!H$4)),"")</f>
        <v/>
      </c>
      <c r="H77" s="236" t="str">
        <f>IFERROR(INDEX($B65:$M72,6,SMALL(73:73,参照用!I$4)),"")</f>
        <v/>
      </c>
      <c r="I77" s="236" t="str">
        <f>IFERROR(INDEX($B65:$M72,6,SMALL(73:73,参照用!J$4)),"")</f>
        <v/>
      </c>
      <c r="J77" s="236" t="str">
        <f>IFERROR(INDEX($B65:$M72,6,SMALL(73:73,参照用!K$4)),"")</f>
        <v/>
      </c>
      <c r="K77" s="236" t="str">
        <f>IFERROR(INDEX($B65:$M72,6,SMALL(73:73,参照用!L$4)),"")</f>
        <v/>
      </c>
      <c r="L77" s="236" t="str">
        <f>IFERROR(INDEX($B65:$M72,6,SMALL(73:73,参照用!M$4)),"")</f>
        <v/>
      </c>
      <c r="M77" s="237" t="str">
        <f>IFERROR(INDEX($B65:$M72,6,SMALL(73:73,参照用!N$4)),"")</f>
        <v/>
      </c>
    </row>
    <row r="78" spans="1:19">
      <c r="A78" s="235" t="s">
        <v>76</v>
      </c>
      <c r="B78" s="236" t="str">
        <f>IFERROR(INDEX($B65:$M72,7,SMALL(73:73,参照用!C$4)),"")</f>
        <v/>
      </c>
      <c r="C78" s="236" t="str">
        <f>IFERROR(INDEX($B65:$M72,7,SMALL(73:73,参照用!D$4)),"")</f>
        <v/>
      </c>
      <c r="D78" s="236" t="str">
        <f>IFERROR(INDEX($B65:$M72,7,SMALL(73:73,参照用!E$4)),"")</f>
        <v/>
      </c>
      <c r="E78" s="236" t="str">
        <f>IFERROR(INDEX($B65:$M72,7,SMALL(73:73,参照用!F$4)),"")</f>
        <v/>
      </c>
      <c r="F78" s="236" t="str">
        <f>IFERROR(INDEX($B65:$M72,7,SMALL(73:73,参照用!G$4)),"")</f>
        <v/>
      </c>
      <c r="G78" s="236" t="str">
        <f>IFERROR(INDEX($B65:$M72,7,SMALL(73:73,参照用!H$4)),"")</f>
        <v/>
      </c>
      <c r="H78" s="236" t="str">
        <f>IFERROR(INDEX($B65:$M72,7,SMALL(73:73,参照用!I$4)),"")</f>
        <v/>
      </c>
      <c r="I78" s="236" t="str">
        <f>IFERROR(INDEX($B65:$M72,7,SMALL(73:73,参照用!J$4)),"")</f>
        <v/>
      </c>
      <c r="J78" s="236" t="str">
        <f>IFERROR(INDEX($B65:$M72,7,SMALL(73:73,参照用!K$4)),"")</f>
        <v/>
      </c>
      <c r="K78" s="236" t="str">
        <f>IFERROR(INDEX($B65:$M72,7,SMALL(73:73,参照用!L$4)),"")</f>
        <v/>
      </c>
      <c r="L78" s="236" t="str">
        <f>IFERROR(INDEX($B65:$M72,7,SMALL(73:73,参照用!M$4)),"")</f>
        <v/>
      </c>
      <c r="M78" s="237" t="str">
        <f>IFERROR(INDEX($B65:$M72,7,SMALL(73:73,参照用!N$4)),"")</f>
        <v/>
      </c>
    </row>
    <row r="79" spans="1:19">
      <c r="A79" s="235" t="s">
        <v>74</v>
      </c>
      <c r="B79" s="236" t="str">
        <f>IFERROR(INDEX($B65:$M72,8,SMALL(73:73,参照用!C$4)),"")</f>
        <v/>
      </c>
      <c r="C79" s="236" t="str">
        <f>IFERROR(INDEX($B65:$M72,8,SMALL(73:73,参照用!D$4)),"")</f>
        <v/>
      </c>
      <c r="D79" s="236" t="str">
        <f>IFERROR(INDEX($B65:$M72,8,SMALL(73:73,参照用!E$4)),"")</f>
        <v/>
      </c>
      <c r="E79" s="236" t="str">
        <f>IFERROR(INDEX($B65:$M72,8,SMALL(73:73,参照用!F$4)),"")</f>
        <v/>
      </c>
      <c r="F79" s="236" t="str">
        <f>IFERROR(INDEX($B65:$M72,8,SMALL(73:73,参照用!G$4)),"")</f>
        <v/>
      </c>
      <c r="G79" s="236" t="str">
        <f>IFERROR(INDEX($B65:$M72,8,SMALL(73:73,参照用!H$4)),"")</f>
        <v/>
      </c>
      <c r="H79" s="236" t="str">
        <f>IFERROR(INDEX($B65:$M72,8,SMALL(73:73,参照用!I$4)),"")</f>
        <v/>
      </c>
      <c r="I79" s="236" t="str">
        <f>IFERROR(INDEX($B65:$M72,8,SMALL(73:73,参照用!J$4)),"")</f>
        <v/>
      </c>
      <c r="J79" s="236" t="str">
        <f>IFERROR(INDEX($B65:$M72,8,SMALL(73:73,参照用!K$4)),"")</f>
        <v/>
      </c>
      <c r="K79" s="236" t="str">
        <f>IFERROR(INDEX($B65:$M72,8,SMALL(73:73,参照用!L$4)),"")</f>
        <v/>
      </c>
      <c r="L79" s="236" t="str">
        <f>IFERROR(INDEX($B65:$M72,8,SMALL(73:73,参照用!M$4)),"")</f>
        <v/>
      </c>
      <c r="M79" s="237" t="str">
        <f>IFERROR(INDEX($B65:$M72,8,SMALL(73:73,参照用!N$4)),"")</f>
        <v/>
      </c>
    </row>
    <row r="80" spans="1:19">
      <c r="A80" s="235"/>
      <c r="B80" s="236"/>
      <c r="C80" s="236"/>
      <c r="D80" s="236"/>
      <c r="E80" s="236"/>
      <c r="F80" s="236"/>
      <c r="G80" s="236"/>
      <c r="H80" s="236"/>
      <c r="I80" s="236"/>
      <c r="J80" s="236"/>
      <c r="K80" s="236"/>
      <c r="L80" s="236"/>
      <c r="M80" s="237"/>
    </row>
    <row r="81" spans="1:19">
      <c r="A81" s="240"/>
      <c r="B81" s="241"/>
      <c r="C81" s="241"/>
      <c r="D81" s="241"/>
      <c r="E81" s="241"/>
      <c r="F81" s="241"/>
      <c r="G81" s="241"/>
      <c r="H81" s="241"/>
      <c r="I81" s="241"/>
      <c r="J81" s="241"/>
      <c r="K81" s="241"/>
      <c r="L81" s="241"/>
      <c r="M81" s="242"/>
    </row>
    <row r="82" spans="1:19">
      <c r="A82" s="232" t="str">
        <f>入力シート２!A84</f>
        <v>４人目</v>
      </c>
      <c r="B82" s="233"/>
      <c r="C82" s="233"/>
      <c r="D82" s="233"/>
      <c r="E82" s="233"/>
      <c r="F82" s="233"/>
      <c r="G82" s="233"/>
      <c r="H82" s="233"/>
      <c r="I82" s="233"/>
      <c r="J82" s="233"/>
      <c r="K82" s="233"/>
      <c r="L82" s="233"/>
      <c r="M82" s="234"/>
      <c r="N82" s="233" t="str">
        <f t="array" ref="N82:S94">TRANSPOSE(A101:M106)</f>
        <v>給料</v>
      </c>
      <c r="O82" s="233" t="str">
        <v>勤務時間</v>
      </c>
      <c r="P82" s="233" t="str">
        <v>時給</v>
      </c>
      <c r="Q82" s="233" t="str">
        <v>研修時間まとめ（時間）</v>
      </c>
      <c r="R82" s="233" t="str">
        <v>研修時間まとめ（分）</v>
      </c>
      <c r="S82" s="234" t="str">
        <v>金額まとめ</v>
      </c>
    </row>
    <row r="83" spans="1:19">
      <c r="A83" s="235"/>
      <c r="B83" s="236" t="str">
        <f>入力シート２!D91</f>
        <v/>
      </c>
      <c r="C83" s="236" t="str">
        <f>入力シート２!E91</f>
        <v/>
      </c>
      <c r="D83" s="236" t="str">
        <f>入力シート２!F91</f>
        <v/>
      </c>
      <c r="E83" s="236" t="str">
        <f>入力シート２!G91</f>
        <v/>
      </c>
      <c r="F83" s="236" t="str">
        <f>入力シート２!H91</f>
        <v/>
      </c>
      <c r="G83" s="236" t="str">
        <f>入力シート２!I91</f>
        <v/>
      </c>
      <c r="H83" s="236" t="str">
        <f>入力シート２!J91</f>
        <v/>
      </c>
      <c r="I83" s="236" t="str">
        <f>入力シート２!K91</f>
        <v/>
      </c>
      <c r="J83" s="236" t="str">
        <f>入力シート２!L91</f>
        <v/>
      </c>
      <c r="K83" s="236" t="str">
        <f>入力シート２!M91</f>
        <v/>
      </c>
      <c r="L83" s="236" t="str">
        <f>入力シート２!N91</f>
        <v/>
      </c>
      <c r="M83" s="237" t="str">
        <f>入力シート２!O91</f>
        <v/>
      </c>
      <c r="N83" s="236" t="str">
        <v/>
      </c>
      <c r="O83" s="236" t="str">
        <v/>
      </c>
      <c r="P83" s="236" t="str">
        <v/>
      </c>
      <c r="Q83" s="236" t="str">
        <v/>
      </c>
      <c r="R83" s="236" t="str">
        <v/>
      </c>
      <c r="S83" s="237" t="str">
        <v/>
      </c>
    </row>
    <row r="84" spans="1:19">
      <c r="A84" s="235" t="str">
        <f>入力シート２!C92</f>
        <v>時間</v>
      </c>
      <c r="B84" s="236">
        <f>入力シート２!D92</f>
        <v>0</v>
      </c>
      <c r="C84" s="236">
        <f>入力シート２!E92</f>
        <v>0</v>
      </c>
      <c r="D84" s="236">
        <f>入力シート２!F92</f>
        <v>0</v>
      </c>
      <c r="E84" s="236">
        <f>入力シート２!G92</f>
        <v>0</v>
      </c>
      <c r="F84" s="236">
        <f>入力シート２!H92</f>
        <v>0</v>
      </c>
      <c r="G84" s="236">
        <f>入力シート２!I92</f>
        <v>0</v>
      </c>
      <c r="H84" s="236">
        <f>入力シート２!J92</f>
        <v>0</v>
      </c>
      <c r="I84" s="236">
        <f>入力シート２!K92</f>
        <v>0</v>
      </c>
      <c r="J84" s="236">
        <f>入力シート２!L92</f>
        <v>0</v>
      </c>
      <c r="K84" s="236">
        <f>入力シート２!M92</f>
        <v>0</v>
      </c>
      <c r="L84" s="236">
        <f>入力シート２!N92</f>
        <v>0</v>
      </c>
      <c r="M84" s="237">
        <f>入力シート２!O92</f>
        <v>0</v>
      </c>
      <c r="N84" s="236" t="str">
        <v/>
      </c>
      <c r="O84" s="236" t="str">
        <v/>
      </c>
      <c r="P84" s="236" t="str">
        <v/>
      </c>
      <c r="Q84" s="236" t="str">
        <v/>
      </c>
      <c r="R84" s="236" t="str">
        <v/>
      </c>
      <c r="S84" s="237" t="str">
        <v/>
      </c>
    </row>
    <row r="85" spans="1:19">
      <c r="A85" s="235" t="str">
        <f>入力シート２!C93</f>
        <v>分</v>
      </c>
      <c r="B85" s="236">
        <f>入力シート２!D93</f>
        <v>0</v>
      </c>
      <c r="C85" s="236">
        <f>入力シート２!E93</f>
        <v>0</v>
      </c>
      <c r="D85" s="236">
        <f>入力シート２!F93</f>
        <v>0</v>
      </c>
      <c r="E85" s="236">
        <f>入力シート２!G93</f>
        <v>0</v>
      </c>
      <c r="F85" s="236">
        <f>入力シート２!H93</f>
        <v>0</v>
      </c>
      <c r="G85" s="236">
        <f>入力シート２!I93</f>
        <v>0</v>
      </c>
      <c r="H85" s="236">
        <f>入力シート２!J93</f>
        <v>0</v>
      </c>
      <c r="I85" s="236">
        <f>入力シート２!K93</f>
        <v>0</v>
      </c>
      <c r="J85" s="236">
        <f>入力シート２!L93</f>
        <v>0</v>
      </c>
      <c r="K85" s="236">
        <f>入力シート２!M93</f>
        <v>0</v>
      </c>
      <c r="L85" s="236">
        <f>入力シート２!N93</f>
        <v>0</v>
      </c>
      <c r="M85" s="237">
        <f>入力シート２!O93</f>
        <v>0</v>
      </c>
      <c r="N85" s="236" t="str">
        <v/>
      </c>
      <c r="O85" s="236" t="str">
        <v/>
      </c>
      <c r="P85" s="236" t="str">
        <v/>
      </c>
      <c r="Q85" s="236" t="str">
        <v/>
      </c>
      <c r="R85" s="236" t="str">
        <v/>
      </c>
      <c r="S85" s="237" t="str">
        <v/>
      </c>
    </row>
    <row r="86" spans="1:19">
      <c r="A86" s="235">
        <f>入力シート２!F98</f>
        <v>0</v>
      </c>
      <c r="B86" s="236"/>
      <c r="C86" s="236"/>
      <c r="D86" s="236"/>
      <c r="E86" s="236"/>
      <c r="F86" s="236"/>
      <c r="G86" s="236"/>
      <c r="H86" s="236"/>
      <c r="I86" s="236"/>
      <c r="J86" s="236"/>
      <c r="K86" s="236"/>
      <c r="L86" s="236"/>
      <c r="M86" s="237"/>
      <c r="N86" s="236" t="str">
        <v/>
      </c>
      <c r="O86" s="236" t="str">
        <v/>
      </c>
      <c r="P86" s="236" t="str">
        <v/>
      </c>
      <c r="Q86" s="236" t="str">
        <v/>
      </c>
      <c r="R86" s="236" t="str">
        <v/>
      </c>
      <c r="S86" s="237" t="str">
        <v/>
      </c>
    </row>
    <row r="87" spans="1:19">
      <c r="A87" s="235" t="str">
        <f>入力シート２!C100</f>
        <v/>
      </c>
      <c r="B87" s="238">
        <f>入力シート２!D100</f>
        <v>0</v>
      </c>
      <c r="C87" s="238">
        <f>入力シート２!E100</f>
        <v>0</v>
      </c>
      <c r="D87" s="238">
        <f>入力シート２!F100</f>
        <v>0</v>
      </c>
      <c r="E87" s="238">
        <f>入力シート２!G100</f>
        <v>0</v>
      </c>
      <c r="F87" s="238">
        <f>入力シート２!H100</f>
        <v>0</v>
      </c>
      <c r="G87" s="238">
        <f>入力シート２!I100</f>
        <v>0</v>
      </c>
      <c r="H87" s="238">
        <f>入力シート２!J100</f>
        <v>0</v>
      </c>
      <c r="I87" s="238">
        <f>入力シート２!K100</f>
        <v>0</v>
      </c>
      <c r="J87" s="238">
        <f>入力シート２!L100</f>
        <v>0</v>
      </c>
      <c r="K87" s="238">
        <f>入力シート２!M100</f>
        <v>0</v>
      </c>
      <c r="L87" s="238">
        <f>入力シート２!N100</f>
        <v>0</v>
      </c>
      <c r="M87" s="239">
        <f>入力シート２!O100</f>
        <v>0</v>
      </c>
      <c r="N87" s="236" t="str">
        <v/>
      </c>
      <c r="O87" s="236" t="str">
        <v/>
      </c>
      <c r="P87" s="236" t="str">
        <v/>
      </c>
      <c r="Q87" s="236" t="str">
        <v/>
      </c>
      <c r="R87" s="236" t="str">
        <v/>
      </c>
      <c r="S87" s="237" t="str">
        <v/>
      </c>
    </row>
    <row r="88" spans="1:19">
      <c r="A88" s="235" t="str">
        <f>入力シート２!C101</f>
        <v/>
      </c>
      <c r="B88" s="236">
        <f>入力シート２!D101</f>
        <v>0</v>
      </c>
      <c r="C88" s="236">
        <f>入力シート２!E101</f>
        <v>0</v>
      </c>
      <c r="D88" s="236">
        <f>入力シート２!F101</f>
        <v>0</v>
      </c>
      <c r="E88" s="236">
        <f>入力シート２!G101</f>
        <v>0</v>
      </c>
      <c r="F88" s="236">
        <f>入力シート２!H101</f>
        <v>0</v>
      </c>
      <c r="G88" s="236">
        <f>入力シート２!I101</f>
        <v>0</v>
      </c>
      <c r="H88" s="236">
        <f>入力シート２!J101</f>
        <v>0</v>
      </c>
      <c r="I88" s="236">
        <f>入力シート２!K101</f>
        <v>0</v>
      </c>
      <c r="J88" s="236">
        <f>入力シート２!L101</f>
        <v>0</v>
      </c>
      <c r="K88" s="236">
        <f>入力シート２!M101</f>
        <v>0</v>
      </c>
      <c r="L88" s="236">
        <f>入力シート２!N101</f>
        <v>0</v>
      </c>
      <c r="M88" s="237">
        <f>入力シート２!O101</f>
        <v>0</v>
      </c>
      <c r="N88" s="236" t="str">
        <v/>
      </c>
      <c r="O88" s="236" t="str">
        <v/>
      </c>
      <c r="P88" s="236" t="str">
        <v/>
      </c>
      <c r="Q88" s="236" t="str">
        <v/>
      </c>
      <c r="R88" s="236" t="str">
        <v/>
      </c>
      <c r="S88" s="237" t="str">
        <v/>
      </c>
    </row>
    <row r="89" spans="1:19">
      <c r="A89" s="235" t="str">
        <f>入力シート２!C106</f>
        <v>一日の勤務時間</v>
      </c>
      <c r="B89" s="236">
        <f>入力シート２!D106</f>
        <v>0</v>
      </c>
      <c r="C89" s="236">
        <f>入力シート２!E106</f>
        <v>0</v>
      </c>
      <c r="D89" s="236">
        <f>入力シート２!F106</f>
        <v>0</v>
      </c>
      <c r="E89" s="236">
        <f>入力シート２!G106</f>
        <v>0</v>
      </c>
      <c r="F89" s="236">
        <f>入力シート２!H106</f>
        <v>0</v>
      </c>
      <c r="G89" s="236">
        <f>入力シート２!I106</f>
        <v>0</v>
      </c>
      <c r="H89" s="236">
        <f>入力シート２!J106</f>
        <v>0</v>
      </c>
      <c r="I89" s="236">
        <f>入力シート２!K106</f>
        <v>0</v>
      </c>
      <c r="J89" s="236">
        <f>入力シート２!L106</f>
        <v>0</v>
      </c>
      <c r="K89" s="236">
        <f>入力シート２!M106</f>
        <v>0</v>
      </c>
      <c r="L89" s="236">
        <f>入力シート２!N106</f>
        <v>0</v>
      </c>
      <c r="M89" s="237">
        <f>入力シート２!O106</f>
        <v>0</v>
      </c>
      <c r="N89" s="236" t="str">
        <v/>
      </c>
      <c r="O89" s="236" t="str">
        <v/>
      </c>
      <c r="P89" s="236" t="str">
        <v/>
      </c>
      <c r="Q89" s="236" t="str">
        <v/>
      </c>
      <c r="R89" s="236" t="str">
        <v/>
      </c>
      <c r="S89" s="237" t="str">
        <v/>
      </c>
    </row>
    <row r="90" spans="1:19">
      <c r="A90" s="240" t="str">
        <f>入力シート２!C107</f>
        <v>一月の勤務日数</v>
      </c>
      <c r="B90" s="241">
        <f>入力シート２!D107</f>
        <v>0</v>
      </c>
      <c r="C90" s="241">
        <f>入力シート２!E107</f>
        <v>0</v>
      </c>
      <c r="D90" s="241">
        <f>入力シート２!F107</f>
        <v>0</v>
      </c>
      <c r="E90" s="241">
        <f>入力シート２!G107</f>
        <v>0</v>
      </c>
      <c r="F90" s="241">
        <f>入力シート２!H107</f>
        <v>0</v>
      </c>
      <c r="G90" s="241">
        <f>入力シート２!I107</f>
        <v>0</v>
      </c>
      <c r="H90" s="241">
        <f>入力シート２!J107</f>
        <v>0</v>
      </c>
      <c r="I90" s="241">
        <f>入力シート２!K107</f>
        <v>0</v>
      </c>
      <c r="J90" s="241">
        <f>入力シート２!L107</f>
        <v>0</v>
      </c>
      <c r="K90" s="241">
        <f>入力シート２!M107</f>
        <v>0</v>
      </c>
      <c r="L90" s="241">
        <f>入力シート２!N107</f>
        <v>0</v>
      </c>
      <c r="M90" s="242">
        <f>入力シート２!O107</f>
        <v>0</v>
      </c>
      <c r="N90" s="236" t="str">
        <v/>
      </c>
      <c r="O90" s="236" t="str">
        <v/>
      </c>
      <c r="P90" s="236" t="str">
        <v/>
      </c>
      <c r="Q90" s="236" t="str">
        <v/>
      </c>
      <c r="R90" s="236" t="str">
        <v/>
      </c>
      <c r="S90" s="237" t="str">
        <v/>
      </c>
    </row>
    <row r="91" spans="1:19">
      <c r="A91" s="232" t="s">
        <v>136</v>
      </c>
      <c r="B91" s="233">
        <f t="shared" ref="B91:M91" si="117">B84*60+B85</f>
        <v>0</v>
      </c>
      <c r="C91" s="233">
        <f t="shared" si="117"/>
        <v>0</v>
      </c>
      <c r="D91" s="233">
        <f t="shared" si="117"/>
        <v>0</v>
      </c>
      <c r="E91" s="233">
        <f t="shared" si="117"/>
        <v>0</v>
      </c>
      <c r="F91" s="233">
        <f t="shared" si="117"/>
        <v>0</v>
      </c>
      <c r="G91" s="233">
        <f t="shared" si="117"/>
        <v>0</v>
      </c>
      <c r="H91" s="233">
        <f t="shared" si="117"/>
        <v>0</v>
      </c>
      <c r="I91" s="233">
        <f t="shared" si="117"/>
        <v>0</v>
      </c>
      <c r="J91" s="233">
        <f t="shared" si="117"/>
        <v>0</v>
      </c>
      <c r="K91" s="233">
        <f t="shared" si="117"/>
        <v>0</v>
      </c>
      <c r="L91" s="233">
        <f t="shared" si="117"/>
        <v>0</v>
      </c>
      <c r="M91" s="234">
        <f t="shared" si="117"/>
        <v>0</v>
      </c>
      <c r="N91" s="236" t="str">
        <v/>
      </c>
      <c r="O91" s="236" t="str">
        <v/>
      </c>
      <c r="P91" s="236" t="str">
        <v/>
      </c>
      <c r="Q91" s="236" t="str">
        <v/>
      </c>
      <c r="R91" s="236" t="str">
        <v/>
      </c>
      <c r="S91" s="237" t="str">
        <v/>
      </c>
    </row>
    <row r="92" spans="1:19">
      <c r="A92" s="235" t="s">
        <v>133</v>
      </c>
      <c r="B92" s="236">
        <f t="shared" ref="B92:M92" si="118">B87+B88</f>
        <v>0</v>
      </c>
      <c r="C92" s="236">
        <f t="shared" si="118"/>
        <v>0</v>
      </c>
      <c r="D92" s="236">
        <f t="shared" si="118"/>
        <v>0</v>
      </c>
      <c r="E92" s="236">
        <f t="shared" si="118"/>
        <v>0</v>
      </c>
      <c r="F92" s="236">
        <f t="shared" si="118"/>
        <v>0</v>
      </c>
      <c r="G92" s="236">
        <f t="shared" si="118"/>
        <v>0</v>
      </c>
      <c r="H92" s="236">
        <f t="shared" si="118"/>
        <v>0</v>
      </c>
      <c r="I92" s="236">
        <f t="shared" si="118"/>
        <v>0</v>
      </c>
      <c r="J92" s="236">
        <f t="shared" si="118"/>
        <v>0</v>
      </c>
      <c r="K92" s="236">
        <f t="shared" si="118"/>
        <v>0</v>
      </c>
      <c r="L92" s="236">
        <f t="shared" si="118"/>
        <v>0</v>
      </c>
      <c r="M92" s="237">
        <f t="shared" si="118"/>
        <v>0</v>
      </c>
      <c r="N92" s="236" t="str">
        <v/>
      </c>
      <c r="O92" s="236" t="str">
        <v/>
      </c>
      <c r="P92" s="236" t="str">
        <v/>
      </c>
      <c r="Q92" s="236" t="str">
        <v/>
      </c>
      <c r="R92" s="236" t="str">
        <v/>
      </c>
      <c r="S92" s="237" t="str">
        <v/>
      </c>
    </row>
    <row r="93" spans="1:19">
      <c r="A93" s="240" t="s">
        <v>134</v>
      </c>
      <c r="B93" s="241">
        <f t="shared" ref="B93:M93" si="119">B89*B90</f>
        <v>0</v>
      </c>
      <c r="C93" s="241">
        <f t="shared" si="119"/>
        <v>0</v>
      </c>
      <c r="D93" s="241">
        <f t="shared" si="119"/>
        <v>0</v>
      </c>
      <c r="E93" s="241">
        <f t="shared" si="119"/>
        <v>0</v>
      </c>
      <c r="F93" s="241">
        <f t="shared" si="119"/>
        <v>0</v>
      </c>
      <c r="G93" s="241">
        <f t="shared" si="119"/>
        <v>0</v>
      </c>
      <c r="H93" s="241">
        <f t="shared" si="119"/>
        <v>0</v>
      </c>
      <c r="I93" s="241">
        <f t="shared" si="119"/>
        <v>0</v>
      </c>
      <c r="J93" s="241">
        <f t="shared" si="119"/>
        <v>0</v>
      </c>
      <c r="K93" s="241">
        <f t="shared" si="119"/>
        <v>0</v>
      </c>
      <c r="L93" s="241">
        <f t="shared" si="119"/>
        <v>0</v>
      </c>
      <c r="M93" s="242">
        <f t="shared" si="119"/>
        <v>0</v>
      </c>
      <c r="N93" s="236" t="str">
        <v/>
      </c>
      <c r="O93" s="236" t="str">
        <v/>
      </c>
      <c r="P93" s="236" t="str">
        <v/>
      </c>
      <c r="Q93" s="236" t="str">
        <v/>
      </c>
      <c r="R93" s="236" t="str">
        <v/>
      </c>
      <c r="S93" s="237" t="str">
        <v/>
      </c>
    </row>
    <row r="94" spans="1:19">
      <c r="A94" s="235" t="s">
        <v>135</v>
      </c>
      <c r="B94" s="233">
        <f t="shared" ref="B94:M94" si="120">SUMIF($B92:$M92,B92,$B93:$M93)/COUNTIF($B92:$M92,B92)</f>
        <v>0</v>
      </c>
      <c r="C94" s="233">
        <f t="shared" si="120"/>
        <v>0</v>
      </c>
      <c r="D94" s="233">
        <f t="shared" si="120"/>
        <v>0</v>
      </c>
      <c r="E94" s="233">
        <f t="shared" si="120"/>
        <v>0</v>
      </c>
      <c r="F94" s="233">
        <f t="shared" si="120"/>
        <v>0</v>
      </c>
      <c r="G94" s="233">
        <f t="shared" si="120"/>
        <v>0</v>
      </c>
      <c r="H94" s="233">
        <f t="shared" si="120"/>
        <v>0</v>
      </c>
      <c r="I94" s="233">
        <f t="shared" si="120"/>
        <v>0</v>
      </c>
      <c r="J94" s="233">
        <f t="shared" si="120"/>
        <v>0</v>
      </c>
      <c r="K94" s="233">
        <f t="shared" si="120"/>
        <v>0</v>
      </c>
      <c r="L94" s="233">
        <f t="shared" si="120"/>
        <v>0</v>
      </c>
      <c r="M94" s="234">
        <f t="shared" si="120"/>
        <v>0</v>
      </c>
      <c r="N94" s="241" t="str">
        <v/>
      </c>
      <c r="O94" s="241" t="str">
        <v/>
      </c>
      <c r="P94" s="241" t="str">
        <v/>
      </c>
      <c r="Q94" s="241" t="str">
        <v/>
      </c>
      <c r="R94" s="241" t="str">
        <v/>
      </c>
      <c r="S94" s="242" t="str">
        <v/>
      </c>
    </row>
    <row r="95" spans="1:19">
      <c r="A95" s="235" t="s">
        <v>142</v>
      </c>
      <c r="B95" s="236" t="e">
        <f t="shared" ref="B95:C95" si="121">IF($A86="時給",B92,ROUNDDOWN(B92/B94,0))</f>
        <v>#DIV/0!</v>
      </c>
      <c r="C95" s="236" t="e">
        <f t="shared" si="121"/>
        <v>#DIV/0!</v>
      </c>
      <c r="D95" s="236" t="e">
        <f t="shared" ref="D95" si="122">IF($A86="時給",D92,ROUNDDOWN(D92/D94,0))</f>
        <v>#DIV/0!</v>
      </c>
      <c r="E95" s="236" t="e">
        <f t="shared" ref="E95" si="123">IF($A86="時給",E92,ROUNDDOWN(E92/E94,0))</f>
        <v>#DIV/0!</v>
      </c>
      <c r="F95" s="236" t="e">
        <f t="shared" ref="F95" si="124">IF($A86="時給",F92,ROUNDDOWN(F92/F94,0))</f>
        <v>#DIV/0!</v>
      </c>
      <c r="G95" s="236" t="e">
        <f t="shared" ref="G95" si="125">IF($A86="時給",G92,ROUNDDOWN(G92/G94,0))</f>
        <v>#DIV/0!</v>
      </c>
      <c r="H95" s="236" t="e">
        <f t="shared" ref="H95" si="126">IF($A86="時給",H92,ROUNDDOWN(H92/H94,0))</f>
        <v>#DIV/0!</v>
      </c>
      <c r="I95" s="236" t="e">
        <f t="shared" ref="I95" si="127">IF($A86="時給",I92,ROUNDDOWN(I92/I94,0))</f>
        <v>#DIV/0!</v>
      </c>
      <c r="J95" s="236" t="e">
        <f t="shared" ref="J95" si="128">IF($A86="時給",J92,ROUNDDOWN(J92/J94,0))</f>
        <v>#DIV/0!</v>
      </c>
      <c r="K95" s="236" t="e">
        <f t="shared" ref="K95" si="129">IF($A86="時給",K92,ROUNDDOWN(K92/K94,0))</f>
        <v>#DIV/0!</v>
      </c>
      <c r="L95" s="236" t="e">
        <f t="shared" ref="L95" si="130">IF($A86="時給",L92,ROUNDDOWN(L92/L94,0))</f>
        <v>#DIV/0!</v>
      </c>
      <c r="M95" s="237" t="e">
        <f t="shared" ref="M95" si="131">IF($A86="時給",M92,ROUNDDOWN(M92/M94,0))</f>
        <v>#DIV/0!</v>
      </c>
      <c r="O95" s="236"/>
      <c r="P95" s="236"/>
    </row>
    <row r="96" spans="1:19">
      <c r="A96" s="235" t="s">
        <v>139</v>
      </c>
      <c r="B96" s="236">
        <f t="shared" ref="B96:M96" si="132">SUMIF($B92:$M92,B92,$B91:$M91)</f>
        <v>0</v>
      </c>
      <c r="C96" s="236">
        <f t="shared" si="132"/>
        <v>0</v>
      </c>
      <c r="D96" s="236">
        <f t="shared" si="132"/>
        <v>0</v>
      </c>
      <c r="E96" s="236">
        <f t="shared" si="132"/>
        <v>0</v>
      </c>
      <c r="F96" s="236">
        <f t="shared" si="132"/>
        <v>0</v>
      </c>
      <c r="G96" s="236">
        <f t="shared" si="132"/>
        <v>0</v>
      </c>
      <c r="H96" s="236">
        <f t="shared" si="132"/>
        <v>0</v>
      </c>
      <c r="I96" s="236">
        <f t="shared" si="132"/>
        <v>0</v>
      </c>
      <c r="J96" s="236">
        <f t="shared" si="132"/>
        <v>0</v>
      </c>
      <c r="K96" s="236">
        <f t="shared" si="132"/>
        <v>0</v>
      </c>
      <c r="L96" s="236">
        <f t="shared" si="132"/>
        <v>0</v>
      </c>
      <c r="M96" s="237">
        <f t="shared" si="132"/>
        <v>0</v>
      </c>
    </row>
    <row r="97" spans="1:19">
      <c r="A97" s="235" t="s">
        <v>140</v>
      </c>
      <c r="B97" s="236">
        <f t="shared" ref="B97" si="133">ROUNDDOWN(B96/60,0)</f>
        <v>0</v>
      </c>
      <c r="C97" s="236">
        <f t="shared" ref="C97" si="134">ROUNDDOWN(C96/60,0)</f>
        <v>0</v>
      </c>
      <c r="D97" s="236">
        <f t="shared" ref="D97" si="135">ROUNDDOWN(D96/60,0)</f>
        <v>0</v>
      </c>
      <c r="E97" s="236">
        <f t="shared" ref="E97" si="136">ROUNDDOWN(E96/60,0)</f>
        <v>0</v>
      </c>
      <c r="F97" s="236">
        <f t="shared" ref="F97" si="137">ROUNDDOWN(F96/60,0)</f>
        <v>0</v>
      </c>
      <c r="G97" s="236">
        <f t="shared" ref="G97" si="138">ROUNDDOWN(G96/60,0)</f>
        <v>0</v>
      </c>
      <c r="H97" s="236">
        <f t="shared" ref="H97" si="139">ROUNDDOWN(H96/60,0)</f>
        <v>0</v>
      </c>
      <c r="I97" s="236">
        <f t="shared" ref="I97" si="140">ROUNDDOWN(I96/60,0)</f>
        <v>0</v>
      </c>
      <c r="J97" s="236">
        <f t="shared" ref="J97" si="141">ROUNDDOWN(J96/60,0)</f>
        <v>0</v>
      </c>
      <c r="K97" s="236">
        <f t="shared" ref="K97" si="142">ROUNDDOWN(K96/60,0)</f>
        <v>0</v>
      </c>
      <c r="L97" s="236">
        <f t="shared" ref="L97" si="143">ROUNDDOWN(L96/60,0)</f>
        <v>0</v>
      </c>
      <c r="M97" s="237">
        <f t="shared" ref="M97" si="144">ROUNDDOWN(M96/60,0)</f>
        <v>0</v>
      </c>
    </row>
    <row r="98" spans="1:19">
      <c r="A98" s="235" t="s">
        <v>141</v>
      </c>
      <c r="B98" s="236">
        <f t="shared" ref="B98" si="145">B96-B97*60</f>
        <v>0</v>
      </c>
      <c r="C98" s="236">
        <f t="shared" ref="C98" si="146">C96-C97*60</f>
        <v>0</v>
      </c>
      <c r="D98" s="236">
        <f t="shared" ref="D98" si="147">D96-D97*60</f>
        <v>0</v>
      </c>
      <c r="E98" s="236">
        <f t="shared" ref="E98" si="148">E96-E97*60</f>
        <v>0</v>
      </c>
      <c r="F98" s="236">
        <f t="shared" ref="F98" si="149">F96-F97*60</f>
        <v>0</v>
      </c>
      <c r="G98" s="236">
        <f t="shared" ref="G98" si="150">G96-G97*60</f>
        <v>0</v>
      </c>
      <c r="H98" s="236">
        <f t="shared" ref="H98" si="151">H96-H97*60</f>
        <v>0</v>
      </c>
      <c r="I98" s="236">
        <f t="shared" ref="I98" si="152">I96-I97*60</f>
        <v>0</v>
      </c>
      <c r="J98" s="236">
        <f t="shared" ref="J98" si="153">J96-J97*60</f>
        <v>0</v>
      </c>
      <c r="K98" s="236">
        <f t="shared" ref="K98" si="154">K96-K97*60</f>
        <v>0</v>
      </c>
      <c r="L98" s="236">
        <f t="shared" ref="L98" si="155">L96-L97*60</f>
        <v>0</v>
      </c>
      <c r="M98" s="237">
        <f t="shared" ref="M98" si="156">M96-M97*60</f>
        <v>0</v>
      </c>
    </row>
    <row r="99" spans="1:19">
      <c r="A99" s="235" t="s">
        <v>137</v>
      </c>
      <c r="B99" s="238" t="e">
        <f t="shared" ref="B99" si="157">ROUND(B95*B96/60,0)</f>
        <v>#DIV/0!</v>
      </c>
      <c r="C99" s="238" t="e">
        <f t="shared" ref="C99" si="158">ROUND(C95*C96/60,0)</f>
        <v>#DIV/0!</v>
      </c>
      <c r="D99" s="238" t="e">
        <f t="shared" ref="D99" si="159">ROUND(D95*D96/60,0)</f>
        <v>#DIV/0!</v>
      </c>
      <c r="E99" s="238" t="e">
        <f t="shared" ref="E99" si="160">ROUND(E95*E96/60,0)</f>
        <v>#DIV/0!</v>
      </c>
      <c r="F99" s="238" t="e">
        <f t="shared" ref="F99" si="161">ROUND(F95*F96/60,0)</f>
        <v>#DIV/0!</v>
      </c>
      <c r="G99" s="238" t="e">
        <f t="shared" ref="G99" si="162">ROUND(G95*G96/60,0)</f>
        <v>#DIV/0!</v>
      </c>
      <c r="H99" s="238" t="e">
        <f t="shared" ref="H99" si="163">ROUND(H95*H96/60,0)</f>
        <v>#DIV/0!</v>
      </c>
      <c r="I99" s="238" t="e">
        <f t="shared" ref="I99" si="164">ROUND(I95*I96/60,0)</f>
        <v>#DIV/0!</v>
      </c>
      <c r="J99" s="238" t="e">
        <f t="shared" ref="J99" si="165">ROUND(J95*J96/60,0)</f>
        <v>#DIV/0!</v>
      </c>
      <c r="K99" s="238" t="e">
        <f t="shared" ref="K99" si="166">ROUND(K95*K96/60,0)</f>
        <v>#DIV/0!</v>
      </c>
      <c r="L99" s="238" t="e">
        <f t="shared" ref="L99" si="167">ROUND(L95*L96/60,0)</f>
        <v>#DIV/0!</v>
      </c>
      <c r="M99" s="239" t="e">
        <f t="shared" ref="M99" si="168">ROUND(M95*M96/60,0)</f>
        <v>#DIV/0!</v>
      </c>
    </row>
    <row r="100" spans="1:19">
      <c r="A100" s="240" t="s">
        <v>138</v>
      </c>
      <c r="B100" s="241" t="str">
        <f t="shared" ref="B100" si="169">IF(B94=0,"",1)</f>
        <v/>
      </c>
      <c r="C100" s="241" t="str">
        <f t="shared" ref="C100" si="170">IF(C94=0,"",IF(COUNTIF(B92,C92)&gt;=1,"",COLUMN()-1))</f>
        <v/>
      </c>
      <c r="D100" s="241" t="str">
        <f>IF(D94=0,"",IF(COUNTIF($B92:C92,D92)&gt;=1,"",COLUMN()-1))</f>
        <v/>
      </c>
      <c r="E100" s="241" t="str">
        <f>IF(E94=0,"",IF(COUNTIF($B92:D92,E92)&gt;=1,"",COLUMN()-1))</f>
        <v/>
      </c>
      <c r="F100" s="241" t="str">
        <f>IF(F94=0,"",IF(COUNTIF($B92:E92,F92)&gt;=1,"",COLUMN()-1))</f>
        <v/>
      </c>
      <c r="G100" s="241" t="str">
        <f>IF(G94=0,"",IF(COUNTIF($B92:F92,G92)&gt;=1,"",COLUMN()-1))</f>
        <v/>
      </c>
      <c r="H100" s="241" t="str">
        <f>IF(H94=0,"",IF(COUNTIF($B92:G92,H92)&gt;=1,"",COLUMN()-1))</f>
        <v/>
      </c>
      <c r="I100" s="241" t="str">
        <f>IF(I94=0,"",IF(COUNTIF($B92:H92,I92)&gt;=1,"",COLUMN()-1))</f>
        <v/>
      </c>
      <c r="J100" s="241" t="str">
        <f>IF(J94=0,"",IF(COUNTIF($B92:I92,J92)&gt;=1,"",COLUMN()-1))</f>
        <v/>
      </c>
      <c r="K100" s="241" t="str">
        <f>IF(K94=0,"",IF(COUNTIF($B92:J92,K92)&gt;=1,"",COLUMN()-1))</f>
        <v/>
      </c>
      <c r="L100" s="241" t="str">
        <f>IF(L94=0,"",IF(COUNTIF($B92:K92,L92)&gt;=1,"",COLUMN()-1))</f>
        <v/>
      </c>
      <c r="M100" s="242" t="str">
        <f>IF(M94=0,"",IF(COUNTIF($B92:L92,M92)&gt;=1,"",COLUMN()-1))</f>
        <v/>
      </c>
    </row>
    <row r="101" spans="1:19">
      <c r="A101" s="235" t="s">
        <v>70</v>
      </c>
      <c r="B101" s="233" t="str">
        <f>IFERROR(IF($A86="時給","",INDEX($B92:$M99,1,SMALL(100:100,参照用!C$4))),"")</f>
        <v/>
      </c>
      <c r="C101" s="233" t="str">
        <f>IFERROR(IF($A86="時給","",INDEX($B92:$M99,1,SMALL(100:100,参照用!D$4))),"")</f>
        <v/>
      </c>
      <c r="D101" s="233" t="str">
        <f>IFERROR(IF($A86="時給","",INDEX($B92:$M99,1,SMALL(100:100,参照用!E$4))),"")</f>
        <v/>
      </c>
      <c r="E101" s="233" t="str">
        <f>IFERROR(IF($A86="時給","",INDEX($B92:$M99,1,SMALL(100:100,参照用!F$4))),"")</f>
        <v/>
      </c>
      <c r="F101" s="233" t="str">
        <f>IFERROR(IF($A86="時給","",INDEX($B92:$M99,1,SMALL(100:100,参照用!G$4))),"")</f>
        <v/>
      </c>
      <c r="G101" s="233" t="str">
        <f>IFERROR(IF($A86="時給","",INDEX($B92:$M99,1,SMALL(100:100,参照用!H$4))),"")</f>
        <v/>
      </c>
      <c r="H101" s="233" t="str">
        <f>IFERROR(IF($A86="時給","",INDEX($B92:$M99,1,SMALL(100:100,参照用!I$4))),"")</f>
        <v/>
      </c>
      <c r="I101" s="233" t="str">
        <f>IFERROR(IF($A86="時給","",INDEX($B92:$M99,1,SMALL(100:100,参照用!J$4))),"")</f>
        <v/>
      </c>
      <c r="J101" s="233" t="str">
        <f>IFERROR(IF($A86="時給","",INDEX($B92:$M99,1,SMALL(100:100,参照用!K$4))),"")</f>
        <v/>
      </c>
      <c r="K101" s="233" t="str">
        <f>IFERROR(IF($A86="時給","",INDEX($B92:$M99,1,SMALL(100:100,参照用!L$4))),"")</f>
        <v/>
      </c>
      <c r="L101" s="233" t="str">
        <f>IFERROR(IF($A86="時給","",INDEX($B92:$M99,1,SMALL(100:100,参照用!M$4))),"")</f>
        <v/>
      </c>
      <c r="M101" s="234" t="str">
        <f>IFERROR(IF($A86="時給","",INDEX($B92:$M99,1,SMALL(100:100,参照用!N$4))),"")</f>
        <v/>
      </c>
    </row>
    <row r="102" spans="1:19">
      <c r="A102" s="235" t="s">
        <v>75</v>
      </c>
      <c r="B102" s="236" t="str">
        <f>IFERROR(IF($A86="時給","",INDEX($B92:$M99,3,SMALL(100:100,参照用!C$4))),"")</f>
        <v/>
      </c>
      <c r="C102" s="236" t="str">
        <f>IFERROR(IF($A86="時給","",INDEX($B92:$M99,3,SMALL(100:100,参照用!D$4))),"")</f>
        <v/>
      </c>
      <c r="D102" s="236" t="str">
        <f>IFERROR(IF($A86="時給","",INDEX($B92:$M99,3,SMALL(100:100,参照用!E$4))),"")</f>
        <v/>
      </c>
      <c r="E102" s="236" t="str">
        <f>IFERROR(IF($A86="時給","",INDEX($B92:$M99,3,SMALL(100:100,参照用!F$4))),"")</f>
        <v/>
      </c>
      <c r="F102" s="236" t="str">
        <f>IFERROR(IF($A86="時給","",INDEX($B92:$M99,3,SMALL(100:100,参照用!G$4))),"")</f>
        <v/>
      </c>
      <c r="G102" s="236" t="str">
        <f>IFERROR(IF($A86="時給","",INDEX($B92:$M99,3,SMALL(100:100,参照用!H$4))),"")</f>
        <v/>
      </c>
      <c r="H102" s="236" t="str">
        <f>IFERROR(IF($A86="時給","",INDEX($B92:$M99,3,SMALL(100:100,参照用!I$4))),"")</f>
        <v/>
      </c>
      <c r="I102" s="236" t="str">
        <f>IFERROR(IF($A86="時給","",INDEX($B92:$M99,3,SMALL(100:100,参照用!J$4))),"")</f>
        <v/>
      </c>
      <c r="J102" s="236" t="str">
        <f>IFERROR(IF($A86="時給","",INDEX($B92:$M99,3,SMALL(100:100,参照用!K$4))),"")</f>
        <v/>
      </c>
      <c r="K102" s="236" t="str">
        <f>IFERROR(IF($A86="時給","",INDEX($B92:$M99,3,SMALL(100:100,参照用!L$4))),"")</f>
        <v/>
      </c>
      <c r="L102" s="236" t="str">
        <f>IFERROR(IF($A86="時給","",INDEX($B92:$M99,3,SMALL(100:100,参照用!M$4))),"")</f>
        <v/>
      </c>
      <c r="M102" s="237" t="str">
        <f>IFERROR(IF($A86="時給","",INDEX($B92:$M99,3,SMALL(100:100,参照用!N$4))),"")</f>
        <v/>
      </c>
    </row>
    <row r="103" spans="1:19">
      <c r="A103" s="235" t="s">
        <v>66</v>
      </c>
      <c r="B103" s="236" t="str">
        <f>IFERROR(INDEX($B92:$M99,4,SMALL(100:100,参照用!C$4)),"")</f>
        <v/>
      </c>
      <c r="C103" s="236" t="str">
        <f>IFERROR(INDEX($B92:$M99,4,SMALL(100:100,参照用!D$4)),"")</f>
        <v/>
      </c>
      <c r="D103" s="236" t="str">
        <f>IFERROR(INDEX($B92:$M99,4,SMALL(100:100,参照用!E$4)),"")</f>
        <v/>
      </c>
      <c r="E103" s="236" t="str">
        <f>IFERROR(INDEX($B92:$M99,4,SMALL(100:100,参照用!F$4)),"")</f>
        <v/>
      </c>
      <c r="F103" s="236" t="str">
        <f>IFERROR(INDEX($B92:$M99,4,SMALL(100:100,参照用!G$4)),"")</f>
        <v/>
      </c>
      <c r="G103" s="236" t="str">
        <f>IFERROR(INDEX($B92:$M99,4,SMALL(100:100,参照用!H$4)),"")</f>
        <v/>
      </c>
      <c r="H103" s="236" t="str">
        <f>IFERROR(INDEX($B92:$M99,4,SMALL(100:100,参照用!I$4)),"")</f>
        <v/>
      </c>
      <c r="I103" s="236" t="str">
        <f>IFERROR(INDEX($B92:$M99,4,SMALL(100:100,参照用!J$4)),"")</f>
        <v/>
      </c>
      <c r="J103" s="236" t="str">
        <f>IFERROR(INDEX($B92:$M99,4,SMALL(100:100,参照用!K$4)),"")</f>
        <v/>
      </c>
      <c r="K103" s="236" t="str">
        <f>IFERROR(INDEX($B92:$M99,4,SMALL(100:100,参照用!L$4)),"")</f>
        <v/>
      </c>
      <c r="L103" s="236" t="str">
        <f>IFERROR(INDEX($B92:$M99,4,SMALL(100:100,参照用!M$4)),"")</f>
        <v/>
      </c>
      <c r="M103" s="237" t="str">
        <f>IFERROR(INDEX($B92:$M99,4,SMALL(100:100,参照用!N$4)),"")</f>
        <v/>
      </c>
    </row>
    <row r="104" spans="1:19">
      <c r="A104" s="235" t="s">
        <v>77</v>
      </c>
      <c r="B104" s="236" t="str">
        <f>IFERROR(INDEX($B92:$M99,6,SMALL(100:100,参照用!C$4)),"")</f>
        <v/>
      </c>
      <c r="C104" s="236" t="str">
        <f>IFERROR(INDEX($B92:$M99,6,SMALL(100:100,参照用!D$4)),"")</f>
        <v/>
      </c>
      <c r="D104" s="236" t="str">
        <f>IFERROR(INDEX($B92:$M99,6,SMALL(100:100,参照用!E$4)),"")</f>
        <v/>
      </c>
      <c r="E104" s="236" t="str">
        <f>IFERROR(INDEX($B92:$M99,6,SMALL(100:100,参照用!F$4)),"")</f>
        <v/>
      </c>
      <c r="F104" s="236" t="str">
        <f>IFERROR(INDEX($B92:$M99,6,SMALL(100:100,参照用!G$4)),"")</f>
        <v/>
      </c>
      <c r="G104" s="236" t="str">
        <f>IFERROR(INDEX($B92:$M99,6,SMALL(100:100,参照用!H$4)),"")</f>
        <v/>
      </c>
      <c r="H104" s="236" t="str">
        <f>IFERROR(INDEX($B92:$M99,6,SMALL(100:100,参照用!I$4)),"")</f>
        <v/>
      </c>
      <c r="I104" s="236" t="str">
        <f>IFERROR(INDEX($B92:$M99,6,SMALL(100:100,参照用!J$4)),"")</f>
        <v/>
      </c>
      <c r="J104" s="236" t="str">
        <f>IFERROR(INDEX($B92:$M99,6,SMALL(100:100,参照用!K$4)),"")</f>
        <v/>
      </c>
      <c r="K104" s="236" t="str">
        <f>IFERROR(INDEX($B92:$M99,6,SMALL(100:100,参照用!L$4)),"")</f>
        <v/>
      </c>
      <c r="L104" s="236" t="str">
        <f>IFERROR(INDEX($B92:$M99,6,SMALL(100:100,参照用!M$4)),"")</f>
        <v/>
      </c>
      <c r="M104" s="237" t="str">
        <f>IFERROR(INDEX($B92:$M99,6,SMALL(100:100,参照用!N$4)),"")</f>
        <v/>
      </c>
    </row>
    <row r="105" spans="1:19">
      <c r="A105" s="235" t="s">
        <v>76</v>
      </c>
      <c r="B105" s="236" t="str">
        <f>IFERROR(INDEX($B92:$M99,7,SMALL(100:100,参照用!C$4)),"")</f>
        <v/>
      </c>
      <c r="C105" s="236" t="str">
        <f>IFERROR(INDEX($B92:$M99,7,SMALL(100:100,参照用!D$4)),"")</f>
        <v/>
      </c>
      <c r="D105" s="236" t="str">
        <f>IFERROR(INDEX($B92:$M99,7,SMALL(100:100,参照用!E$4)),"")</f>
        <v/>
      </c>
      <c r="E105" s="236" t="str">
        <f>IFERROR(INDEX($B92:$M99,7,SMALL(100:100,参照用!F$4)),"")</f>
        <v/>
      </c>
      <c r="F105" s="236" t="str">
        <f>IFERROR(INDEX($B92:$M99,7,SMALL(100:100,参照用!G$4)),"")</f>
        <v/>
      </c>
      <c r="G105" s="236" t="str">
        <f>IFERROR(INDEX($B92:$M99,7,SMALL(100:100,参照用!H$4)),"")</f>
        <v/>
      </c>
      <c r="H105" s="236" t="str">
        <f>IFERROR(INDEX($B92:$M99,7,SMALL(100:100,参照用!I$4)),"")</f>
        <v/>
      </c>
      <c r="I105" s="236" t="str">
        <f>IFERROR(INDEX($B92:$M99,7,SMALL(100:100,参照用!J$4)),"")</f>
        <v/>
      </c>
      <c r="J105" s="236" t="str">
        <f>IFERROR(INDEX($B92:$M99,7,SMALL(100:100,参照用!K$4)),"")</f>
        <v/>
      </c>
      <c r="K105" s="236" t="str">
        <f>IFERROR(INDEX($B92:$M99,7,SMALL(100:100,参照用!L$4)),"")</f>
        <v/>
      </c>
      <c r="L105" s="236" t="str">
        <f>IFERROR(INDEX($B92:$M99,7,SMALL(100:100,参照用!M$4)),"")</f>
        <v/>
      </c>
      <c r="M105" s="237" t="str">
        <f>IFERROR(INDEX($B92:$M99,7,SMALL(100:100,参照用!N$4)),"")</f>
        <v/>
      </c>
    </row>
    <row r="106" spans="1:19">
      <c r="A106" s="235" t="s">
        <v>74</v>
      </c>
      <c r="B106" s="236" t="str">
        <f>IFERROR(INDEX($B92:$M99,8,SMALL(100:100,参照用!C$4)),"")</f>
        <v/>
      </c>
      <c r="C106" s="236" t="str">
        <f>IFERROR(INDEX($B92:$M99,8,SMALL(100:100,参照用!D$4)),"")</f>
        <v/>
      </c>
      <c r="D106" s="236" t="str">
        <f>IFERROR(INDEX($B92:$M99,8,SMALL(100:100,参照用!E$4)),"")</f>
        <v/>
      </c>
      <c r="E106" s="236" t="str">
        <f>IFERROR(INDEX($B92:$M99,8,SMALL(100:100,参照用!F$4)),"")</f>
        <v/>
      </c>
      <c r="F106" s="236" t="str">
        <f>IFERROR(INDEX($B92:$M99,8,SMALL(100:100,参照用!G$4)),"")</f>
        <v/>
      </c>
      <c r="G106" s="236" t="str">
        <f>IFERROR(INDEX($B92:$M99,8,SMALL(100:100,参照用!H$4)),"")</f>
        <v/>
      </c>
      <c r="H106" s="236" t="str">
        <f>IFERROR(INDEX($B92:$M99,8,SMALL(100:100,参照用!I$4)),"")</f>
        <v/>
      </c>
      <c r="I106" s="236" t="str">
        <f>IFERROR(INDEX($B92:$M99,8,SMALL(100:100,参照用!J$4)),"")</f>
        <v/>
      </c>
      <c r="J106" s="236" t="str">
        <f>IFERROR(INDEX($B92:$M99,8,SMALL(100:100,参照用!K$4)),"")</f>
        <v/>
      </c>
      <c r="K106" s="236" t="str">
        <f>IFERROR(INDEX($B92:$M99,8,SMALL(100:100,参照用!L$4)),"")</f>
        <v/>
      </c>
      <c r="L106" s="236" t="str">
        <f>IFERROR(INDEX($B92:$M99,8,SMALL(100:100,参照用!M$4)),"")</f>
        <v/>
      </c>
      <c r="M106" s="237" t="str">
        <f>IFERROR(INDEX($B92:$M99,8,SMALL(100:100,参照用!N$4)),"")</f>
        <v/>
      </c>
    </row>
    <row r="107" spans="1:19">
      <c r="A107" s="235"/>
      <c r="B107" s="236"/>
      <c r="C107" s="236"/>
      <c r="D107" s="236"/>
      <c r="E107" s="236"/>
      <c r="F107" s="236"/>
      <c r="G107" s="236"/>
      <c r="H107" s="236"/>
      <c r="I107" s="236"/>
      <c r="J107" s="236"/>
      <c r="K107" s="236"/>
      <c r="L107" s="236"/>
      <c r="M107" s="237"/>
    </row>
    <row r="108" spans="1:19">
      <c r="A108" s="240"/>
      <c r="B108" s="241"/>
      <c r="C108" s="241"/>
      <c r="D108" s="241"/>
      <c r="E108" s="241"/>
      <c r="F108" s="241"/>
      <c r="G108" s="241"/>
      <c r="H108" s="241"/>
      <c r="I108" s="241"/>
      <c r="J108" s="241"/>
      <c r="K108" s="241"/>
      <c r="L108" s="241"/>
      <c r="M108" s="242"/>
    </row>
    <row r="109" spans="1:19">
      <c r="A109" s="232" t="str">
        <f>入力シート２!A111</f>
        <v>５人目</v>
      </c>
      <c r="B109" s="233"/>
      <c r="C109" s="233"/>
      <c r="D109" s="233"/>
      <c r="E109" s="233"/>
      <c r="F109" s="233"/>
      <c r="G109" s="233"/>
      <c r="H109" s="233"/>
      <c r="I109" s="233"/>
      <c r="J109" s="233"/>
      <c r="K109" s="233"/>
      <c r="L109" s="233"/>
      <c r="M109" s="234"/>
      <c r="N109" s="233" t="str">
        <f t="array" ref="N109:S121">TRANSPOSE(A128:M133)</f>
        <v>給料</v>
      </c>
      <c r="O109" s="233" t="str">
        <v>勤務時間</v>
      </c>
      <c r="P109" s="233" t="str">
        <v>時給</v>
      </c>
      <c r="Q109" s="233" t="str">
        <v>研修時間まとめ（時間）</v>
      </c>
      <c r="R109" s="233" t="str">
        <v>研修時間まとめ（分）</v>
      </c>
      <c r="S109" s="234" t="str">
        <v>金額まとめ</v>
      </c>
    </row>
    <row r="110" spans="1:19">
      <c r="A110" s="235"/>
      <c r="B110" s="236" t="str">
        <f>入力シート２!D118</f>
        <v/>
      </c>
      <c r="C110" s="236" t="str">
        <f>入力シート２!E118</f>
        <v/>
      </c>
      <c r="D110" s="236" t="str">
        <f>入力シート２!F118</f>
        <v/>
      </c>
      <c r="E110" s="236" t="str">
        <f>入力シート２!G118</f>
        <v/>
      </c>
      <c r="F110" s="236" t="str">
        <f>入力シート２!H118</f>
        <v/>
      </c>
      <c r="G110" s="236" t="str">
        <f>入力シート２!I118</f>
        <v/>
      </c>
      <c r="H110" s="236" t="str">
        <f>入力シート２!J118</f>
        <v/>
      </c>
      <c r="I110" s="236" t="str">
        <f>入力シート２!K118</f>
        <v/>
      </c>
      <c r="J110" s="236" t="str">
        <f>入力シート２!L118</f>
        <v/>
      </c>
      <c r="K110" s="236" t="str">
        <f>入力シート２!M118</f>
        <v/>
      </c>
      <c r="L110" s="236" t="str">
        <f>入力シート２!N118</f>
        <v/>
      </c>
      <c r="M110" s="237" t="str">
        <f>入力シート２!O118</f>
        <v/>
      </c>
      <c r="N110" s="236" t="str">
        <v/>
      </c>
      <c r="O110" s="236" t="str">
        <v/>
      </c>
      <c r="P110" s="236" t="str">
        <v/>
      </c>
      <c r="Q110" s="236" t="str">
        <v/>
      </c>
      <c r="R110" s="236" t="str">
        <v/>
      </c>
      <c r="S110" s="237" t="str">
        <v/>
      </c>
    </row>
    <row r="111" spans="1:19">
      <c r="A111" s="235" t="str">
        <f>入力シート２!C119</f>
        <v>時間</v>
      </c>
      <c r="B111" s="236">
        <f>入力シート２!D119</f>
        <v>0</v>
      </c>
      <c r="C111" s="236">
        <f>入力シート２!E119</f>
        <v>0</v>
      </c>
      <c r="D111" s="236">
        <f>入力シート２!F119</f>
        <v>0</v>
      </c>
      <c r="E111" s="236">
        <f>入力シート２!G119</f>
        <v>0</v>
      </c>
      <c r="F111" s="236">
        <f>入力シート２!H119</f>
        <v>0</v>
      </c>
      <c r="G111" s="236">
        <f>入力シート２!I119</f>
        <v>0</v>
      </c>
      <c r="H111" s="236">
        <f>入力シート２!J119</f>
        <v>0</v>
      </c>
      <c r="I111" s="236">
        <f>入力シート２!K119</f>
        <v>0</v>
      </c>
      <c r="J111" s="236">
        <f>入力シート２!L119</f>
        <v>0</v>
      </c>
      <c r="K111" s="236">
        <f>入力シート２!M119</f>
        <v>0</v>
      </c>
      <c r="L111" s="236">
        <f>入力シート２!N119</f>
        <v>0</v>
      </c>
      <c r="M111" s="237">
        <f>入力シート２!O119</f>
        <v>0</v>
      </c>
      <c r="N111" s="236" t="str">
        <v/>
      </c>
      <c r="O111" s="236" t="str">
        <v/>
      </c>
      <c r="P111" s="236" t="str">
        <v/>
      </c>
      <c r="Q111" s="236" t="str">
        <v/>
      </c>
      <c r="R111" s="236" t="str">
        <v/>
      </c>
      <c r="S111" s="237" t="str">
        <v/>
      </c>
    </row>
    <row r="112" spans="1:19">
      <c r="A112" s="235" t="str">
        <f>入力シート２!C120</f>
        <v>分</v>
      </c>
      <c r="B112" s="236">
        <f>入力シート２!D120</f>
        <v>0</v>
      </c>
      <c r="C112" s="236">
        <f>入力シート２!E120</f>
        <v>0</v>
      </c>
      <c r="D112" s="236">
        <f>入力シート２!F120</f>
        <v>0</v>
      </c>
      <c r="E112" s="236">
        <f>入力シート２!G120</f>
        <v>0</v>
      </c>
      <c r="F112" s="236">
        <f>入力シート２!H120</f>
        <v>0</v>
      </c>
      <c r="G112" s="236">
        <f>入力シート２!I120</f>
        <v>0</v>
      </c>
      <c r="H112" s="236">
        <f>入力シート２!J120</f>
        <v>0</v>
      </c>
      <c r="I112" s="236">
        <f>入力シート２!K120</f>
        <v>0</v>
      </c>
      <c r="J112" s="236">
        <f>入力シート２!L120</f>
        <v>0</v>
      </c>
      <c r="K112" s="236">
        <f>入力シート２!M120</f>
        <v>0</v>
      </c>
      <c r="L112" s="236">
        <f>入力シート２!N120</f>
        <v>0</v>
      </c>
      <c r="M112" s="237">
        <f>入力シート２!O120</f>
        <v>0</v>
      </c>
      <c r="N112" s="236" t="str">
        <v/>
      </c>
      <c r="O112" s="236" t="str">
        <v/>
      </c>
      <c r="P112" s="236" t="str">
        <v/>
      </c>
      <c r="Q112" s="236" t="str">
        <v/>
      </c>
      <c r="R112" s="236" t="str">
        <v/>
      </c>
      <c r="S112" s="237" t="str">
        <v/>
      </c>
    </row>
    <row r="113" spans="1:19">
      <c r="A113" s="235">
        <f>入力シート２!F125</f>
        <v>0</v>
      </c>
      <c r="B113" s="236"/>
      <c r="C113" s="236"/>
      <c r="D113" s="236"/>
      <c r="E113" s="236"/>
      <c r="F113" s="236"/>
      <c r="G113" s="236"/>
      <c r="H113" s="236"/>
      <c r="I113" s="236"/>
      <c r="J113" s="236"/>
      <c r="K113" s="236"/>
      <c r="L113" s="236"/>
      <c r="M113" s="237"/>
      <c r="N113" s="236" t="str">
        <v/>
      </c>
      <c r="O113" s="236" t="str">
        <v/>
      </c>
      <c r="P113" s="236" t="str">
        <v/>
      </c>
      <c r="Q113" s="236" t="str">
        <v/>
      </c>
      <c r="R113" s="236" t="str">
        <v/>
      </c>
      <c r="S113" s="237" t="str">
        <v/>
      </c>
    </row>
    <row r="114" spans="1:19">
      <c r="A114" s="235" t="str">
        <f>入力シート２!C127</f>
        <v/>
      </c>
      <c r="B114" s="238">
        <f>入力シート２!D127</f>
        <v>0</v>
      </c>
      <c r="C114" s="238">
        <f>入力シート２!E127</f>
        <v>0</v>
      </c>
      <c r="D114" s="238">
        <f>入力シート２!F127</f>
        <v>0</v>
      </c>
      <c r="E114" s="238">
        <f>入力シート２!G127</f>
        <v>0</v>
      </c>
      <c r="F114" s="238">
        <f>入力シート２!H127</f>
        <v>0</v>
      </c>
      <c r="G114" s="238">
        <f>入力シート２!I127</f>
        <v>0</v>
      </c>
      <c r="H114" s="238">
        <f>入力シート２!J127</f>
        <v>0</v>
      </c>
      <c r="I114" s="238">
        <f>入力シート２!K127</f>
        <v>0</v>
      </c>
      <c r="J114" s="238">
        <f>入力シート２!L127</f>
        <v>0</v>
      </c>
      <c r="K114" s="238">
        <f>入力シート２!M127</f>
        <v>0</v>
      </c>
      <c r="L114" s="238">
        <f>入力シート２!N127</f>
        <v>0</v>
      </c>
      <c r="M114" s="239">
        <f>入力シート２!O127</f>
        <v>0</v>
      </c>
      <c r="N114" s="236" t="str">
        <v/>
      </c>
      <c r="O114" s="236" t="str">
        <v/>
      </c>
      <c r="P114" s="236" t="str">
        <v/>
      </c>
      <c r="Q114" s="236" t="str">
        <v/>
      </c>
      <c r="R114" s="236" t="str">
        <v/>
      </c>
      <c r="S114" s="237" t="str">
        <v/>
      </c>
    </row>
    <row r="115" spans="1:19">
      <c r="A115" s="235" t="str">
        <f>入力シート２!C128</f>
        <v/>
      </c>
      <c r="B115" s="236">
        <f>入力シート２!D128</f>
        <v>0</v>
      </c>
      <c r="C115" s="236">
        <f>入力シート２!E128</f>
        <v>0</v>
      </c>
      <c r="D115" s="236">
        <f>入力シート２!F128</f>
        <v>0</v>
      </c>
      <c r="E115" s="236">
        <f>入力シート２!G128</f>
        <v>0</v>
      </c>
      <c r="F115" s="236">
        <f>入力シート２!H128</f>
        <v>0</v>
      </c>
      <c r="G115" s="236">
        <f>入力シート２!I128</f>
        <v>0</v>
      </c>
      <c r="H115" s="236">
        <f>入力シート２!J128</f>
        <v>0</v>
      </c>
      <c r="I115" s="236">
        <f>入力シート２!K128</f>
        <v>0</v>
      </c>
      <c r="J115" s="236">
        <f>入力シート２!L128</f>
        <v>0</v>
      </c>
      <c r="K115" s="236">
        <f>入力シート２!M128</f>
        <v>0</v>
      </c>
      <c r="L115" s="236">
        <f>入力シート２!N128</f>
        <v>0</v>
      </c>
      <c r="M115" s="237">
        <f>入力シート２!O128</f>
        <v>0</v>
      </c>
      <c r="N115" s="236" t="str">
        <v/>
      </c>
      <c r="O115" s="236" t="str">
        <v/>
      </c>
      <c r="P115" s="236" t="str">
        <v/>
      </c>
      <c r="Q115" s="236" t="str">
        <v/>
      </c>
      <c r="R115" s="236" t="str">
        <v/>
      </c>
      <c r="S115" s="237" t="str">
        <v/>
      </c>
    </row>
    <row r="116" spans="1:19">
      <c r="A116" s="235" t="str">
        <f>入力シート２!C133</f>
        <v>一日の勤務時間</v>
      </c>
      <c r="B116" s="236">
        <f>入力シート２!D133</f>
        <v>0</v>
      </c>
      <c r="C116" s="236">
        <f>入力シート２!E133</f>
        <v>0</v>
      </c>
      <c r="D116" s="236">
        <f>入力シート２!F133</f>
        <v>0</v>
      </c>
      <c r="E116" s="236">
        <f>入力シート２!G133</f>
        <v>0</v>
      </c>
      <c r="F116" s="236">
        <f>入力シート２!H133</f>
        <v>0</v>
      </c>
      <c r="G116" s="236">
        <f>入力シート２!I133</f>
        <v>0</v>
      </c>
      <c r="H116" s="236">
        <f>入力シート２!J133</f>
        <v>0</v>
      </c>
      <c r="I116" s="236">
        <f>入力シート２!K133</f>
        <v>0</v>
      </c>
      <c r="J116" s="236">
        <f>入力シート２!L133</f>
        <v>0</v>
      </c>
      <c r="K116" s="236">
        <f>入力シート２!M133</f>
        <v>0</v>
      </c>
      <c r="L116" s="236">
        <f>入力シート２!N133</f>
        <v>0</v>
      </c>
      <c r="M116" s="237">
        <f>入力シート２!O133</f>
        <v>0</v>
      </c>
      <c r="N116" s="236" t="str">
        <v/>
      </c>
      <c r="O116" s="236" t="str">
        <v/>
      </c>
      <c r="P116" s="236" t="str">
        <v/>
      </c>
      <c r="Q116" s="236" t="str">
        <v/>
      </c>
      <c r="R116" s="236" t="str">
        <v/>
      </c>
      <c r="S116" s="237" t="str">
        <v/>
      </c>
    </row>
    <row r="117" spans="1:19">
      <c r="A117" s="240" t="str">
        <f>入力シート２!C134</f>
        <v>一月の勤務日数</v>
      </c>
      <c r="B117" s="241">
        <f>入力シート２!D134</f>
        <v>0</v>
      </c>
      <c r="C117" s="241">
        <f>入力シート２!E134</f>
        <v>0</v>
      </c>
      <c r="D117" s="241">
        <f>入力シート２!F134</f>
        <v>0</v>
      </c>
      <c r="E117" s="241">
        <f>入力シート２!G134</f>
        <v>0</v>
      </c>
      <c r="F117" s="241">
        <f>入力シート２!H134</f>
        <v>0</v>
      </c>
      <c r="G117" s="241">
        <f>入力シート２!I134</f>
        <v>0</v>
      </c>
      <c r="H117" s="241">
        <f>入力シート２!J134</f>
        <v>0</v>
      </c>
      <c r="I117" s="241">
        <f>入力シート２!K134</f>
        <v>0</v>
      </c>
      <c r="J117" s="241">
        <f>入力シート２!L134</f>
        <v>0</v>
      </c>
      <c r="K117" s="241">
        <f>入力シート２!M134</f>
        <v>0</v>
      </c>
      <c r="L117" s="241">
        <f>入力シート２!N134</f>
        <v>0</v>
      </c>
      <c r="M117" s="242">
        <f>入力シート２!O134</f>
        <v>0</v>
      </c>
      <c r="N117" s="236" t="str">
        <v/>
      </c>
      <c r="O117" s="236" t="str">
        <v/>
      </c>
      <c r="P117" s="236" t="str">
        <v/>
      </c>
      <c r="Q117" s="236" t="str">
        <v/>
      </c>
      <c r="R117" s="236" t="str">
        <v/>
      </c>
      <c r="S117" s="237" t="str">
        <v/>
      </c>
    </row>
    <row r="118" spans="1:19">
      <c r="A118" s="232" t="s">
        <v>136</v>
      </c>
      <c r="B118" s="233">
        <f t="shared" ref="B118:M118" si="171">B111*60+B112</f>
        <v>0</v>
      </c>
      <c r="C118" s="233">
        <f t="shared" si="171"/>
        <v>0</v>
      </c>
      <c r="D118" s="233">
        <f t="shared" si="171"/>
        <v>0</v>
      </c>
      <c r="E118" s="233">
        <f t="shared" si="171"/>
        <v>0</v>
      </c>
      <c r="F118" s="233">
        <f t="shared" si="171"/>
        <v>0</v>
      </c>
      <c r="G118" s="233">
        <f t="shared" si="171"/>
        <v>0</v>
      </c>
      <c r="H118" s="233">
        <f t="shared" si="171"/>
        <v>0</v>
      </c>
      <c r="I118" s="233">
        <f t="shared" si="171"/>
        <v>0</v>
      </c>
      <c r="J118" s="233">
        <f t="shared" si="171"/>
        <v>0</v>
      </c>
      <c r="K118" s="233">
        <f t="shared" si="171"/>
        <v>0</v>
      </c>
      <c r="L118" s="233">
        <f t="shared" si="171"/>
        <v>0</v>
      </c>
      <c r="M118" s="234">
        <f t="shared" si="171"/>
        <v>0</v>
      </c>
      <c r="N118" s="236" t="str">
        <v/>
      </c>
      <c r="O118" s="236" t="str">
        <v/>
      </c>
      <c r="P118" s="236" t="str">
        <v/>
      </c>
      <c r="Q118" s="236" t="str">
        <v/>
      </c>
      <c r="R118" s="236" t="str">
        <v/>
      </c>
      <c r="S118" s="237" t="str">
        <v/>
      </c>
    </row>
    <row r="119" spans="1:19">
      <c r="A119" s="235" t="s">
        <v>133</v>
      </c>
      <c r="B119" s="236">
        <f t="shared" ref="B119:M119" si="172">B114+B115</f>
        <v>0</v>
      </c>
      <c r="C119" s="236">
        <f t="shared" si="172"/>
        <v>0</v>
      </c>
      <c r="D119" s="236">
        <f t="shared" si="172"/>
        <v>0</v>
      </c>
      <c r="E119" s="236">
        <f t="shared" si="172"/>
        <v>0</v>
      </c>
      <c r="F119" s="236">
        <f t="shared" si="172"/>
        <v>0</v>
      </c>
      <c r="G119" s="236">
        <f t="shared" si="172"/>
        <v>0</v>
      </c>
      <c r="H119" s="236">
        <f t="shared" si="172"/>
        <v>0</v>
      </c>
      <c r="I119" s="236">
        <f t="shared" si="172"/>
        <v>0</v>
      </c>
      <c r="J119" s="236">
        <f t="shared" si="172"/>
        <v>0</v>
      </c>
      <c r="K119" s="236">
        <f t="shared" si="172"/>
        <v>0</v>
      </c>
      <c r="L119" s="236">
        <f t="shared" si="172"/>
        <v>0</v>
      </c>
      <c r="M119" s="237">
        <f t="shared" si="172"/>
        <v>0</v>
      </c>
      <c r="N119" s="236" t="str">
        <v/>
      </c>
      <c r="O119" s="236" t="str">
        <v/>
      </c>
      <c r="P119" s="236" t="str">
        <v/>
      </c>
      <c r="Q119" s="236" t="str">
        <v/>
      </c>
      <c r="R119" s="236" t="str">
        <v/>
      </c>
      <c r="S119" s="237" t="str">
        <v/>
      </c>
    </row>
    <row r="120" spans="1:19">
      <c r="A120" s="240" t="s">
        <v>134</v>
      </c>
      <c r="B120" s="241">
        <f t="shared" ref="B120:M120" si="173">B116*B117</f>
        <v>0</v>
      </c>
      <c r="C120" s="241">
        <f t="shared" si="173"/>
        <v>0</v>
      </c>
      <c r="D120" s="241">
        <f t="shared" si="173"/>
        <v>0</v>
      </c>
      <c r="E120" s="241">
        <f t="shared" si="173"/>
        <v>0</v>
      </c>
      <c r="F120" s="241">
        <f t="shared" si="173"/>
        <v>0</v>
      </c>
      <c r="G120" s="241">
        <f t="shared" si="173"/>
        <v>0</v>
      </c>
      <c r="H120" s="241">
        <f t="shared" si="173"/>
        <v>0</v>
      </c>
      <c r="I120" s="241">
        <f t="shared" si="173"/>
        <v>0</v>
      </c>
      <c r="J120" s="241">
        <f t="shared" si="173"/>
        <v>0</v>
      </c>
      <c r="K120" s="241">
        <f t="shared" si="173"/>
        <v>0</v>
      </c>
      <c r="L120" s="241">
        <f t="shared" si="173"/>
        <v>0</v>
      </c>
      <c r="M120" s="242">
        <f t="shared" si="173"/>
        <v>0</v>
      </c>
      <c r="N120" s="236" t="str">
        <v/>
      </c>
      <c r="O120" s="236" t="str">
        <v/>
      </c>
      <c r="P120" s="236" t="str">
        <v/>
      </c>
      <c r="Q120" s="236" t="str">
        <v/>
      </c>
      <c r="R120" s="236" t="str">
        <v/>
      </c>
      <c r="S120" s="237" t="str">
        <v/>
      </c>
    </row>
    <row r="121" spans="1:19">
      <c r="A121" s="235" t="s">
        <v>135</v>
      </c>
      <c r="B121" s="233">
        <f t="shared" ref="B121:M121" si="174">SUMIF($B119:$M119,B119,$B120:$M120)/COUNTIF($B119:$M119,B119)</f>
        <v>0</v>
      </c>
      <c r="C121" s="233">
        <f t="shared" si="174"/>
        <v>0</v>
      </c>
      <c r="D121" s="233">
        <f t="shared" si="174"/>
        <v>0</v>
      </c>
      <c r="E121" s="233">
        <f t="shared" si="174"/>
        <v>0</v>
      </c>
      <c r="F121" s="233">
        <f t="shared" si="174"/>
        <v>0</v>
      </c>
      <c r="G121" s="233">
        <f t="shared" si="174"/>
        <v>0</v>
      </c>
      <c r="H121" s="233">
        <f t="shared" si="174"/>
        <v>0</v>
      </c>
      <c r="I121" s="233">
        <f t="shared" si="174"/>
        <v>0</v>
      </c>
      <c r="J121" s="233">
        <f t="shared" si="174"/>
        <v>0</v>
      </c>
      <c r="K121" s="233">
        <f t="shared" si="174"/>
        <v>0</v>
      </c>
      <c r="L121" s="233">
        <f t="shared" si="174"/>
        <v>0</v>
      </c>
      <c r="M121" s="234">
        <f t="shared" si="174"/>
        <v>0</v>
      </c>
      <c r="N121" s="241" t="str">
        <v/>
      </c>
      <c r="O121" s="241" t="str">
        <v/>
      </c>
      <c r="P121" s="241" t="str">
        <v/>
      </c>
      <c r="Q121" s="241" t="str">
        <v/>
      </c>
      <c r="R121" s="241" t="str">
        <v/>
      </c>
      <c r="S121" s="242" t="str">
        <v/>
      </c>
    </row>
    <row r="122" spans="1:19">
      <c r="A122" s="235" t="s">
        <v>142</v>
      </c>
      <c r="B122" s="236" t="e">
        <f t="shared" ref="B122:C122" si="175">IF($A113="時給",B119,ROUNDDOWN(B119/B121,0))</f>
        <v>#DIV/0!</v>
      </c>
      <c r="C122" s="236" t="e">
        <f t="shared" si="175"/>
        <v>#DIV/0!</v>
      </c>
      <c r="D122" s="236" t="e">
        <f t="shared" ref="D122" si="176">IF($A113="時給",D119,ROUNDDOWN(D119/D121,0))</f>
        <v>#DIV/0!</v>
      </c>
      <c r="E122" s="236" t="e">
        <f t="shared" ref="E122" si="177">IF($A113="時給",E119,ROUNDDOWN(E119/E121,0))</f>
        <v>#DIV/0!</v>
      </c>
      <c r="F122" s="236" t="e">
        <f t="shared" ref="F122" si="178">IF($A113="時給",F119,ROUNDDOWN(F119/F121,0))</f>
        <v>#DIV/0!</v>
      </c>
      <c r="G122" s="236" t="e">
        <f t="shared" ref="G122" si="179">IF($A113="時給",G119,ROUNDDOWN(G119/G121,0))</f>
        <v>#DIV/0!</v>
      </c>
      <c r="H122" s="236" t="e">
        <f t="shared" ref="H122" si="180">IF($A113="時給",H119,ROUNDDOWN(H119/H121,0))</f>
        <v>#DIV/0!</v>
      </c>
      <c r="I122" s="236" t="e">
        <f t="shared" ref="I122" si="181">IF($A113="時給",I119,ROUNDDOWN(I119/I121,0))</f>
        <v>#DIV/0!</v>
      </c>
      <c r="J122" s="236" t="e">
        <f t="shared" ref="J122" si="182">IF($A113="時給",J119,ROUNDDOWN(J119/J121,0))</f>
        <v>#DIV/0!</v>
      </c>
      <c r="K122" s="236" t="e">
        <f t="shared" ref="K122" si="183">IF($A113="時給",K119,ROUNDDOWN(K119/K121,0))</f>
        <v>#DIV/0!</v>
      </c>
      <c r="L122" s="236" t="e">
        <f t="shared" ref="L122" si="184">IF($A113="時給",L119,ROUNDDOWN(L119/L121,0))</f>
        <v>#DIV/0!</v>
      </c>
      <c r="M122" s="237" t="e">
        <f t="shared" ref="M122" si="185">IF($A113="時給",M119,ROUNDDOWN(M119/M121,0))</f>
        <v>#DIV/0!</v>
      </c>
      <c r="O122" s="236"/>
      <c r="P122" s="236"/>
    </row>
    <row r="123" spans="1:19">
      <c r="A123" s="235" t="s">
        <v>139</v>
      </c>
      <c r="B123" s="236">
        <f t="shared" ref="B123:M123" si="186">SUMIF($B119:$M119,B119,$B118:$M118)</f>
        <v>0</v>
      </c>
      <c r="C123" s="236">
        <f t="shared" si="186"/>
        <v>0</v>
      </c>
      <c r="D123" s="236">
        <f t="shared" si="186"/>
        <v>0</v>
      </c>
      <c r="E123" s="236">
        <f t="shared" si="186"/>
        <v>0</v>
      </c>
      <c r="F123" s="236">
        <f t="shared" si="186"/>
        <v>0</v>
      </c>
      <c r="G123" s="236">
        <f t="shared" si="186"/>
        <v>0</v>
      </c>
      <c r="H123" s="236">
        <f t="shared" si="186"/>
        <v>0</v>
      </c>
      <c r="I123" s="236">
        <f t="shared" si="186"/>
        <v>0</v>
      </c>
      <c r="J123" s="236">
        <f t="shared" si="186"/>
        <v>0</v>
      </c>
      <c r="K123" s="236">
        <f t="shared" si="186"/>
        <v>0</v>
      </c>
      <c r="L123" s="236">
        <f t="shared" si="186"/>
        <v>0</v>
      </c>
      <c r="M123" s="237">
        <f t="shared" si="186"/>
        <v>0</v>
      </c>
    </row>
    <row r="124" spans="1:19">
      <c r="A124" s="235" t="s">
        <v>140</v>
      </c>
      <c r="B124" s="236">
        <f t="shared" ref="B124" si="187">ROUNDDOWN(B123/60,0)</f>
        <v>0</v>
      </c>
      <c r="C124" s="236">
        <f t="shared" ref="C124" si="188">ROUNDDOWN(C123/60,0)</f>
        <v>0</v>
      </c>
      <c r="D124" s="236">
        <f t="shared" ref="D124" si="189">ROUNDDOWN(D123/60,0)</f>
        <v>0</v>
      </c>
      <c r="E124" s="236">
        <f t="shared" ref="E124" si="190">ROUNDDOWN(E123/60,0)</f>
        <v>0</v>
      </c>
      <c r="F124" s="236">
        <f t="shared" ref="F124" si="191">ROUNDDOWN(F123/60,0)</f>
        <v>0</v>
      </c>
      <c r="G124" s="236">
        <f t="shared" ref="G124" si="192">ROUNDDOWN(G123/60,0)</f>
        <v>0</v>
      </c>
      <c r="H124" s="236">
        <f t="shared" ref="H124" si="193">ROUNDDOWN(H123/60,0)</f>
        <v>0</v>
      </c>
      <c r="I124" s="236">
        <f t="shared" ref="I124" si="194">ROUNDDOWN(I123/60,0)</f>
        <v>0</v>
      </c>
      <c r="J124" s="236">
        <f t="shared" ref="J124" si="195">ROUNDDOWN(J123/60,0)</f>
        <v>0</v>
      </c>
      <c r="K124" s="236">
        <f t="shared" ref="K124" si="196">ROUNDDOWN(K123/60,0)</f>
        <v>0</v>
      </c>
      <c r="L124" s="236">
        <f t="shared" ref="L124" si="197">ROUNDDOWN(L123/60,0)</f>
        <v>0</v>
      </c>
      <c r="M124" s="237">
        <f t="shared" ref="M124" si="198">ROUNDDOWN(M123/60,0)</f>
        <v>0</v>
      </c>
    </row>
    <row r="125" spans="1:19">
      <c r="A125" s="235" t="s">
        <v>141</v>
      </c>
      <c r="B125" s="236">
        <f t="shared" ref="B125" si="199">B123-B124*60</f>
        <v>0</v>
      </c>
      <c r="C125" s="236">
        <f t="shared" ref="C125" si="200">C123-C124*60</f>
        <v>0</v>
      </c>
      <c r="D125" s="236">
        <f t="shared" ref="D125" si="201">D123-D124*60</f>
        <v>0</v>
      </c>
      <c r="E125" s="236">
        <f t="shared" ref="E125" si="202">E123-E124*60</f>
        <v>0</v>
      </c>
      <c r="F125" s="236">
        <f t="shared" ref="F125" si="203">F123-F124*60</f>
        <v>0</v>
      </c>
      <c r="G125" s="236">
        <f t="shared" ref="G125" si="204">G123-G124*60</f>
        <v>0</v>
      </c>
      <c r="H125" s="236">
        <f t="shared" ref="H125" si="205">H123-H124*60</f>
        <v>0</v>
      </c>
      <c r="I125" s="236">
        <f t="shared" ref="I125" si="206">I123-I124*60</f>
        <v>0</v>
      </c>
      <c r="J125" s="236">
        <f t="shared" ref="J125" si="207">J123-J124*60</f>
        <v>0</v>
      </c>
      <c r="K125" s="236">
        <f t="shared" ref="K125" si="208">K123-K124*60</f>
        <v>0</v>
      </c>
      <c r="L125" s="236">
        <f t="shared" ref="L125" si="209">L123-L124*60</f>
        <v>0</v>
      </c>
      <c r="M125" s="237">
        <f t="shared" ref="M125" si="210">M123-M124*60</f>
        <v>0</v>
      </c>
    </row>
    <row r="126" spans="1:19">
      <c r="A126" s="235" t="s">
        <v>137</v>
      </c>
      <c r="B126" s="238" t="e">
        <f t="shared" ref="B126" si="211">ROUND(B122*B123/60,0)</f>
        <v>#DIV/0!</v>
      </c>
      <c r="C126" s="238" t="e">
        <f t="shared" ref="C126" si="212">ROUND(C122*C123/60,0)</f>
        <v>#DIV/0!</v>
      </c>
      <c r="D126" s="238" t="e">
        <f t="shared" ref="D126" si="213">ROUND(D122*D123/60,0)</f>
        <v>#DIV/0!</v>
      </c>
      <c r="E126" s="238" t="e">
        <f t="shared" ref="E126" si="214">ROUND(E122*E123/60,0)</f>
        <v>#DIV/0!</v>
      </c>
      <c r="F126" s="238" t="e">
        <f t="shared" ref="F126" si="215">ROUND(F122*F123/60,0)</f>
        <v>#DIV/0!</v>
      </c>
      <c r="G126" s="238" t="e">
        <f t="shared" ref="G126" si="216">ROUND(G122*G123/60,0)</f>
        <v>#DIV/0!</v>
      </c>
      <c r="H126" s="238" t="e">
        <f t="shared" ref="H126" si="217">ROUND(H122*H123/60,0)</f>
        <v>#DIV/0!</v>
      </c>
      <c r="I126" s="238" t="e">
        <f t="shared" ref="I126" si="218">ROUND(I122*I123/60,0)</f>
        <v>#DIV/0!</v>
      </c>
      <c r="J126" s="238" t="e">
        <f t="shared" ref="J126" si="219">ROUND(J122*J123/60,0)</f>
        <v>#DIV/0!</v>
      </c>
      <c r="K126" s="238" t="e">
        <f t="shared" ref="K126" si="220">ROUND(K122*K123/60,0)</f>
        <v>#DIV/0!</v>
      </c>
      <c r="L126" s="238" t="e">
        <f t="shared" ref="L126" si="221">ROUND(L122*L123/60,0)</f>
        <v>#DIV/0!</v>
      </c>
      <c r="M126" s="239" t="e">
        <f t="shared" ref="M126" si="222">ROUND(M122*M123/60,0)</f>
        <v>#DIV/0!</v>
      </c>
    </row>
    <row r="127" spans="1:19">
      <c r="A127" s="240" t="s">
        <v>138</v>
      </c>
      <c r="B127" s="241" t="str">
        <f t="shared" ref="B127" si="223">IF(B121=0,"",1)</f>
        <v/>
      </c>
      <c r="C127" s="241" t="str">
        <f t="shared" ref="C127" si="224">IF(C121=0,"",IF(COUNTIF(B119,C119)&gt;=1,"",COLUMN()-1))</f>
        <v/>
      </c>
      <c r="D127" s="241" t="str">
        <f>IF(D121=0,"",IF(COUNTIF($B119:C119,D119)&gt;=1,"",COLUMN()-1))</f>
        <v/>
      </c>
      <c r="E127" s="241" t="str">
        <f>IF(E121=0,"",IF(COUNTIF($B119:D119,E119)&gt;=1,"",COLUMN()-1))</f>
        <v/>
      </c>
      <c r="F127" s="241" t="str">
        <f>IF(F121=0,"",IF(COUNTIF($B119:E119,F119)&gt;=1,"",COLUMN()-1))</f>
        <v/>
      </c>
      <c r="G127" s="241" t="str">
        <f>IF(G121=0,"",IF(COUNTIF($B119:F119,G119)&gt;=1,"",COLUMN()-1))</f>
        <v/>
      </c>
      <c r="H127" s="241" t="str">
        <f>IF(H121=0,"",IF(COUNTIF($B119:G119,H119)&gt;=1,"",COLUMN()-1))</f>
        <v/>
      </c>
      <c r="I127" s="241" t="str">
        <f>IF(I121=0,"",IF(COUNTIF($B119:H119,I119)&gt;=1,"",COLUMN()-1))</f>
        <v/>
      </c>
      <c r="J127" s="241" t="str">
        <f>IF(J121=0,"",IF(COUNTIF($B119:I119,J119)&gt;=1,"",COLUMN()-1))</f>
        <v/>
      </c>
      <c r="K127" s="241" t="str">
        <f>IF(K121=0,"",IF(COUNTIF($B119:J119,K119)&gt;=1,"",COLUMN()-1))</f>
        <v/>
      </c>
      <c r="L127" s="241" t="str">
        <f>IF(L121=0,"",IF(COUNTIF($B119:K119,L119)&gt;=1,"",COLUMN()-1))</f>
        <v/>
      </c>
      <c r="M127" s="242" t="str">
        <f>IF(M121=0,"",IF(COUNTIF($B119:L119,M119)&gt;=1,"",COLUMN()-1))</f>
        <v/>
      </c>
    </row>
    <row r="128" spans="1:19">
      <c r="A128" s="235" t="s">
        <v>70</v>
      </c>
      <c r="B128" s="233" t="str">
        <f>IFERROR(IF($A113="時給","",INDEX($B119:$M126,1,SMALL(127:127,参照用!C$4))),"")</f>
        <v/>
      </c>
      <c r="C128" s="233" t="str">
        <f>IFERROR(IF($A113="時給","",INDEX($B119:$M126,1,SMALL(127:127,参照用!D$4))),"")</f>
        <v/>
      </c>
      <c r="D128" s="233" t="str">
        <f>IFERROR(IF($A113="時給","",INDEX($B119:$M126,1,SMALL(127:127,参照用!E$4))),"")</f>
        <v/>
      </c>
      <c r="E128" s="233" t="str">
        <f>IFERROR(IF($A113="時給","",INDEX($B119:$M126,1,SMALL(127:127,参照用!F$4))),"")</f>
        <v/>
      </c>
      <c r="F128" s="233" t="str">
        <f>IFERROR(IF($A113="時給","",INDEX($B119:$M126,1,SMALL(127:127,参照用!G$4))),"")</f>
        <v/>
      </c>
      <c r="G128" s="233" t="str">
        <f>IFERROR(IF($A113="時給","",INDEX($B119:$M126,1,SMALL(127:127,参照用!H$4))),"")</f>
        <v/>
      </c>
      <c r="H128" s="233" t="str">
        <f>IFERROR(IF($A113="時給","",INDEX($B119:$M126,1,SMALL(127:127,参照用!I$4))),"")</f>
        <v/>
      </c>
      <c r="I128" s="233" t="str">
        <f>IFERROR(IF($A113="時給","",INDEX($B119:$M126,1,SMALL(127:127,参照用!J$4))),"")</f>
        <v/>
      </c>
      <c r="J128" s="233" t="str">
        <f>IFERROR(IF($A113="時給","",INDEX($B119:$M126,1,SMALL(127:127,参照用!K$4))),"")</f>
        <v/>
      </c>
      <c r="K128" s="233" t="str">
        <f>IFERROR(IF($A113="時給","",INDEX($B119:$M126,1,SMALL(127:127,参照用!L$4))),"")</f>
        <v/>
      </c>
      <c r="L128" s="233" t="str">
        <f>IFERROR(IF($A113="時給","",INDEX($B119:$M126,1,SMALL(127:127,参照用!M$4))),"")</f>
        <v/>
      </c>
      <c r="M128" s="234" t="str">
        <f>IFERROR(IF($A113="時給","",INDEX($B119:$M126,1,SMALL(127:127,参照用!N$4))),"")</f>
        <v/>
      </c>
    </row>
    <row r="129" spans="1:13">
      <c r="A129" s="235" t="s">
        <v>75</v>
      </c>
      <c r="B129" s="236" t="str">
        <f>IFERROR(IF($A113="時給","",INDEX($B119:$M126,3,SMALL(127:127,参照用!C$4))),"")</f>
        <v/>
      </c>
      <c r="C129" s="236" t="str">
        <f>IFERROR(IF($A113="時給","",INDEX($B119:$M126,3,SMALL(127:127,参照用!D$4))),"")</f>
        <v/>
      </c>
      <c r="D129" s="236" t="str">
        <f>IFERROR(IF($A113="時給","",INDEX($B119:$M126,3,SMALL(127:127,参照用!E$4))),"")</f>
        <v/>
      </c>
      <c r="E129" s="236" t="str">
        <f>IFERROR(IF($A113="時給","",INDEX($B119:$M126,3,SMALL(127:127,参照用!F$4))),"")</f>
        <v/>
      </c>
      <c r="F129" s="236" t="str">
        <f>IFERROR(IF($A113="時給","",INDEX($B119:$M126,3,SMALL(127:127,参照用!G$4))),"")</f>
        <v/>
      </c>
      <c r="G129" s="236" t="str">
        <f>IFERROR(IF($A113="時給","",INDEX($B119:$M126,3,SMALL(127:127,参照用!H$4))),"")</f>
        <v/>
      </c>
      <c r="H129" s="236" t="str">
        <f>IFERROR(IF($A113="時給","",INDEX($B119:$M126,3,SMALL(127:127,参照用!I$4))),"")</f>
        <v/>
      </c>
      <c r="I129" s="236" t="str">
        <f>IFERROR(IF($A113="時給","",INDEX($B119:$M126,3,SMALL(127:127,参照用!J$4))),"")</f>
        <v/>
      </c>
      <c r="J129" s="236" t="str">
        <f>IFERROR(IF($A113="時給","",INDEX($B119:$M126,3,SMALL(127:127,参照用!K$4))),"")</f>
        <v/>
      </c>
      <c r="K129" s="236" t="str">
        <f>IFERROR(IF($A113="時給","",INDEX($B119:$M126,3,SMALL(127:127,参照用!L$4))),"")</f>
        <v/>
      </c>
      <c r="L129" s="236" t="str">
        <f>IFERROR(IF($A113="時給","",INDEX($B119:$M126,3,SMALL(127:127,参照用!M$4))),"")</f>
        <v/>
      </c>
      <c r="M129" s="237" t="str">
        <f>IFERROR(IF($A113="時給","",INDEX($B119:$M126,3,SMALL(127:127,参照用!N$4))),"")</f>
        <v/>
      </c>
    </row>
    <row r="130" spans="1:13">
      <c r="A130" s="235" t="s">
        <v>66</v>
      </c>
      <c r="B130" s="236" t="str">
        <f>IFERROR(INDEX($B119:$M126,4,SMALL(127:127,参照用!C$4)),"")</f>
        <v/>
      </c>
      <c r="C130" s="236" t="str">
        <f>IFERROR(INDEX($B119:$M126,4,SMALL(127:127,参照用!D$4)),"")</f>
        <v/>
      </c>
      <c r="D130" s="236" t="str">
        <f>IFERROR(INDEX($B119:$M126,4,SMALL(127:127,参照用!E$4)),"")</f>
        <v/>
      </c>
      <c r="E130" s="236" t="str">
        <f>IFERROR(INDEX($B119:$M126,4,SMALL(127:127,参照用!F$4)),"")</f>
        <v/>
      </c>
      <c r="F130" s="236" t="str">
        <f>IFERROR(INDEX($B119:$M126,4,SMALL(127:127,参照用!G$4)),"")</f>
        <v/>
      </c>
      <c r="G130" s="236" t="str">
        <f>IFERROR(INDEX($B119:$M126,4,SMALL(127:127,参照用!H$4)),"")</f>
        <v/>
      </c>
      <c r="H130" s="236" t="str">
        <f>IFERROR(INDEX($B119:$M126,4,SMALL(127:127,参照用!I$4)),"")</f>
        <v/>
      </c>
      <c r="I130" s="236" t="str">
        <f>IFERROR(INDEX($B119:$M126,4,SMALL(127:127,参照用!J$4)),"")</f>
        <v/>
      </c>
      <c r="J130" s="236" t="str">
        <f>IFERROR(INDEX($B119:$M126,4,SMALL(127:127,参照用!K$4)),"")</f>
        <v/>
      </c>
      <c r="K130" s="236" t="str">
        <f>IFERROR(INDEX($B119:$M126,4,SMALL(127:127,参照用!L$4)),"")</f>
        <v/>
      </c>
      <c r="L130" s="236" t="str">
        <f>IFERROR(INDEX($B119:$M126,4,SMALL(127:127,参照用!M$4)),"")</f>
        <v/>
      </c>
      <c r="M130" s="237" t="str">
        <f>IFERROR(INDEX($B119:$M126,4,SMALL(127:127,参照用!N$4)),"")</f>
        <v/>
      </c>
    </row>
    <row r="131" spans="1:13">
      <c r="A131" s="235" t="s">
        <v>77</v>
      </c>
      <c r="B131" s="236" t="str">
        <f>IFERROR(INDEX($B119:$M126,6,SMALL(127:127,参照用!C$4)),"")</f>
        <v/>
      </c>
      <c r="C131" s="236" t="str">
        <f>IFERROR(INDEX($B119:$M126,6,SMALL(127:127,参照用!D$4)),"")</f>
        <v/>
      </c>
      <c r="D131" s="236" t="str">
        <f>IFERROR(INDEX($B119:$M126,6,SMALL(127:127,参照用!E$4)),"")</f>
        <v/>
      </c>
      <c r="E131" s="236" t="str">
        <f>IFERROR(INDEX($B119:$M126,6,SMALL(127:127,参照用!F$4)),"")</f>
        <v/>
      </c>
      <c r="F131" s="236" t="str">
        <f>IFERROR(INDEX($B119:$M126,6,SMALL(127:127,参照用!G$4)),"")</f>
        <v/>
      </c>
      <c r="G131" s="236" t="str">
        <f>IFERROR(INDEX($B119:$M126,6,SMALL(127:127,参照用!H$4)),"")</f>
        <v/>
      </c>
      <c r="H131" s="236" t="str">
        <f>IFERROR(INDEX($B119:$M126,6,SMALL(127:127,参照用!I$4)),"")</f>
        <v/>
      </c>
      <c r="I131" s="236" t="str">
        <f>IFERROR(INDEX($B119:$M126,6,SMALL(127:127,参照用!J$4)),"")</f>
        <v/>
      </c>
      <c r="J131" s="236" t="str">
        <f>IFERROR(INDEX($B119:$M126,6,SMALL(127:127,参照用!K$4)),"")</f>
        <v/>
      </c>
      <c r="K131" s="236" t="str">
        <f>IFERROR(INDEX($B119:$M126,6,SMALL(127:127,参照用!L$4)),"")</f>
        <v/>
      </c>
      <c r="L131" s="236" t="str">
        <f>IFERROR(INDEX($B119:$M126,6,SMALL(127:127,参照用!M$4)),"")</f>
        <v/>
      </c>
      <c r="M131" s="237" t="str">
        <f>IFERROR(INDEX($B119:$M126,6,SMALL(127:127,参照用!N$4)),"")</f>
        <v/>
      </c>
    </row>
    <row r="132" spans="1:13">
      <c r="A132" s="235" t="s">
        <v>76</v>
      </c>
      <c r="B132" s="236" t="str">
        <f>IFERROR(INDEX($B119:$M126,7,SMALL(127:127,参照用!C$4)),"")</f>
        <v/>
      </c>
      <c r="C132" s="236" t="str">
        <f>IFERROR(INDEX($B119:$M126,7,SMALL(127:127,参照用!D$4)),"")</f>
        <v/>
      </c>
      <c r="D132" s="236" t="str">
        <f>IFERROR(INDEX($B119:$M126,7,SMALL(127:127,参照用!E$4)),"")</f>
        <v/>
      </c>
      <c r="E132" s="236" t="str">
        <f>IFERROR(INDEX($B119:$M126,7,SMALL(127:127,参照用!F$4)),"")</f>
        <v/>
      </c>
      <c r="F132" s="236" t="str">
        <f>IFERROR(INDEX($B119:$M126,7,SMALL(127:127,参照用!G$4)),"")</f>
        <v/>
      </c>
      <c r="G132" s="236" t="str">
        <f>IFERROR(INDEX($B119:$M126,7,SMALL(127:127,参照用!H$4)),"")</f>
        <v/>
      </c>
      <c r="H132" s="236" t="str">
        <f>IFERROR(INDEX($B119:$M126,7,SMALL(127:127,参照用!I$4)),"")</f>
        <v/>
      </c>
      <c r="I132" s="236" t="str">
        <f>IFERROR(INDEX($B119:$M126,7,SMALL(127:127,参照用!J$4)),"")</f>
        <v/>
      </c>
      <c r="J132" s="236" t="str">
        <f>IFERROR(INDEX($B119:$M126,7,SMALL(127:127,参照用!K$4)),"")</f>
        <v/>
      </c>
      <c r="K132" s="236" t="str">
        <f>IFERROR(INDEX($B119:$M126,7,SMALL(127:127,参照用!L$4)),"")</f>
        <v/>
      </c>
      <c r="L132" s="236" t="str">
        <f>IFERROR(INDEX($B119:$M126,7,SMALL(127:127,参照用!M$4)),"")</f>
        <v/>
      </c>
      <c r="M132" s="237" t="str">
        <f>IFERROR(INDEX($B119:$M126,7,SMALL(127:127,参照用!N$4)),"")</f>
        <v/>
      </c>
    </row>
    <row r="133" spans="1:13">
      <c r="A133" s="235" t="s">
        <v>74</v>
      </c>
      <c r="B133" s="236" t="str">
        <f>IFERROR(INDEX($B119:$M126,8,SMALL(127:127,参照用!C$4)),"")</f>
        <v/>
      </c>
      <c r="C133" s="236" t="str">
        <f>IFERROR(INDEX($B119:$M126,8,SMALL(127:127,参照用!D$4)),"")</f>
        <v/>
      </c>
      <c r="D133" s="236" t="str">
        <f>IFERROR(INDEX($B119:$M126,8,SMALL(127:127,参照用!E$4)),"")</f>
        <v/>
      </c>
      <c r="E133" s="236" t="str">
        <f>IFERROR(INDEX($B119:$M126,8,SMALL(127:127,参照用!F$4)),"")</f>
        <v/>
      </c>
      <c r="F133" s="236" t="str">
        <f>IFERROR(INDEX($B119:$M126,8,SMALL(127:127,参照用!G$4)),"")</f>
        <v/>
      </c>
      <c r="G133" s="236" t="str">
        <f>IFERROR(INDEX($B119:$M126,8,SMALL(127:127,参照用!H$4)),"")</f>
        <v/>
      </c>
      <c r="H133" s="236" t="str">
        <f>IFERROR(INDEX($B119:$M126,8,SMALL(127:127,参照用!I$4)),"")</f>
        <v/>
      </c>
      <c r="I133" s="236" t="str">
        <f>IFERROR(INDEX($B119:$M126,8,SMALL(127:127,参照用!J$4)),"")</f>
        <v/>
      </c>
      <c r="J133" s="236" t="str">
        <f>IFERROR(INDEX($B119:$M126,8,SMALL(127:127,参照用!K$4)),"")</f>
        <v/>
      </c>
      <c r="K133" s="236" t="str">
        <f>IFERROR(INDEX($B119:$M126,8,SMALL(127:127,参照用!L$4)),"")</f>
        <v/>
      </c>
      <c r="L133" s="236" t="str">
        <f>IFERROR(INDEX($B119:$M126,8,SMALL(127:127,参照用!M$4)),"")</f>
        <v/>
      </c>
      <c r="M133" s="237" t="str">
        <f>IFERROR(INDEX($B119:$M126,8,SMALL(127:127,参照用!N$4)),"")</f>
        <v/>
      </c>
    </row>
    <row r="134" spans="1:13">
      <c r="A134" s="235"/>
      <c r="B134" s="236"/>
      <c r="C134" s="236"/>
      <c r="D134" s="236"/>
      <c r="E134" s="236"/>
      <c r="F134" s="236"/>
      <c r="G134" s="236"/>
      <c r="H134" s="236"/>
      <c r="I134" s="236"/>
      <c r="J134" s="236"/>
      <c r="K134" s="236"/>
      <c r="L134" s="236"/>
      <c r="M134" s="237"/>
    </row>
    <row r="135" spans="1:13">
      <c r="A135" s="240"/>
      <c r="B135" s="241"/>
      <c r="C135" s="241"/>
      <c r="D135" s="241"/>
      <c r="E135" s="241"/>
      <c r="F135" s="241"/>
      <c r="G135" s="241"/>
      <c r="H135" s="241"/>
      <c r="I135" s="241"/>
      <c r="J135" s="241"/>
      <c r="K135" s="241"/>
      <c r="L135" s="241"/>
      <c r="M135" s="242"/>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workbookViewId="0">
      <selection activeCell="M8" sqref="M8"/>
    </sheetView>
  </sheetViews>
  <sheetFormatPr defaultRowHeight="13.3"/>
  <cols>
    <col min="1" max="1" width="12" customWidth="1"/>
    <col min="2" max="15" width="9.4609375" customWidth="1"/>
  </cols>
  <sheetData>
    <row r="1" spans="1:22" s="41" customFormat="1">
      <c r="A1" s="41" t="s">
        <v>79</v>
      </c>
      <c r="P1" t="s">
        <v>55</v>
      </c>
      <c r="Q1"/>
      <c r="R1"/>
      <c r="S1"/>
      <c r="T1" t="s">
        <v>68</v>
      </c>
      <c r="U1"/>
      <c r="V1" t="s">
        <v>98</v>
      </c>
    </row>
    <row r="2" spans="1:22">
      <c r="A2" t="s">
        <v>48</v>
      </c>
      <c r="B2" s="34" t="e">
        <f>C9-B9+1</f>
        <v>#VALUE!</v>
      </c>
      <c r="C2" s="32" t="s">
        <v>51</v>
      </c>
      <c r="P2" s="31">
        <v>1</v>
      </c>
      <c r="Q2" s="31">
        <v>1</v>
      </c>
      <c r="T2" s="31" t="s">
        <v>69</v>
      </c>
      <c r="V2" s="31" t="s">
        <v>99</v>
      </c>
    </row>
    <row r="3" spans="1:22">
      <c r="P3" s="31">
        <v>2</v>
      </c>
      <c r="Q3" s="31">
        <v>2</v>
      </c>
      <c r="T3" s="31" t="s">
        <v>66</v>
      </c>
      <c r="V3" s="31" t="s">
        <v>100</v>
      </c>
    </row>
    <row r="4" spans="1:22">
      <c r="A4" t="s">
        <v>53</v>
      </c>
      <c r="B4" s="31"/>
      <c r="C4" s="31">
        <v>1</v>
      </c>
      <c r="D4" s="31">
        <v>2</v>
      </c>
      <c r="E4" s="31">
        <v>3</v>
      </c>
      <c r="F4" s="31">
        <v>4</v>
      </c>
      <c r="G4" s="31">
        <v>5</v>
      </c>
      <c r="H4" s="31">
        <v>6</v>
      </c>
      <c r="I4" s="31">
        <v>7</v>
      </c>
      <c r="J4" s="31">
        <v>8</v>
      </c>
      <c r="K4" s="31">
        <v>9</v>
      </c>
      <c r="L4" s="31">
        <v>10</v>
      </c>
      <c r="M4" s="31">
        <v>11</v>
      </c>
      <c r="N4" s="50">
        <v>12</v>
      </c>
      <c r="P4" s="31">
        <v>3</v>
      </c>
      <c r="Q4" s="31">
        <v>3</v>
      </c>
      <c r="T4" s="31"/>
    </row>
    <row r="5" spans="1:22">
      <c r="A5" t="s">
        <v>54</v>
      </c>
      <c r="B5" s="31">
        <f>入力シート２!D6</f>
        <v>0</v>
      </c>
      <c r="C5" s="31" t="e">
        <f>IF((($B$2-1)-C$4)&lt;0,"",$B$5+C4)</f>
        <v>#VALUE!</v>
      </c>
      <c r="D5" s="31" t="e">
        <f>IF((($B$2-1)-D$4)&lt;0,"",$B$5+D4)</f>
        <v>#VALUE!</v>
      </c>
      <c r="E5" s="31" t="e">
        <f t="shared" ref="E5:M5" si="0">IF((($B$2-1)-E$4)&lt;0,"",$B$5+E4)</f>
        <v>#VALUE!</v>
      </c>
      <c r="F5" s="31" t="e">
        <f t="shared" si="0"/>
        <v>#VALUE!</v>
      </c>
      <c r="G5" s="31" t="e">
        <f t="shared" si="0"/>
        <v>#VALUE!</v>
      </c>
      <c r="H5" s="31" t="e">
        <f t="shared" si="0"/>
        <v>#VALUE!</v>
      </c>
      <c r="I5" s="31" t="e">
        <f t="shared" si="0"/>
        <v>#VALUE!</v>
      </c>
      <c r="J5" s="31" t="e">
        <f t="shared" si="0"/>
        <v>#VALUE!</v>
      </c>
      <c r="K5" s="31" t="e">
        <f t="shared" si="0"/>
        <v>#VALUE!</v>
      </c>
      <c r="L5" s="31" t="e">
        <f t="shared" si="0"/>
        <v>#VALUE!</v>
      </c>
      <c r="M5" s="31" t="e">
        <f t="shared" si="0"/>
        <v>#VALUE!</v>
      </c>
      <c r="P5" s="31">
        <v>4</v>
      </c>
      <c r="Q5" s="31">
        <v>4</v>
      </c>
      <c r="R5" s="31">
        <v>4</v>
      </c>
    </row>
    <row r="6" spans="1:22">
      <c r="A6" t="s">
        <v>52</v>
      </c>
      <c r="B6" s="33" t="str">
        <f t="shared" ref="B6:M6" si="1">IFERROR(VLOOKUP(B5,$P$2:$Q$16,2,FALSE),"")</f>
        <v/>
      </c>
      <c r="C6" s="33" t="str">
        <f t="shared" si="1"/>
        <v/>
      </c>
      <c r="D6" s="33" t="str">
        <f t="shared" si="1"/>
        <v/>
      </c>
      <c r="E6" s="33" t="str">
        <f t="shared" si="1"/>
        <v/>
      </c>
      <c r="F6" s="33" t="str">
        <f t="shared" si="1"/>
        <v/>
      </c>
      <c r="G6" s="33" t="str">
        <f t="shared" si="1"/>
        <v/>
      </c>
      <c r="H6" s="33" t="str">
        <f t="shared" si="1"/>
        <v/>
      </c>
      <c r="I6" s="33" t="str">
        <f t="shared" si="1"/>
        <v/>
      </c>
      <c r="J6" s="33" t="str">
        <f t="shared" si="1"/>
        <v/>
      </c>
      <c r="K6" s="33" t="str">
        <f t="shared" si="1"/>
        <v/>
      </c>
      <c r="L6" s="33" t="str">
        <f t="shared" si="1"/>
        <v/>
      </c>
      <c r="M6" s="33" t="str">
        <f t="shared" si="1"/>
        <v/>
      </c>
      <c r="P6" s="31">
        <v>5</v>
      </c>
      <c r="Q6" s="31">
        <v>5</v>
      </c>
      <c r="R6" s="31">
        <v>5</v>
      </c>
    </row>
    <row r="7" spans="1:22">
      <c r="P7" s="31">
        <v>6</v>
      </c>
      <c r="Q7" s="31">
        <v>6</v>
      </c>
      <c r="R7" s="31">
        <v>6</v>
      </c>
    </row>
    <row r="8" spans="1:22">
      <c r="B8" s="43" t="s">
        <v>72</v>
      </c>
      <c r="C8" s="43" t="s">
        <v>73</v>
      </c>
      <c r="P8" s="31">
        <v>7</v>
      </c>
      <c r="Q8" s="31">
        <v>7</v>
      </c>
      <c r="R8" s="31">
        <v>7</v>
      </c>
    </row>
    <row r="9" spans="1:22">
      <c r="A9" s="44" t="s">
        <v>58</v>
      </c>
      <c r="B9" s="31" t="e">
        <f>VLOOKUP(入力シート２!D6,Q5:R16,2,FALSE)</f>
        <v>#N/A</v>
      </c>
      <c r="C9" s="31" t="str">
        <f>IFERROR(VLOOKUP(入力シート２!J6,$Q$5:$R$16,2,FALSE),"")</f>
        <v/>
      </c>
      <c r="P9" s="31">
        <v>8</v>
      </c>
      <c r="Q9" s="31">
        <v>8</v>
      </c>
      <c r="R9" s="31">
        <v>8</v>
      </c>
    </row>
    <row r="10" spans="1:22">
      <c r="P10" s="31">
        <v>9</v>
      </c>
      <c r="Q10" s="31">
        <v>9</v>
      </c>
      <c r="R10" s="31">
        <v>9</v>
      </c>
    </row>
    <row r="11" spans="1:22">
      <c r="A11" t="s">
        <v>103</v>
      </c>
      <c r="P11" s="31">
        <v>10</v>
      </c>
      <c r="Q11" s="31">
        <v>10</v>
      </c>
      <c r="R11" s="31">
        <v>10</v>
      </c>
    </row>
    <row r="12" spans="1:22" s="41" customFormat="1">
      <c r="A12" s="41" t="s">
        <v>48</v>
      </c>
      <c r="B12" s="34" t="e">
        <f>C19-B19+1</f>
        <v>#VALUE!</v>
      </c>
      <c r="C12" s="32" t="s">
        <v>51</v>
      </c>
      <c r="P12" s="31">
        <v>11</v>
      </c>
      <c r="Q12" s="31">
        <v>11</v>
      </c>
      <c r="R12" s="31">
        <v>11</v>
      </c>
      <c r="S12"/>
      <c r="T12"/>
      <c r="U12"/>
      <c r="V12"/>
    </row>
    <row r="13" spans="1:22" s="41" customFormat="1">
      <c r="P13" s="31">
        <v>12</v>
      </c>
      <c r="Q13" s="31">
        <v>12</v>
      </c>
      <c r="R13" s="31">
        <v>12</v>
      </c>
      <c r="S13"/>
      <c r="T13"/>
      <c r="U13"/>
      <c r="V13"/>
    </row>
    <row r="14" spans="1:22" s="41" customFormat="1">
      <c r="A14" s="41" t="s">
        <v>53</v>
      </c>
      <c r="B14" s="31"/>
      <c r="C14" s="31">
        <v>1</v>
      </c>
      <c r="D14" s="31">
        <v>2</v>
      </c>
      <c r="E14" s="31">
        <v>3</v>
      </c>
      <c r="F14" s="31">
        <v>4</v>
      </c>
      <c r="G14" s="31">
        <v>5</v>
      </c>
      <c r="H14" s="31">
        <v>6</v>
      </c>
      <c r="I14" s="31">
        <v>7</v>
      </c>
      <c r="J14" s="31">
        <v>8</v>
      </c>
      <c r="K14" s="31">
        <v>9</v>
      </c>
      <c r="L14" s="31">
        <v>10</v>
      </c>
      <c r="M14" s="31">
        <v>11</v>
      </c>
      <c r="N14" s="50">
        <v>12</v>
      </c>
      <c r="P14" s="31">
        <v>13</v>
      </c>
      <c r="Q14" s="31">
        <v>1</v>
      </c>
      <c r="R14" s="31">
        <v>13</v>
      </c>
      <c r="S14"/>
      <c r="T14"/>
      <c r="U14"/>
      <c r="V14"/>
    </row>
    <row r="15" spans="1:22" s="41" customFormat="1">
      <c r="A15" s="41" t="s">
        <v>54</v>
      </c>
      <c r="B15" s="31">
        <f>入力シート２!D33</f>
        <v>0</v>
      </c>
      <c r="C15" s="31" t="e">
        <f>IF((($B$12-1)-C$14)&lt;0,"",$B$15+C14)</f>
        <v>#VALUE!</v>
      </c>
      <c r="D15" s="31" t="e">
        <f t="shared" ref="D15:M15" si="2">IF((($B$12-1)-D$14)&lt;0,"",$B$15+D14)</f>
        <v>#VALUE!</v>
      </c>
      <c r="E15" s="31" t="e">
        <f t="shared" si="2"/>
        <v>#VALUE!</v>
      </c>
      <c r="F15" s="31" t="e">
        <f t="shared" si="2"/>
        <v>#VALUE!</v>
      </c>
      <c r="G15" s="31" t="e">
        <f t="shared" si="2"/>
        <v>#VALUE!</v>
      </c>
      <c r="H15" s="31" t="e">
        <f t="shared" si="2"/>
        <v>#VALUE!</v>
      </c>
      <c r="I15" s="31" t="e">
        <f t="shared" si="2"/>
        <v>#VALUE!</v>
      </c>
      <c r="J15" s="31" t="e">
        <f t="shared" si="2"/>
        <v>#VALUE!</v>
      </c>
      <c r="K15" s="31" t="e">
        <f t="shared" si="2"/>
        <v>#VALUE!</v>
      </c>
      <c r="L15" s="31" t="e">
        <f t="shared" si="2"/>
        <v>#VALUE!</v>
      </c>
      <c r="M15" s="31" t="e">
        <f t="shared" si="2"/>
        <v>#VALUE!</v>
      </c>
      <c r="P15" s="31">
        <v>14</v>
      </c>
      <c r="Q15" s="31">
        <v>2</v>
      </c>
      <c r="R15" s="31">
        <v>14</v>
      </c>
      <c r="S15"/>
      <c r="T15"/>
      <c r="U15"/>
      <c r="V15"/>
    </row>
    <row r="16" spans="1:22" s="41" customFormat="1">
      <c r="A16" s="41" t="s">
        <v>52</v>
      </c>
      <c r="B16" s="33" t="str">
        <f t="shared" ref="B16:M16" si="3">IFERROR(VLOOKUP(B15,$P$2:$Q$16,2,FALSE),"")</f>
        <v/>
      </c>
      <c r="C16" s="33" t="str">
        <f t="shared" si="3"/>
        <v/>
      </c>
      <c r="D16" s="33" t="str">
        <f t="shared" si="3"/>
        <v/>
      </c>
      <c r="E16" s="33" t="str">
        <f t="shared" si="3"/>
        <v/>
      </c>
      <c r="F16" s="33" t="str">
        <f t="shared" si="3"/>
        <v/>
      </c>
      <c r="G16" s="33" t="str">
        <f t="shared" si="3"/>
        <v/>
      </c>
      <c r="H16" s="33" t="str">
        <f t="shared" si="3"/>
        <v/>
      </c>
      <c r="I16" s="33" t="str">
        <f t="shared" si="3"/>
        <v/>
      </c>
      <c r="J16" s="33" t="str">
        <f t="shared" si="3"/>
        <v/>
      </c>
      <c r="K16" s="33" t="str">
        <f t="shared" si="3"/>
        <v/>
      </c>
      <c r="L16" s="33" t="str">
        <f t="shared" si="3"/>
        <v/>
      </c>
      <c r="M16" s="33" t="str">
        <f t="shared" si="3"/>
        <v/>
      </c>
      <c r="P16" s="31">
        <v>15</v>
      </c>
      <c r="Q16" s="31">
        <v>3</v>
      </c>
      <c r="R16" s="31">
        <v>15</v>
      </c>
      <c r="S16"/>
      <c r="T16"/>
      <c r="U16"/>
      <c r="V16"/>
    </row>
    <row r="17" spans="1:14" s="41" customFormat="1"/>
    <row r="18" spans="1:14" s="41" customFormat="1">
      <c r="B18" s="43" t="s">
        <v>72</v>
      </c>
      <c r="C18" s="43" t="s">
        <v>73</v>
      </c>
    </row>
    <row r="19" spans="1:14" s="41" customFormat="1">
      <c r="A19" s="44" t="s">
        <v>48</v>
      </c>
      <c r="B19" s="31" t="e">
        <f>VLOOKUP(入力シート２!D33,Q5:R16,2,FALSE)</f>
        <v>#N/A</v>
      </c>
      <c r="C19" s="31" t="str">
        <f>IFERROR(VLOOKUP(入力シート２!J33,$Q$5:$R$16,2,FALSE),"")</f>
        <v/>
      </c>
    </row>
    <row r="20" spans="1:14" s="41" customFormat="1"/>
    <row r="21" spans="1:14" s="41" customFormat="1">
      <c r="A21" s="41" t="s">
        <v>108</v>
      </c>
    </row>
    <row r="22" spans="1:14">
      <c r="A22" s="41" t="s">
        <v>48</v>
      </c>
      <c r="B22" s="34" t="e">
        <f>C29-B29+1</f>
        <v>#VALUE!</v>
      </c>
      <c r="C22" s="32" t="s">
        <v>51</v>
      </c>
      <c r="D22" s="41"/>
      <c r="E22" s="41"/>
      <c r="F22" s="41"/>
      <c r="G22" s="41"/>
      <c r="H22" s="41"/>
      <c r="I22" s="41"/>
      <c r="J22" s="41"/>
      <c r="K22" s="41"/>
      <c r="L22" s="41"/>
      <c r="M22" s="41"/>
      <c r="N22" s="41"/>
    </row>
    <row r="23" spans="1:14">
      <c r="A23" s="41"/>
      <c r="B23" s="41"/>
      <c r="C23" s="41"/>
      <c r="D23" s="41"/>
      <c r="E23" s="41"/>
      <c r="F23" s="41"/>
      <c r="G23" s="41"/>
      <c r="H23" s="41"/>
      <c r="I23" s="41"/>
      <c r="J23" s="41"/>
      <c r="K23" s="41"/>
      <c r="L23" s="41"/>
      <c r="M23" s="41"/>
      <c r="N23" s="41"/>
    </row>
    <row r="24" spans="1:14">
      <c r="A24" s="41" t="s">
        <v>53</v>
      </c>
      <c r="B24" s="31"/>
      <c r="C24" s="31">
        <v>1</v>
      </c>
      <c r="D24" s="31">
        <v>2</v>
      </c>
      <c r="E24" s="31">
        <v>3</v>
      </c>
      <c r="F24" s="31">
        <v>4</v>
      </c>
      <c r="G24" s="31">
        <v>5</v>
      </c>
      <c r="H24" s="31">
        <v>6</v>
      </c>
      <c r="I24" s="31">
        <v>7</v>
      </c>
      <c r="J24" s="31">
        <v>8</v>
      </c>
      <c r="K24" s="31">
        <v>9</v>
      </c>
      <c r="L24" s="31">
        <v>10</v>
      </c>
      <c r="M24" s="31">
        <v>11</v>
      </c>
      <c r="N24" s="50">
        <v>12</v>
      </c>
    </row>
    <row r="25" spans="1:14">
      <c r="A25" s="41" t="s">
        <v>54</v>
      </c>
      <c r="B25" s="31">
        <f>入力シート２!D60</f>
        <v>0</v>
      </c>
      <c r="C25" s="31" t="e">
        <f>IF((($B$22-1)-C$24)&lt;0,"",$B$25+C24)</f>
        <v>#VALUE!</v>
      </c>
      <c r="D25" s="31" t="e">
        <f t="shared" ref="D25:M25" si="4">IF((($B$22-1)-D$24)&lt;0,"",$B$25+D24)</f>
        <v>#VALUE!</v>
      </c>
      <c r="E25" s="31" t="e">
        <f t="shared" si="4"/>
        <v>#VALUE!</v>
      </c>
      <c r="F25" s="31" t="e">
        <f t="shared" si="4"/>
        <v>#VALUE!</v>
      </c>
      <c r="G25" s="31" t="e">
        <f t="shared" si="4"/>
        <v>#VALUE!</v>
      </c>
      <c r="H25" s="31" t="e">
        <f t="shared" si="4"/>
        <v>#VALUE!</v>
      </c>
      <c r="I25" s="31" t="e">
        <f t="shared" si="4"/>
        <v>#VALUE!</v>
      </c>
      <c r="J25" s="31" t="e">
        <f t="shared" si="4"/>
        <v>#VALUE!</v>
      </c>
      <c r="K25" s="31" t="e">
        <f t="shared" si="4"/>
        <v>#VALUE!</v>
      </c>
      <c r="L25" s="31" t="e">
        <f t="shared" si="4"/>
        <v>#VALUE!</v>
      </c>
      <c r="M25" s="31" t="e">
        <f t="shared" si="4"/>
        <v>#VALUE!</v>
      </c>
      <c r="N25" s="41"/>
    </row>
    <row r="26" spans="1:14">
      <c r="A26" s="41" t="s">
        <v>52</v>
      </c>
      <c r="B26" s="33" t="str">
        <f t="shared" ref="B26:M26" si="5">IFERROR(VLOOKUP(B25,$P$2:$Q$16,2,FALSE),"")</f>
        <v/>
      </c>
      <c r="C26" s="33" t="str">
        <f t="shared" si="5"/>
        <v/>
      </c>
      <c r="D26" s="33" t="str">
        <f t="shared" si="5"/>
        <v/>
      </c>
      <c r="E26" s="33" t="str">
        <f t="shared" si="5"/>
        <v/>
      </c>
      <c r="F26" s="33" t="str">
        <f t="shared" si="5"/>
        <v/>
      </c>
      <c r="G26" s="33" t="str">
        <f t="shared" si="5"/>
        <v/>
      </c>
      <c r="H26" s="33" t="str">
        <f t="shared" si="5"/>
        <v/>
      </c>
      <c r="I26" s="33" t="str">
        <f t="shared" si="5"/>
        <v/>
      </c>
      <c r="J26" s="33" t="str">
        <f t="shared" si="5"/>
        <v/>
      </c>
      <c r="K26" s="33" t="str">
        <f t="shared" si="5"/>
        <v/>
      </c>
      <c r="L26" s="33" t="str">
        <f t="shared" si="5"/>
        <v/>
      </c>
      <c r="M26" s="33" t="str">
        <f t="shared" si="5"/>
        <v/>
      </c>
      <c r="N26" s="41"/>
    </row>
    <row r="27" spans="1:14">
      <c r="A27" s="41"/>
      <c r="B27" s="41"/>
      <c r="C27" s="41"/>
      <c r="D27" s="41"/>
      <c r="E27" s="41"/>
      <c r="F27" s="41"/>
      <c r="G27" s="41"/>
      <c r="H27" s="41"/>
      <c r="I27" s="41"/>
      <c r="J27" s="41"/>
      <c r="K27" s="41"/>
      <c r="L27" s="41"/>
      <c r="M27" s="41"/>
      <c r="N27" s="41"/>
    </row>
    <row r="28" spans="1:14">
      <c r="A28" s="41"/>
      <c r="B28" s="43" t="s">
        <v>72</v>
      </c>
      <c r="C28" s="43" t="s">
        <v>73</v>
      </c>
      <c r="D28" s="41"/>
      <c r="E28" s="41"/>
      <c r="F28" s="41"/>
      <c r="G28" s="41"/>
      <c r="H28" s="41"/>
      <c r="I28" s="41"/>
      <c r="J28" s="41"/>
      <c r="K28" s="41"/>
      <c r="L28" s="41"/>
      <c r="M28" s="41"/>
      <c r="N28" s="41"/>
    </row>
    <row r="29" spans="1:14">
      <c r="A29" s="44" t="s">
        <v>48</v>
      </c>
      <c r="B29" s="31" t="e">
        <f>VLOOKUP(入力シート２!D60,Q5:R16,2,FALSE)</f>
        <v>#N/A</v>
      </c>
      <c r="C29" s="31" t="str">
        <f>IFERROR(VLOOKUP(入力シート２!J60,$Q$5:$R$16,2,FALSE),"")</f>
        <v/>
      </c>
      <c r="D29" s="41"/>
      <c r="E29" s="41"/>
      <c r="F29" s="41"/>
      <c r="G29" s="41"/>
      <c r="H29" s="41"/>
      <c r="I29" s="41"/>
      <c r="J29" s="41"/>
      <c r="K29" s="41"/>
      <c r="L29" s="41"/>
      <c r="M29" s="41"/>
      <c r="N29" s="41"/>
    </row>
    <row r="31" spans="1:14">
      <c r="A31" s="41" t="s">
        <v>109</v>
      </c>
      <c r="B31" s="41"/>
      <c r="C31" s="41"/>
      <c r="D31" s="41"/>
      <c r="E31" s="41"/>
      <c r="F31" s="41"/>
      <c r="G31" s="41"/>
      <c r="H31" s="41"/>
      <c r="I31" s="41"/>
      <c r="J31" s="41"/>
      <c r="K31" s="41"/>
      <c r="L31" s="41"/>
      <c r="M31" s="41"/>
      <c r="N31" s="41"/>
    </row>
    <row r="32" spans="1:14">
      <c r="A32" s="41" t="s">
        <v>48</v>
      </c>
      <c r="B32" s="34" t="e">
        <f>C39-B39+1</f>
        <v>#VALUE!</v>
      </c>
      <c r="C32" s="32" t="s">
        <v>51</v>
      </c>
      <c r="D32" s="41"/>
      <c r="E32" s="41"/>
      <c r="F32" s="41"/>
      <c r="G32" s="41"/>
      <c r="H32" s="41"/>
      <c r="I32" s="41"/>
      <c r="J32" s="41"/>
      <c r="K32" s="41"/>
      <c r="L32" s="41"/>
      <c r="M32" s="41"/>
      <c r="N32" s="41"/>
    </row>
    <row r="33" spans="1:14">
      <c r="A33" s="41"/>
      <c r="B33" s="41"/>
      <c r="C33" s="41"/>
      <c r="D33" s="41"/>
      <c r="E33" s="41"/>
      <c r="F33" s="41"/>
      <c r="G33" s="41"/>
      <c r="H33" s="41"/>
      <c r="I33" s="41"/>
      <c r="J33" s="41"/>
      <c r="K33" s="41"/>
      <c r="L33" s="41"/>
      <c r="M33" s="41"/>
      <c r="N33" s="41"/>
    </row>
    <row r="34" spans="1:14">
      <c r="A34" s="41" t="s">
        <v>53</v>
      </c>
      <c r="B34" s="31"/>
      <c r="C34" s="31">
        <v>1</v>
      </c>
      <c r="D34" s="31">
        <v>2</v>
      </c>
      <c r="E34" s="31">
        <v>3</v>
      </c>
      <c r="F34" s="31">
        <v>4</v>
      </c>
      <c r="G34" s="31">
        <v>5</v>
      </c>
      <c r="H34" s="31">
        <v>6</v>
      </c>
      <c r="I34" s="31">
        <v>7</v>
      </c>
      <c r="J34" s="31">
        <v>8</v>
      </c>
      <c r="K34" s="31">
        <v>9</v>
      </c>
      <c r="L34" s="31">
        <v>10</v>
      </c>
      <c r="M34" s="31">
        <v>11</v>
      </c>
      <c r="N34" s="50">
        <v>12</v>
      </c>
    </row>
    <row r="35" spans="1:14">
      <c r="A35" s="41" t="s">
        <v>54</v>
      </c>
      <c r="B35" s="31">
        <f>入力シート２!D87</f>
        <v>0</v>
      </c>
      <c r="C35" s="31" t="e">
        <f>IF((($B$32-1)-C$34)&lt;0,"",$B$35+C34)</f>
        <v>#VALUE!</v>
      </c>
      <c r="D35" s="31" t="e">
        <f t="shared" ref="D35:M35" si="6">IF((($B$32-1)-D$34)&lt;0,"",$B$35+D34)</f>
        <v>#VALUE!</v>
      </c>
      <c r="E35" s="31" t="e">
        <f t="shared" si="6"/>
        <v>#VALUE!</v>
      </c>
      <c r="F35" s="31" t="e">
        <f t="shared" si="6"/>
        <v>#VALUE!</v>
      </c>
      <c r="G35" s="31" t="e">
        <f t="shared" si="6"/>
        <v>#VALUE!</v>
      </c>
      <c r="H35" s="31" t="e">
        <f t="shared" si="6"/>
        <v>#VALUE!</v>
      </c>
      <c r="I35" s="31" t="e">
        <f t="shared" si="6"/>
        <v>#VALUE!</v>
      </c>
      <c r="J35" s="31" t="e">
        <f t="shared" si="6"/>
        <v>#VALUE!</v>
      </c>
      <c r="K35" s="31" t="e">
        <f t="shared" si="6"/>
        <v>#VALUE!</v>
      </c>
      <c r="L35" s="31" t="e">
        <f t="shared" si="6"/>
        <v>#VALUE!</v>
      </c>
      <c r="M35" s="31" t="e">
        <f t="shared" si="6"/>
        <v>#VALUE!</v>
      </c>
      <c r="N35" s="41"/>
    </row>
    <row r="36" spans="1:14">
      <c r="A36" s="41" t="s">
        <v>52</v>
      </c>
      <c r="B36" s="33" t="str">
        <f t="shared" ref="B36:M36" si="7">IFERROR(VLOOKUP(B35,$P$2:$Q$16,2,FALSE),"")</f>
        <v/>
      </c>
      <c r="C36" s="33" t="str">
        <f t="shared" si="7"/>
        <v/>
      </c>
      <c r="D36" s="33" t="str">
        <f t="shared" si="7"/>
        <v/>
      </c>
      <c r="E36" s="33" t="str">
        <f t="shared" si="7"/>
        <v/>
      </c>
      <c r="F36" s="33" t="str">
        <f t="shared" si="7"/>
        <v/>
      </c>
      <c r="G36" s="33" t="str">
        <f t="shared" si="7"/>
        <v/>
      </c>
      <c r="H36" s="33" t="str">
        <f t="shared" si="7"/>
        <v/>
      </c>
      <c r="I36" s="33" t="str">
        <f t="shared" si="7"/>
        <v/>
      </c>
      <c r="J36" s="33" t="str">
        <f t="shared" si="7"/>
        <v/>
      </c>
      <c r="K36" s="33" t="str">
        <f t="shared" si="7"/>
        <v/>
      </c>
      <c r="L36" s="33" t="str">
        <f t="shared" si="7"/>
        <v/>
      </c>
      <c r="M36" s="33" t="str">
        <f t="shared" si="7"/>
        <v/>
      </c>
      <c r="N36" s="41"/>
    </row>
    <row r="37" spans="1:14">
      <c r="A37" s="41"/>
      <c r="B37" s="41"/>
      <c r="C37" s="41"/>
      <c r="D37" s="41"/>
      <c r="E37" s="41"/>
      <c r="F37" s="41"/>
      <c r="G37" s="41"/>
      <c r="H37" s="41"/>
      <c r="I37" s="41"/>
      <c r="J37" s="41"/>
      <c r="K37" s="41"/>
      <c r="L37" s="41"/>
      <c r="M37" s="41"/>
      <c r="N37" s="41"/>
    </row>
    <row r="38" spans="1:14">
      <c r="A38" s="41"/>
      <c r="B38" s="43" t="s">
        <v>72</v>
      </c>
      <c r="C38" s="43" t="s">
        <v>73</v>
      </c>
      <c r="D38" s="41"/>
      <c r="E38" s="41"/>
      <c r="F38" s="41"/>
      <c r="G38" s="41"/>
      <c r="H38" s="41"/>
      <c r="I38" s="41"/>
      <c r="J38" s="41"/>
      <c r="K38" s="41"/>
      <c r="L38" s="41"/>
      <c r="M38" s="41"/>
      <c r="N38" s="41"/>
    </row>
    <row r="39" spans="1:14">
      <c r="A39" s="44" t="s">
        <v>48</v>
      </c>
      <c r="B39" s="31" t="e">
        <f>VLOOKUP(入力シート２!D87,Q5:R16,2,FALSE)</f>
        <v>#N/A</v>
      </c>
      <c r="C39" s="31" t="str">
        <f>IFERROR(VLOOKUP(入力シート２!J87,$Q$5:$R$16,2,FALSE),"")</f>
        <v/>
      </c>
      <c r="D39" s="41"/>
      <c r="E39" s="41"/>
      <c r="F39" s="41"/>
      <c r="G39" s="41"/>
      <c r="H39" s="41"/>
      <c r="I39" s="41"/>
      <c r="J39" s="41"/>
      <c r="K39" s="41"/>
      <c r="L39" s="41"/>
      <c r="M39" s="41"/>
      <c r="N39" s="41"/>
    </row>
    <row r="40" spans="1:14">
      <c r="A40" s="41"/>
      <c r="B40" s="41"/>
      <c r="C40" s="41"/>
      <c r="D40" s="41"/>
      <c r="E40" s="41"/>
      <c r="F40" s="41"/>
      <c r="G40" s="41"/>
      <c r="H40" s="41"/>
      <c r="I40" s="41"/>
      <c r="J40" s="41"/>
      <c r="K40" s="41"/>
      <c r="L40" s="41"/>
      <c r="M40" s="41"/>
      <c r="N40" s="41"/>
    </row>
    <row r="41" spans="1:14">
      <c r="A41" s="41" t="s">
        <v>110</v>
      </c>
      <c r="B41" s="41"/>
      <c r="C41" s="41"/>
      <c r="D41" s="41"/>
      <c r="E41" s="41"/>
      <c r="F41" s="41"/>
      <c r="G41" s="41"/>
      <c r="H41" s="41"/>
      <c r="I41" s="41"/>
      <c r="J41" s="41"/>
      <c r="K41" s="41"/>
      <c r="L41" s="41"/>
      <c r="M41" s="41"/>
      <c r="N41" s="41"/>
    </row>
    <row r="42" spans="1:14">
      <c r="A42" s="41" t="s">
        <v>48</v>
      </c>
      <c r="B42" s="34" t="e">
        <f>C49-B49+1</f>
        <v>#VALUE!</v>
      </c>
      <c r="C42" s="32" t="s">
        <v>51</v>
      </c>
      <c r="D42" s="41"/>
      <c r="E42" s="41"/>
      <c r="F42" s="41"/>
      <c r="G42" s="41"/>
      <c r="H42" s="41"/>
      <c r="I42" s="41"/>
      <c r="J42" s="41"/>
      <c r="K42" s="41"/>
      <c r="L42" s="41"/>
      <c r="M42" s="41"/>
      <c r="N42" s="41"/>
    </row>
    <row r="43" spans="1:14">
      <c r="A43" s="41"/>
      <c r="B43" s="41"/>
      <c r="C43" s="41"/>
      <c r="D43" s="41"/>
      <c r="E43" s="41"/>
      <c r="F43" s="41"/>
      <c r="G43" s="41"/>
      <c r="H43" s="41"/>
      <c r="I43" s="41"/>
      <c r="J43" s="41"/>
      <c r="K43" s="41"/>
      <c r="L43" s="41"/>
      <c r="M43" s="41"/>
      <c r="N43" s="41"/>
    </row>
    <row r="44" spans="1:14">
      <c r="A44" s="41" t="s">
        <v>53</v>
      </c>
      <c r="B44" s="31"/>
      <c r="C44" s="31">
        <v>1</v>
      </c>
      <c r="D44" s="31">
        <v>2</v>
      </c>
      <c r="E44" s="31">
        <v>3</v>
      </c>
      <c r="F44" s="31">
        <v>4</v>
      </c>
      <c r="G44" s="31">
        <v>5</v>
      </c>
      <c r="H44" s="31">
        <v>6</v>
      </c>
      <c r="I44" s="31">
        <v>7</v>
      </c>
      <c r="J44" s="31">
        <v>8</v>
      </c>
      <c r="K44" s="31">
        <v>9</v>
      </c>
      <c r="L44" s="31">
        <v>10</v>
      </c>
      <c r="M44" s="31">
        <v>11</v>
      </c>
      <c r="N44" s="50">
        <v>12</v>
      </c>
    </row>
    <row r="45" spans="1:14">
      <c r="A45" s="41" t="s">
        <v>54</v>
      </c>
      <c r="B45" s="31">
        <f>入力シート２!D114</f>
        <v>0</v>
      </c>
      <c r="C45" s="31" t="e">
        <f>IF((($B$42-1)-C$44)&lt;0,"",$B$45+C44)</f>
        <v>#VALUE!</v>
      </c>
      <c r="D45" s="31" t="e">
        <f t="shared" ref="D45:M45" si="8">IF((($B$42-1)-D$44)&lt;0,"",$B$45+D44)</f>
        <v>#VALUE!</v>
      </c>
      <c r="E45" s="31" t="e">
        <f t="shared" si="8"/>
        <v>#VALUE!</v>
      </c>
      <c r="F45" s="31" t="e">
        <f t="shared" si="8"/>
        <v>#VALUE!</v>
      </c>
      <c r="G45" s="31" t="e">
        <f t="shared" si="8"/>
        <v>#VALUE!</v>
      </c>
      <c r="H45" s="31" t="e">
        <f t="shared" si="8"/>
        <v>#VALUE!</v>
      </c>
      <c r="I45" s="31" t="e">
        <f t="shared" si="8"/>
        <v>#VALUE!</v>
      </c>
      <c r="J45" s="31" t="e">
        <f t="shared" si="8"/>
        <v>#VALUE!</v>
      </c>
      <c r="K45" s="31" t="e">
        <f t="shared" si="8"/>
        <v>#VALUE!</v>
      </c>
      <c r="L45" s="31" t="e">
        <f t="shared" si="8"/>
        <v>#VALUE!</v>
      </c>
      <c r="M45" s="31" t="e">
        <f t="shared" si="8"/>
        <v>#VALUE!</v>
      </c>
      <c r="N45" s="41"/>
    </row>
    <row r="46" spans="1:14">
      <c r="A46" s="41" t="s">
        <v>52</v>
      </c>
      <c r="B46" s="33" t="str">
        <f t="shared" ref="B46:M46" si="9">IFERROR(VLOOKUP(B45,$P$2:$Q$16,2,FALSE),"")</f>
        <v/>
      </c>
      <c r="C46" s="33" t="str">
        <f t="shared" si="9"/>
        <v/>
      </c>
      <c r="D46" s="33" t="str">
        <f t="shared" si="9"/>
        <v/>
      </c>
      <c r="E46" s="33" t="str">
        <f t="shared" si="9"/>
        <v/>
      </c>
      <c r="F46" s="33" t="str">
        <f t="shared" si="9"/>
        <v/>
      </c>
      <c r="G46" s="33" t="str">
        <f t="shared" si="9"/>
        <v/>
      </c>
      <c r="H46" s="33" t="str">
        <f t="shared" si="9"/>
        <v/>
      </c>
      <c r="I46" s="33" t="str">
        <f t="shared" si="9"/>
        <v/>
      </c>
      <c r="J46" s="33" t="str">
        <f t="shared" si="9"/>
        <v/>
      </c>
      <c r="K46" s="33" t="str">
        <f t="shared" si="9"/>
        <v/>
      </c>
      <c r="L46" s="33" t="str">
        <f t="shared" si="9"/>
        <v/>
      </c>
      <c r="M46" s="33" t="str">
        <f t="shared" si="9"/>
        <v/>
      </c>
      <c r="N46" s="41"/>
    </row>
    <row r="47" spans="1:14">
      <c r="A47" s="41"/>
      <c r="B47" s="41"/>
      <c r="C47" s="41"/>
      <c r="D47" s="41"/>
      <c r="E47" s="41"/>
      <c r="F47" s="41"/>
      <c r="G47" s="41"/>
      <c r="H47" s="41"/>
      <c r="I47" s="41"/>
      <c r="J47" s="41"/>
      <c r="K47" s="41"/>
      <c r="L47" s="41"/>
      <c r="M47" s="41"/>
      <c r="N47" s="41"/>
    </row>
    <row r="48" spans="1:14">
      <c r="A48" s="41"/>
      <c r="B48" s="43" t="s">
        <v>72</v>
      </c>
      <c r="C48" s="43" t="s">
        <v>73</v>
      </c>
      <c r="D48" s="41"/>
      <c r="E48" s="41"/>
      <c r="F48" s="41"/>
      <c r="G48" s="41"/>
      <c r="H48" s="41"/>
      <c r="I48" s="41"/>
      <c r="J48" s="41"/>
      <c r="K48" s="41"/>
      <c r="L48" s="41"/>
      <c r="M48" s="41"/>
      <c r="N48" s="41"/>
    </row>
    <row r="49" spans="1:14">
      <c r="A49" s="44" t="s">
        <v>48</v>
      </c>
      <c r="B49" s="31" t="e">
        <f>VLOOKUP(入力シート２!D114,Q5:R16,2,FALSE)</f>
        <v>#N/A</v>
      </c>
      <c r="C49" s="31" t="str">
        <f>IFERROR(VLOOKUP(入力シート２!J114,$Q$5:$R$16,2,FALSE),"")</f>
        <v/>
      </c>
      <c r="D49" s="41"/>
      <c r="E49" s="41"/>
      <c r="F49" s="41"/>
      <c r="G49" s="41"/>
      <c r="H49" s="41"/>
      <c r="I49" s="41"/>
      <c r="J49" s="41"/>
      <c r="K49" s="41"/>
      <c r="L49" s="41"/>
      <c r="M49" s="41"/>
      <c r="N49" s="4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205"/>
  <sheetViews>
    <sheetView view="pageBreakPreview" topLeftCell="A146" zoomScale="70" zoomScaleNormal="70" zoomScaleSheetLayoutView="70" workbookViewId="0">
      <selection activeCell="H10" sqref="H10"/>
    </sheetView>
  </sheetViews>
  <sheetFormatPr defaultColWidth="5.3828125" defaultRowHeight="13.3"/>
  <cols>
    <col min="1" max="3" width="5.15234375" style="183" customWidth="1"/>
    <col min="4" max="4" width="7.3828125" style="183" customWidth="1"/>
    <col min="5" max="5" width="5.4609375" style="183" customWidth="1"/>
    <col min="6" max="6" width="4.3828125" style="183" customWidth="1"/>
    <col min="7" max="7" width="3.4609375" style="183" customWidth="1"/>
    <col min="8" max="8" width="5.3828125" style="183" customWidth="1"/>
    <col min="9" max="9" width="5.15234375" style="183" customWidth="1"/>
    <col min="10" max="10" width="6" style="183" customWidth="1"/>
    <col min="11" max="19" width="5.15234375" style="183" customWidth="1"/>
    <col min="20" max="20" width="5.3828125" style="183"/>
    <col min="21" max="16384" width="5.3828125" style="20"/>
  </cols>
  <sheetData>
    <row r="1" spans="1:21">
      <c r="A1" s="183" t="s">
        <v>29</v>
      </c>
    </row>
    <row r="3" spans="1:21">
      <c r="A3" s="258" t="s">
        <v>31</v>
      </c>
      <c r="B3" s="258"/>
      <c r="C3" s="258"/>
      <c r="D3" s="258"/>
      <c r="E3" s="258"/>
      <c r="F3" s="258"/>
      <c r="G3" s="258"/>
      <c r="H3" s="258"/>
      <c r="I3" s="258"/>
      <c r="J3" s="258"/>
      <c r="K3" s="258"/>
      <c r="L3" s="258"/>
      <c r="M3" s="258"/>
      <c r="N3" s="258"/>
      <c r="O3" s="258"/>
      <c r="P3" s="258"/>
      <c r="Q3" s="258"/>
      <c r="R3" s="258"/>
      <c r="S3" s="258"/>
      <c r="T3" s="184"/>
      <c r="U3" s="21"/>
    </row>
    <row r="4" spans="1:21">
      <c r="A4" s="184"/>
      <c r="B4" s="184"/>
      <c r="C4" s="184"/>
      <c r="D4" s="184"/>
      <c r="E4" s="184"/>
      <c r="F4" s="184"/>
      <c r="G4" s="184"/>
      <c r="H4" s="184"/>
      <c r="I4" s="184"/>
      <c r="J4" s="184"/>
      <c r="K4" s="184"/>
      <c r="L4" s="184"/>
      <c r="M4" s="184"/>
      <c r="N4" s="184"/>
      <c r="O4" s="184"/>
      <c r="P4" s="184"/>
      <c r="Q4" s="184"/>
      <c r="R4" s="184"/>
      <c r="S4" s="184"/>
      <c r="T4" s="184"/>
      <c r="U4" s="21"/>
    </row>
    <row r="5" spans="1:21" ht="25.5" customHeight="1">
      <c r="A5" s="184"/>
      <c r="B5" s="184"/>
      <c r="C5" s="184"/>
      <c r="D5" s="184"/>
      <c r="E5" s="184"/>
      <c r="F5" s="184"/>
      <c r="G5" s="184"/>
      <c r="H5" s="184"/>
      <c r="I5" s="184"/>
      <c r="J5" s="184"/>
      <c r="K5" s="184"/>
      <c r="M5" s="259" t="s">
        <v>1</v>
      </c>
      <c r="N5" s="259"/>
      <c r="O5" s="259">
        <f>入力シート１!$E$5</f>
        <v>0</v>
      </c>
      <c r="P5" s="259"/>
      <c r="Q5" s="259"/>
      <c r="R5" s="259"/>
      <c r="S5" s="259"/>
      <c r="T5" s="259"/>
      <c r="U5" s="21"/>
    </row>
    <row r="6" spans="1:21" s="23" customFormat="1" ht="21.75" customHeight="1">
      <c r="A6" s="260" t="s">
        <v>91</v>
      </c>
      <c r="B6" s="260"/>
      <c r="C6" s="259">
        <f>入力シート１!E13</f>
        <v>0</v>
      </c>
      <c r="D6" s="259"/>
      <c r="E6" s="259"/>
      <c r="F6" s="259"/>
      <c r="G6" s="259"/>
      <c r="H6" s="259"/>
      <c r="I6" s="259"/>
      <c r="J6" s="184"/>
      <c r="K6" s="184"/>
      <c r="L6" s="184"/>
      <c r="M6" s="184"/>
      <c r="N6" s="184"/>
      <c r="O6" s="184"/>
      <c r="P6" s="184"/>
      <c r="Q6" s="184"/>
      <c r="R6" s="184"/>
      <c r="S6" s="184"/>
      <c r="T6" s="184"/>
      <c r="U6" s="21"/>
    </row>
    <row r="7" spans="1:21" s="23" customFormat="1" ht="7.5" customHeight="1">
      <c r="A7" s="185"/>
      <c r="B7" s="185"/>
      <c r="C7" s="184"/>
      <c r="D7" s="184"/>
      <c r="E7" s="184"/>
      <c r="F7" s="184"/>
      <c r="G7" s="184"/>
      <c r="H7" s="184"/>
      <c r="I7" s="184"/>
      <c r="J7" s="184"/>
      <c r="K7" s="184"/>
      <c r="L7" s="184"/>
      <c r="M7" s="184"/>
      <c r="N7" s="184"/>
      <c r="O7" s="184"/>
      <c r="P7" s="184"/>
      <c r="Q7" s="184"/>
      <c r="R7" s="184"/>
      <c r="S7" s="184"/>
      <c r="T7" s="184"/>
      <c r="U7" s="21"/>
    </row>
    <row r="8" spans="1:21" s="23" customFormat="1" ht="21" customHeight="1">
      <c r="A8" s="266" t="s">
        <v>101</v>
      </c>
      <c r="B8" s="266"/>
      <c r="C8" s="266"/>
      <c r="D8" s="186" t="str">
        <f>入力シート２!C6</f>
        <v>令和　年</v>
      </c>
      <c r="E8" s="186">
        <f>入力シート２!D6</f>
        <v>0</v>
      </c>
      <c r="F8" s="186" t="str">
        <f>入力シート２!E6</f>
        <v>月</v>
      </c>
      <c r="G8" s="186">
        <f>入力シート２!F6</f>
        <v>0</v>
      </c>
      <c r="H8" s="186" t="str">
        <f>入力シート２!G6</f>
        <v>日</v>
      </c>
      <c r="I8" s="186" t="s">
        <v>93</v>
      </c>
      <c r="J8" s="186" t="str">
        <f>入力シート２!I6</f>
        <v>令和　年</v>
      </c>
      <c r="K8" s="186">
        <f>入力シート２!J6</f>
        <v>0</v>
      </c>
      <c r="L8" s="186" t="str">
        <f>入力シート２!K6</f>
        <v>月</v>
      </c>
      <c r="M8" s="186">
        <f>入力シート２!L6</f>
        <v>0</v>
      </c>
      <c r="N8" s="186" t="str">
        <f>入力シート２!M6</f>
        <v>日</v>
      </c>
      <c r="O8" s="187"/>
      <c r="P8" s="187"/>
      <c r="Q8" s="187"/>
      <c r="R8" s="187"/>
      <c r="S8" s="187"/>
      <c r="T8" s="188"/>
    </row>
    <row r="9" spans="1:21" s="23" customFormat="1" ht="5.25" customHeight="1">
      <c r="A9" s="189"/>
      <c r="B9" s="187"/>
      <c r="C9" s="187"/>
      <c r="D9" s="187"/>
      <c r="E9" s="190"/>
      <c r="F9" s="190"/>
      <c r="G9" s="187"/>
      <c r="H9" s="187"/>
      <c r="I9" s="187"/>
      <c r="J9" s="187"/>
      <c r="K9" s="187"/>
      <c r="L9" s="187"/>
      <c r="M9" s="187"/>
      <c r="N9" s="187"/>
      <c r="O9" s="187"/>
      <c r="P9" s="187"/>
      <c r="Q9" s="187"/>
      <c r="R9" s="187"/>
      <c r="S9" s="187"/>
      <c r="T9" s="188"/>
    </row>
    <row r="10" spans="1:21" s="52" customFormat="1" ht="21" customHeight="1">
      <c r="A10" s="260" t="s">
        <v>102</v>
      </c>
      <c r="B10" s="260"/>
      <c r="C10" s="191" t="str">
        <f>入力シート２!I3</f>
        <v>令和</v>
      </c>
      <c r="D10" s="191">
        <f>入力シート２!J3</f>
        <v>0</v>
      </c>
      <c r="E10" s="191" t="str">
        <f>入力シート２!K3</f>
        <v>年</v>
      </c>
      <c r="F10" s="191">
        <f>入力シート２!L3</f>
        <v>0</v>
      </c>
      <c r="G10" s="191" t="str">
        <f>入力シート２!M3</f>
        <v>月</v>
      </c>
      <c r="H10" s="191">
        <f>入力シート２!N3</f>
        <v>0</v>
      </c>
      <c r="I10" s="191" t="str">
        <f>入力シート２!O3</f>
        <v>日</v>
      </c>
      <c r="J10" s="192"/>
      <c r="K10" s="192"/>
      <c r="L10" s="192"/>
      <c r="M10" s="192"/>
      <c r="N10" s="192"/>
      <c r="O10" s="192"/>
      <c r="P10" s="192"/>
      <c r="Q10" s="192"/>
      <c r="R10" s="192"/>
      <c r="S10" s="192"/>
      <c r="T10" s="193"/>
    </row>
    <row r="11" spans="1:21" ht="9" customHeight="1">
      <c r="A11" s="187"/>
      <c r="B11" s="187"/>
      <c r="C11" s="187"/>
      <c r="D11" s="187"/>
      <c r="E11" s="194"/>
      <c r="F11" s="194"/>
      <c r="G11" s="187"/>
      <c r="H11" s="187"/>
      <c r="I11" s="187"/>
      <c r="J11" s="187"/>
      <c r="K11" s="187"/>
      <c r="L11" s="187"/>
      <c r="M11" s="187"/>
      <c r="N11" s="187"/>
      <c r="O11" s="187"/>
      <c r="P11" s="187"/>
      <c r="Q11" s="187"/>
      <c r="R11" s="187"/>
      <c r="S11" s="187"/>
    </row>
    <row r="12" spans="1:21" ht="27.75" customHeight="1">
      <c r="A12" s="263" t="s">
        <v>35</v>
      </c>
      <c r="B12" s="263"/>
      <c r="C12" s="263"/>
      <c r="D12" s="263"/>
      <c r="E12" s="263"/>
      <c r="F12" s="263"/>
      <c r="G12" s="263"/>
      <c r="H12" s="263"/>
      <c r="I12" s="263"/>
      <c r="J12" s="263"/>
      <c r="K12" s="262" t="s">
        <v>36</v>
      </c>
      <c r="L12" s="262"/>
      <c r="M12" s="262"/>
      <c r="N12" s="262"/>
      <c r="O12" s="262" t="s">
        <v>37</v>
      </c>
      <c r="P12" s="262"/>
      <c r="Q12" s="262"/>
      <c r="R12" s="262"/>
      <c r="S12" s="262"/>
    </row>
    <row r="13" spans="1:21" ht="27.75" customHeight="1">
      <c r="A13" s="264"/>
      <c r="B13" s="265"/>
      <c r="C13" s="265"/>
      <c r="D13" s="265"/>
      <c r="E13" s="265"/>
      <c r="F13" s="265"/>
      <c r="G13" s="265"/>
      <c r="H13" s="265"/>
      <c r="I13" s="265"/>
      <c r="J13" s="265"/>
      <c r="K13" s="265"/>
      <c r="L13" s="265"/>
      <c r="M13" s="265"/>
      <c r="N13" s="265"/>
      <c r="O13" s="265"/>
      <c r="P13" s="265"/>
      <c r="Q13" s="265"/>
      <c r="R13" s="265"/>
      <c r="S13" s="265"/>
    </row>
    <row r="14" spans="1:21" ht="27.75" customHeight="1">
      <c r="A14" s="265"/>
      <c r="B14" s="265"/>
      <c r="C14" s="265"/>
      <c r="D14" s="265"/>
      <c r="E14" s="265"/>
      <c r="F14" s="265"/>
      <c r="G14" s="265"/>
      <c r="H14" s="265"/>
      <c r="I14" s="265"/>
      <c r="J14" s="265"/>
      <c r="K14" s="265"/>
      <c r="L14" s="265"/>
      <c r="M14" s="265"/>
      <c r="N14" s="265"/>
      <c r="O14" s="265"/>
      <c r="P14" s="265"/>
      <c r="Q14" s="265"/>
      <c r="R14" s="265"/>
      <c r="S14" s="265"/>
    </row>
    <row r="15" spans="1:21" ht="27.75" customHeight="1">
      <c r="A15" s="265"/>
      <c r="B15" s="265"/>
      <c r="C15" s="265"/>
      <c r="D15" s="265"/>
      <c r="E15" s="265"/>
      <c r="F15" s="265"/>
      <c r="G15" s="265"/>
      <c r="H15" s="265"/>
      <c r="I15" s="265"/>
      <c r="J15" s="265"/>
      <c r="K15" s="265"/>
      <c r="L15" s="265"/>
      <c r="M15" s="265"/>
      <c r="N15" s="265"/>
      <c r="O15" s="265"/>
      <c r="P15" s="265"/>
      <c r="Q15" s="265"/>
      <c r="R15" s="265"/>
      <c r="S15" s="265"/>
    </row>
    <row r="16" spans="1:21" ht="27.75" customHeight="1">
      <c r="A16" s="265"/>
      <c r="B16" s="265"/>
      <c r="C16" s="265"/>
      <c r="D16" s="265"/>
      <c r="E16" s="265"/>
      <c r="F16" s="265"/>
      <c r="G16" s="265"/>
      <c r="H16" s="265"/>
      <c r="I16" s="265"/>
      <c r="J16" s="265"/>
      <c r="K16" s="265"/>
      <c r="L16" s="265"/>
      <c r="M16" s="265"/>
      <c r="N16" s="265"/>
      <c r="O16" s="265"/>
      <c r="P16" s="265"/>
      <c r="Q16" s="265"/>
      <c r="R16" s="265"/>
      <c r="S16" s="265"/>
    </row>
    <row r="17" spans="1:19" ht="27.75" customHeight="1">
      <c r="A17" s="265"/>
      <c r="B17" s="265"/>
      <c r="C17" s="265"/>
      <c r="D17" s="265"/>
      <c r="E17" s="265"/>
      <c r="F17" s="265"/>
      <c r="G17" s="265"/>
      <c r="H17" s="265"/>
      <c r="I17" s="265"/>
      <c r="J17" s="265"/>
      <c r="K17" s="265"/>
      <c r="L17" s="265"/>
      <c r="M17" s="265"/>
      <c r="N17" s="265"/>
      <c r="O17" s="265"/>
      <c r="P17" s="265"/>
      <c r="Q17" s="265"/>
      <c r="R17" s="265"/>
      <c r="S17" s="265"/>
    </row>
    <row r="18" spans="1:19" ht="27.75" customHeight="1">
      <c r="A18" s="265"/>
      <c r="B18" s="265"/>
      <c r="C18" s="265"/>
      <c r="D18" s="265"/>
      <c r="E18" s="265"/>
      <c r="F18" s="265"/>
      <c r="G18" s="265"/>
      <c r="H18" s="265"/>
      <c r="I18" s="265"/>
      <c r="J18" s="265"/>
      <c r="K18" s="265"/>
      <c r="L18" s="265"/>
      <c r="M18" s="265"/>
      <c r="N18" s="265"/>
      <c r="O18" s="265"/>
      <c r="P18" s="265"/>
      <c r="Q18" s="265"/>
      <c r="R18" s="265"/>
      <c r="S18" s="265"/>
    </row>
    <row r="19" spans="1:19" ht="27.75" customHeight="1">
      <c r="A19" s="265"/>
      <c r="B19" s="265"/>
      <c r="C19" s="265"/>
      <c r="D19" s="265"/>
      <c r="E19" s="265"/>
      <c r="F19" s="265"/>
      <c r="G19" s="265"/>
      <c r="H19" s="265"/>
      <c r="I19" s="265"/>
      <c r="J19" s="265"/>
      <c r="K19" s="265"/>
      <c r="L19" s="265"/>
      <c r="M19" s="265"/>
      <c r="N19" s="265"/>
      <c r="O19" s="265"/>
      <c r="P19" s="265"/>
      <c r="Q19" s="265"/>
      <c r="R19" s="265"/>
      <c r="S19" s="265"/>
    </row>
    <row r="20" spans="1:19" ht="27.75" customHeight="1">
      <c r="A20" s="265"/>
      <c r="B20" s="265"/>
      <c r="C20" s="265"/>
      <c r="D20" s="265"/>
      <c r="E20" s="265"/>
      <c r="F20" s="265"/>
      <c r="G20" s="265"/>
      <c r="H20" s="265"/>
      <c r="I20" s="265"/>
      <c r="J20" s="265"/>
      <c r="K20" s="265"/>
      <c r="L20" s="265"/>
      <c r="M20" s="265"/>
      <c r="N20" s="265"/>
      <c r="O20" s="265"/>
      <c r="P20" s="265"/>
      <c r="Q20" s="265"/>
      <c r="R20" s="265"/>
      <c r="S20" s="265"/>
    </row>
    <row r="21" spans="1:19" ht="27.75" customHeight="1">
      <c r="A21" s="265"/>
      <c r="B21" s="265"/>
      <c r="C21" s="265"/>
      <c r="D21" s="265"/>
      <c r="E21" s="265"/>
      <c r="F21" s="265"/>
      <c r="G21" s="265"/>
      <c r="H21" s="265"/>
      <c r="I21" s="265"/>
      <c r="J21" s="265"/>
      <c r="K21" s="265"/>
      <c r="L21" s="265"/>
      <c r="M21" s="265"/>
      <c r="N21" s="265"/>
      <c r="O21" s="265"/>
      <c r="P21" s="265"/>
      <c r="Q21" s="265"/>
      <c r="R21" s="265"/>
      <c r="S21" s="265"/>
    </row>
    <row r="22" spans="1:19" ht="27.75" customHeight="1">
      <c r="A22" s="265"/>
      <c r="B22" s="265"/>
      <c r="C22" s="265"/>
      <c r="D22" s="265"/>
      <c r="E22" s="265"/>
      <c r="F22" s="265"/>
      <c r="G22" s="265"/>
      <c r="H22" s="265"/>
      <c r="I22" s="265"/>
      <c r="J22" s="265"/>
      <c r="K22" s="265"/>
      <c r="L22" s="265"/>
      <c r="M22" s="265"/>
      <c r="N22" s="265"/>
      <c r="O22" s="265"/>
      <c r="P22" s="265"/>
      <c r="Q22" s="265"/>
      <c r="R22" s="265"/>
      <c r="S22" s="265"/>
    </row>
    <row r="23" spans="1:19" ht="27.75" customHeight="1">
      <c r="A23" s="265"/>
      <c r="B23" s="265"/>
      <c r="C23" s="265"/>
      <c r="D23" s="265"/>
      <c r="E23" s="265"/>
      <c r="F23" s="265"/>
      <c r="G23" s="265"/>
      <c r="H23" s="265"/>
      <c r="I23" s="265"/>
      <c r="J23" s="265"/>
      <c r="K23" s="265"/>
      <c r="L23" s="265"/>
      <c r="M23" s="265"/>
      <c r="N23" s="265"/>
      <c r="O23" s="265"/>
      <c r="P23" s="265"/>
      <c r="Q23" s="265"/>
      <c r="R23" s="265"/>
      <c r="S23" s="265"/>
    </row>
    <row r="24" spans="1:19" ht="27.75" customHeight="1">
      <c r="A24" s="265"/>
      <c r="B24" s="265"/>
      <c r="C24" s="265"/>
      <c r="D24" s="265"/>
      <c r="E24" s="265"/>
      <c r="F24" s="265"/>
      <c r="G24" s="265"/>
      <c r="H24" s="265"/>
      <c r="I24" s="265"/>
      <c r="J24" s="265"/>
      <c r="K24" s="265"/>
      <c r="L24" s="265"/>
      <c r="M24" s="265"/>
      <c r="N24" s="265"/>
      <c r="O24" s="265"/>
      <c r="P24" s="265"/>
      <c r="Q24" s="265"/>
      <c r="R24" s="265"/>
      <c r="S24" s="265"/>
    </row>
    <row r="25" spans="1:19" ht="27.75" customHeight="1">
      <c r="A25" s="265"/>
      <c r="B25" s="265"/>
      <c r="C25" s="265"/>
      <c r="D25" s="265"/>
      <c r="E25" s="265"/>
      <c r="F25" s="265"/>
      <c r="G25" s="265"/>
      <c r="H25" s="265"/>
      <c r="I25" s="265"/>
      <c r="J25" s="265"/>
      <c r="K25" s="265"/>
      <c r="L25" s="265"/>
      <c r="M25" s="265"/>
      <c r="N25" s="265"/>
      <c r="O25" s="265"/>
      <c r="P25" s="265"/>
      <c r="Q25" s="265"/>
      <c r="R25" s="265"/>
      <c r="S25" s="265"/>
    </row>
    <row r="26" spans="1:19" ht="27.75" customHeight="1">
      <c r="A26" s="265"/>
      <c r="B26" s="265"/>
      <c r="C26" s="265"/>
      <c r="D26" s="265"/>
      <c r="E26" s="265"/>
      <c r="F26" s="265"/>
      <c r="G26" s="265"/>
      <c r="H26" s="265"/>
      <c r="I26" s="265"/>
      <c r="J26" s="265"/>
      <c r="K26" s="265"/>
      <c r="L26" s="265"/>
      <c r="M26" s="265"/>
      <c r="N26" s="265"/>
      <c r="O26" s="265"/>
      <c r="P26" s="265"/>
      <c r="Q26" s="265"/>
      <c r="R26" s="265"/>
      <c r="S26" s="265"/>
    </row>
    <row r="27" spans="1:19" ht="27.75" customHeight="1">
      <c r="A27" s="265"/>
      <c r="B27" s="265"/>
      <c r="C27" s="265"/>
      <c r="D27" s="265"/>
      <c r="E27" s="265"/>
      <c r="F27" s="265"/>
      <c r="G27" s="265"/>
      <c r="H27" s="265"/>
      <c r="I27" s="265"/>
      <c r="J27" s="265"/>
      <c r="K27" s="265"/>
      <c r="L27" s="265"/>
      <c r="M27" s="265"/>
      <c r="N27" s="265"/>
      <c r="O27" s="265"/>
      <c r="P27" s="265"/>
      <c r="Q27" s="265"/>
      <c r="R27" s="265"/>
      <c r="S27" s="265"/>
    </row>
    <row r="28" spans="1:19" ht="27.75" customHeight="1">
      <c r="A28" s="265"/>
      <c r="B28" s="265"/>
      <c r="C28" s="265"/>
      <c r="D28" s="265"/>
      <c r="E28" s="265"/>
      <c r="F28" s="265"/>
      <c r="G28" s="265"/>
      <c r="H28" s="265"/>
      <c r="I28" s="265"/>
      <c r="J28" s="265"/>
      <c r="K28" s="265"/>
      <c r="L28" s="265"/>
      <c r="M28" s="265"/>
      <c r="N28" s="265"/>
      <c r="O28" s="265"/>
      <c r="P28" s="265"/>
      <c r="Q28" s="265"/>
      <c r="R28" s="265"/>
      <c r="S28" s="265"/>
    </row>
    <row r="29" spans="1:19" ht="27.75" customHeight="1">
      <c r="A29" s="265"/>
      <c r="B29" s="265"/>
      <c r="C29" s="265"/>
      <c r="D29" s="265"/>
      <c r="E29" s="265"/>
      <c r="F29" s="265"/>
      <c r="G29" s="265"/>
      <c r="H29" s="265"/>
      <c r="I29" s="265"/>
      <c r="J29" s="265"/>
      <c r="K29" s="265"/>
      <c r="L29" s="265"/>
      <c r="M29" s="265"/>
      <c r="N29" s="265"/>
      <c r="O29" s="265"/>
      <c r="P29" s="265"/>
      <c r="Q29" s="265"/>
      <c r="R29" s="265"/>
      <c r="S29" s="265"/>
    </row>
    <row r="30" spans="1:19" ht="27.75" customHeight="1">
      <c r="A30" s="265"/>
      <c r="B30" s="265"/>
      <c r="C30" s="265"/>
      <c r="D30" s="265"/>
      <c r="E30" s="265"/>
      <c r="F30" s="265"/>
      <c r="G30" s="265"/>
      <c r="H30" s="265"/>
      <c r="I30" s="265"/>
      <c r="J30" s="265"/>
      <c r="K30" s="265"/>
      <c r="L30" s="265"/>
      <c r="M30" s="265"/>
      <c r="N30" s="265"/>
      <c r="O30" s="265"/>
      <c r="P30" s="265"/>
      <c r="Q30" s="265"/>
      <c r="R30" s="265"/>
      <c r="S30" s="265"/>
    </row>
    <row r="31" spans="1:19" ht="27.75" customHeight="1">
      <c r="A31" s="265"/>
      <c r="B31" s="265"/>
      <c r="C31" s="265"/>
      <c r="D31" s="265"/>
      <c r="E31" s="265"/>
      <c r="F31" s="265"/>
      <c r="G31" s="265"/>
      <c r="H31" s="265"/>
      <c r="I31" s="265"/>
      <c r="J31" s="265"/>
      <c r="K31" s="265"/>
      <c r="L31" s="265"/>
      <c r="M31" s="265"/>
      <c r="N31" s="265"/>
      <c r="O31" s="265"/>
      <c r="P31" s="265"/>
      <c r="Q31" s="265"/>
      <c r="R31" s="265"/>
      <c r="S31" s="265"/>
    </row>
    <row r="32" spans="1:19" ht="27.75" customHeight="1">
      <c r="A32" s="265"/>
      <c r="B32" s="265"/>
      <c r="C32" s="265"/>
      <c r="D32" s="265"/>
      <c r="E32" s="265"/>
      <c r="F32" s="265"/>
      <c r="G32" s="265"/>
      <c r="H32" s="265"/>
      <c r="I32" s="265"/>
      <c r="J32" s="265"/>
      <c r="K32" s="265"/>
      <c r="L32" s="265"/>
      <c r="M32" s="265"/>
      <c r="N32" s="265"/>
      <c r="O32" s="265"/>
      <c r="P32" s="265"/>
      <c r="Q32" s="265"/>
      <c r="R32" s="265"/>
      <c r="S32" s="265"/>
    </row>
    <row r="33" spans="1:21" ht="27.75" customHeight="1">
      <c r="A33" s="265"/>
      <c r="B33" s="265"/>
      <c r="C33" s="265"/>
      <c r="D33" s="265"/>
      <c r="E33" s="265"/>
      <c r="F33" s="265"/>
      <c r="G33" s="265"/>
      <c r="H33" s="265"/>
      <c r="I33" s="265"/>
      <c r="J33" s="265"/>
      <c r="K33" s="265"/>
      <c r="L33" s="265"/>
      <c r="M33" s="265"/>
      <c r="N33" s="265"/>
      <c r="O33" s="265"/>
      <c r="P33" s="265"/>
      <c r="Q33" s="265"/>
      <c r="R33" s="265"/>
      <c r="S33" s="265"/>
    </row>
    <row r="34" spans="1:21" ht="27.75" customHeight="1">
      <c r="A34" s="265"/>
      <c r="B34" s="265"/>
      <c r="C34" s="265"/>
      <c r="D34" s="265"/>
      <c r="E34" s="265"/>
      <c r="F34" s="265"/>
      <c r="G34" s="265"/>
      <c r="H34" s="265"/>
      <c r="I34" s="265"/>
      <c r="J34" s="265"/>
      <c r="K34" s="265"/>
      <c r="L34" s="265"/>
      <c r="M34" s="265"/>
      <c r="N34" s="265"/>
      <c r="O34" s="265"/>
      <c r="P34" s="265"/>
      <c r="Q34" s="265"/>
      <c r="R34" s="265"/>
      <c r="S34" s="265"/>
    </row>
    <row r="35" spans="1:21" ht="27.75" customHeight="1">
      <c r="A35" s="265"/>
      <c r="B35" s="265"/>
      <c r="C35" s="265"/>
      <c r="D35" s="265"/>
      <c r="E35" s="265"/>
      <c r="F35" s="265"/>
      <c r="G35" s="265"/>
      <c r="H35" s="265"/>
      <c r="I35" s="265"/>
      <c r="J35" s="265"/>
      <c r="K35" s="265"/>
      <c r="L35" s="265"/>
      <c r="M35" s="265"/>
      <c r="N35" s="265"/>
      <c r="O35" s="265"/>
      <c r="P35" s="265"/>
      <c r="Q35" s="265"/>
      <c r="R35" s="265"/>
      <c r="S35" s="265"/>
    </row>
    <row r="36" spans="1:21" ht="27.75" customHeight="1">
      <c r="A36" s="265"/>
      <c r="B36" s="265"/>
      <c r="C36" s="265"/>
      <c r="D36" s="265"/>
      <c r="E36" s="265"/>
      <c r="F36" s="265"/>
      <c r="G36" s="265"/>
      <c r="H36" s="265"/>
      <c r="I36" s="265"/>
      <c r="J36" s="265"/>
      <c r="K36" s="265"/>
      <c r="L36" s="265"/>
      <c r="M36" s="265"/>
      <c r="N36" s="265"/>
      <c r="O36" s="265"/>
      <c r="P36" s="265"/>
      <c r="Q36" s="265"/>
      <c r="R36" s="265"/>
      <c r="S36" s="265"/>
    </row>
    <row r="37" spans="1:21" ht="27.75" customHeight="1">
      <c r="A37" s="265"/>
      <c r="B37" s="265"/>
      <c r="C37" s="265"/>
      <c r="D37" s="265"/>
      <c r="E37" s="265"/>
      <c r="F37" s="265"/>
      <c r="G37" s="265"/>
      <c r="H37" s="265"/>
      <c r="I37" s="265"/>
      <c r="J37" s="265"/>
      <c r="K37" s="265"/>
      <c r="L37" s="265"/>
      <c r="M37" s="265"/>
      <c r="N37" s="265"/>
      <c r="O37" s="265"/>
      <c r="P37" s="265"/>
      <c r="Q37" s="265"/>
      <c r="R37" s="265"/>
      <c r="S37" s="265"/>
    </row>
    <row r="38" spans="1:21" ht="27.75" customHeight="1">
      <c r="A38" s="261" t="s">
        <v>30</v>
      </c>
      <c r="B38" s="261"/>
      <c r="C38" s="261"/>
      <c r="D38" s="261"/>
      <c r="E38" s="261"/>
      <c r="F38" s="261"/>
      <c r="G38" s="261"/>
      <c r="H38" s="261"/>
      <c r="I38" s="261"/>
      <c r="J38" s="261"/>
      <c r="K38" s="256" t="str">
        <f>IF(入力シート２!L13=0,"",入力シート２!L13)</f>
        <v/>
      </c>
      <c r="L38" s="257"/>
      <c r="M38" s="254" t="str">
        <f>IF(入力シート２!N13=0,"",入力シート２!N13)</f>
        <v/>
      </c>
      <c r="N38" s="255"/>
      <c r="O38" s="262"/>
      <c r="P38" s="262"/>
      <c r="Q38" s="262"/>
      <c r="R38" s="262"/>
      <c r="S38" s="262"/>
    </row>
    <row r="39" spans="1:21" s="23" customFormat="1" ht="17.25" customHeight="1">
      <c r="A39" s="195" t="s">
        <v>32</v>
      </c>
      <c r="B39" s="188"/>
      <c r="C39" s="188"/>
      <c r="D39" s="188"/>
      <c r="E39" s="188"/>
      <c r="F39" s="188"/>
      <c r="G39" s="188"/>
      <c r="H39" s="188"/>
      <c r="I39" s="188"/>
      <c r="J39" s="188"/>
      <c r="K39" s="188"/>
      <c r="L39" s="188"/>
      <c r="M39" s="188"/>
      <c r="N39" s="188"/>
      <c r="O39" s="188"/>
      <c r="P39" s="188"/>
      <c r="Q39" s="188"/>
      <c r="R39" s="188"/>
      <c r="S39" s="188"/>
      <c r="T39" s="188"/>
    </row>
    <row r="40" spans="1:21" s="23" customFormat="1" ht="17.25" customHeight="1">
      <c r="A40" s="195" t="s">
        <v>33</v>
      </c>
      <c r="B40" s="188"/>
      <c r="C40" s="188"/>
      <c r="D40" s="188"/>
      <c r="E40" s="188"/>
      <c r="F40" s="188"/>
      <c r="G40" s="188"/>
      <c r="H40" s="188"/>
      <c r="I40" s="188"/>
      <c r="J40" s="188"/>
      <c r="K40" s="188"/>
      <c r="L40" s="188"/>
      <c r="M40" s="188"/>
      <c r="N40" s="188"/>
      <c r="O40" s="188"/>
      <c r="P40" s="188"/>
      <c r="Q40" s="188"/>
      <c r="R40" s="188"/>
      <c r="S40" s="188"/>
      <c r="T40" s="188"/>
    </row>
    <row r="41" spans="1:21" s="23" customFormat="1" ht="17.25" customHeight="1">
      <c r="A41" s="195" t="s">
        <v>34</v>
      </c>
      <c r="B41" s="188"/>
      <c r="C41" s="188"/>
      <c r="D41" s="188"/>
      <c r="E41" s="188"/>
      <c r="F41" s="188"/>
      <c r="G41" s="188"/>
      <c r="H41" s="188"/>
      <c r="I41" s="188"/>
      <c r="J41" s="188"/>
      <c r="K41" s="188"/>
      <c r="L41" s="188"/>
      <c r="M41" s="188"/>
      <c r="N41" s="188"/>
      <c r="O41" s="188"/>
      <c r="P41" s="188"/>
      <c r="Q41" s="188"/>
      <c r="R41" s="188"/>
      <c r="S41" s="188"/>
      <c r="T41" s="188"/>
    </row>
    <row r="44" spans="1:21">
      <c r="A44" s="258" t="s">
        <v>31</v>
      </c>
      <c r="B44" s="258"/>
      <c r="C44" s="258"/>
      <c r="D44" s="258"/>
      <c r="E44" s="258"/>
      <c r="F44" s="258"/>
      <c r="G44" s="258"/>
      <c r="H44" s="258"/>
      <c r="I44" s="258"/>
      <c r="J44" s="258"/>
      <c r="K44" s="258"/>
      <c r="L44" s="258"/>
      <c r="M44" s="258"/>
      <c r="N44" s="258"/>
      <c r="O44" s="258"/>
      <c r="P44" s="258"/>
      <c r="Q44" s="258"/>
      <c r="R44" s="258"/>
      <c r="S44" s="258"/>
      <c r="T44" s="184"/>
      <c r="U44" s="21"/>
    </row>
    <row r="45" spans="1:21">
      <c r="A45" s="184"/>
      <c r="B45" s="184"/>
      <c r="C45" s="184"/>
      <c r="D45" s="184"/>
      <c r="E45" s="184"/>
      <c r="F45" s="184"/>
      <c r="G45" s="184"/>
      <c r="H45" s="184"/>
      <c r="I45" s="184"/>
      <c r="J45" s="184"/>
      <c r="K45" s="184"/>
      <c r="L45" s="184"/>
      <c r="M45" s="184"/>
      <c r="N45" s="184"/>
      <c r="O45" s="184"/>
      <c r="P45" s="184"/>
      <c r="Q45" s="184"/>
      <c r="R45" s="184"/>
      <c r="S45" s="184"/>
      <c r="T45" s="184"/>
      <c r="U45" s="21"/>
    </row>
    <row r="46" spans="1:21" ht="25.5" customHeight="1">
      <c r="A46" s="184"/>
      <c r="B46" s="184"/>
      <c r="C46" s="184"/>
      <c r="D46" s="184"/>
      <c r="E46" s="184"/>
      <c r="F46" s="184"/>
      <c r="G46" s="184"/>
      <c r="H46" s="184"/>
      <c r="I46" s="184"/>
      <c r="J46" s="184"/>
      <c r="K46" s="184"/>
      <c r="M46" s="259" t="s">
        <v>1</v>
      </c>
      <c r="N46" s="259"/>
      <c r="O46" s="259">
        <f>入力シート１!$E$5</f>
        <v>0</v>
      </c>
      <c r="P46" s="259"/>
      <c r="Q46" s="259"/>
      <c r="R46" s="259"/>
      <c r="S46" s="259"/>
      <c r="T46" s="259"/>
      <c r="U46" s="21"/>
    </row>
    <row r="47" spans="1:21" s="23" customFormat="1" ht="21.75" customHeight="1">
      <c r="A47" s="260" t="s">
        <v>91</v>
      </c>
      <c r="B47" s="260"/>
      <c r="C47" s="259">
        <f>入力シート１!E15</f>
        <v>0</v>
      </c>
      <c r="D47" s="259"/>
      <c r="E47" s="259"/>
      <c r="F47" s="259"/>
      <c r="G47" s="259"/>
      <c r="H47" s="259"/>
      <c r="I47" s="259"/>
      <c r="J47" s="184"/>
      <c r="K47" s="184"/>
      <c r="L47" s="184"/>
      <c r="M47" s="184"/>
      <c r="N47" s="184"/>
      <c r="O47" s="184"/>
      <c r="P47" s="184"/>
      <c r="Q47" s="184"/>
      <c r="R47" s="184"/>
      <c r="S47" s="184"/>
      <c r="T47" s="184"/>
      <c r="U47" s="21"/>
    </row>
    <row r="48" spans="1:21" s="23" customFormat="1" ht="7.5" customHeight="1">
      <c r="A48" s="185"/>
      <c r="B48" s="185"/>
      <c r="C48" s="184"/>
      <c r="D48" s="184"/>
      <c r="E48" s="184"/>
      <c r="F48" s="184"/>
      <c r="G48" s="184"/>
      <c r="H48" s="184"/>
      <c r="I48" s="184"/>
      <c r="J48" s="184"/>
      <c r="K48" s="184"/>
      <c r="L48" s="184"/>
      <c r="M48" s="184"/>
      <c r="N48" s="184"/>
      <c r="O48" s="184"/>
      <c r="P48" s="184"/>
      <c r="Q48" s="184"/>
      <c r="R48" s="184"/>
      <c r="S48" s="184"/>
      <c r="T48" s="184"/>
      <c r="U48" s="21"/>
    </row>
    <row r="49" spans="1:20" s="23" customFormat="1" ht="21" customHeight="1">
      <c r="A49" s="266" t="s">
        <v>101</v>
      </c>
      <c r="B49" s="266"/>
      <c r="C49" s="266"/>
      <c r="D49" s="186" t="str">
        <f>入力シート２!C33</f>
        <v>令和　年</v>
      </c>
      <c r="E49" s="186">
        <f>入力シート２!D33</f>
        <v>0</v>
      </c>
      <c r="F49" s="186" t="str">
        <f>入力シート２!E33</f>
        <v>月</v>
      </c>
      <c r="G49" s="186">
        <f>入力シート２!F33</f>
        <v>0</v>
      </c>
      <c r="H49" s="186" t="str">
        <f>入力シート２!G33</f>
        <v>日</v>
      </c>
      <c r="I49" s="186" t="s">
        <v>93</v>
      </c>
      <c r="J49" s="186" t="str">
        <f>入力シート２!I33</f>
        <v>令和　年</v>
      </c>
      <c r="K49" s="186">
        <f>入力シート２!J33</f>
        <v>0</v>
      </c>
      <c r="L49" s="186" t="str">
        <f>入力シート２!K33</f>
        <v>月</v>
      </c>
      <c r="M49" s="186">
        <f>入力シート２!L33</f>
        <v>0</v>
      </c>
      <c r="N49" s="186" t="str">
        <f>入力シート２!M33</f>
        <v>日</v>
      </c>
      <c r="O49" s="187"/>
      <c r="P49" s="187"/>
      <c r="Q49" s="187"/>
      <c r="R49" s="187"/>
      <c r="S49" s="187"/>
      <c r="T49" s="188"/>
    </row>
    <row r="50" spans="1:20" s="23" customFormat="1" ht="5.25" customHeight="1">
      <c r="A50" s="189"/>
      <c r="B50" s="187"/>
      <c r="C50" s="187"/>
      <c r="D50" s="187"/>
      <c r="E50" s="190"/>
      <c r="F50" s="190"/>
      <c r="G50" s="187"/>
      <c r="H50" s="187"/>
      <c r="I50" s="187"/>
      <c r="J50" s="187"/>
      <c r="K50" s="187"/>
      <c r="L50" s="187"/>
      <c r="M50" s="187"/>
      <c r="N50" s="187"/>
      <c r="O50" s="187"/>
      <c r="P50" s="187"/>
      <c r="Q50" s="187"/>
      <c r="R50" s="187"/>
      <c r="S50" s="187"/>
      <c r="T50" s="188"/>
    </row>
    <row r="51" spans="1:20" s="52" customFormat="1" ht="21" customHeight="1">
      <c r="A51" s="260" t="s">
        <v>102</v>
      </c>
      <c r="B51" s="260"/>
      <c r="C51" s="191">
        <f>入力シート２!I30</f>
        <v>0</v>
      </c>
      <c r="D51" s="191">
        <f>入力シート２!J30</f>
        <v>0</v>
      </c>
      <c r="E51" s="191" t="str">
        <f>入力シート２!K30</f>
        <v>年</v>
      </c>
      <c r="F51" s="191">
        <f>入力シート２!L30</f>
        <v>0</v>
      </c>
      <c r="G51" s="191" t="str">
        <f>入力シート２!M30</f>
        <v>月</v>
      </c>
      <c r="H51" s="191">
        <f>入力シート２!N30</f>
        <v>0</v>
      </c>
      <c r="I51" s="191" t="str">
        <f>入力シート２!O30</f>
        <v>日</v>
      </c>
      <c r="J51" s="192"/>
      <c r="K51" s="192"/>
      <c r="L51" s="192"/>
      <c r="M51" s="192"/>
      <c r="N51" s="192"/>
      <c r="O51" s="192"/>
      <c r="P51" s="192"/>
      <c r="Q51" s="192"/>
      <c r="R51" s="192"/>
      <c r="S51" s="192"/>
      <c r="T51" s="193"/>
    </row>
    <row r="52" spans="1:20" ht="9" customHeight="1">
      <c r="A52" s="187"/>
      <c r="B52" s="187"/>
      <c r="C52" s="187"/>
      <c r="D52" s="187"/>
      <c r="E52" s="194"/>
      <c r="F52" s="194"/>
      <c r="G52" s="187"/>
      <c r="H52" s="187"/>
      <c r="I52" s="187"/>
      <c r="J52" s="187"/>
      <c r="K52" s="187"/>
      <c r="L52" s="187"/>
      <c r="M52" s="187"/>
      <c r="N52" s="187"/>
      <c r="O52" s="187"/>
      <c r="P52" s="187"/>
      <c r="Q52" s="187"/>
      <c r="R52" s="187"/>
      <c r="S52" s="187"/>
    </row>
    <row r="53" spans="1:20" ht="27.75" customHeight="1">
      <c r="A53" s="263" t="s">
        <v>35</v>
      </c>
      <c r="B53" s="263"/>
      <c r="C53" s="263"/>
      <c r="D53" s="263"/>
      <c r="E53" s="263"/>
      <c r="F53" s="263"/>
      <c r="G53" s="263"/>
      <c r="H53" s="263"/>
      <c r="I53" s="263"/>
      <c r="J53" s="263"/>
      <c r="K53" s="262" t="s">
        <v>36</v>
      </c>
      <c r="L53" s="262"/>
      <c r="M53" s="262"/>
      <c r="N53" s="262"/>
      <c r="O53" s="262" t="s">
        <v>37</v>
      </c>
      <c r="P53" s="262"/>
      <c r="Q53" s="262"/>
      <c r="R53" s="262"/>
      <c r="S53" s="262"/>
    </row>
    <row r="54" spans="1:20" ht="27.75" customHeight="1">
      <c r="A54" s="264" t="s">
        <v>92</v>
      </c>
      <c r="B54" s="265"/>
      <c r="C54" s="265"/>
      <c r="D54" s="265"/>
      <c r="E54" s="265"/>
      <c r="F54" s="265"/>
      <c r="G54" s="265"/>
      <c r="H54" s="265"/>
      <c r="I54" s="265"/>
      <c r="J54" s="265"/>
      <c r="K54" s="265"/>
      <c r="L54" s="265"/>
      <c r="M54" s="265"/>
      <c r="N54" s="265"/>
      <c r="O54" s="265"/>
      <c r="P54" s="265"/>
      <c r="Q54" s="265"/>
      <c r="R54" s="265"/>
      <c r="S54" s="265"/>
    </row>
    <row r="55" spans="1:20" ht="27.75" customHeight="1">
      <c r="A55" s="265"/>
      <c r="B55" s="265"/>
      <c r="C55" s="265"/>
      <c r="D55" s="265"/>
      <c r="E55" s="265"/>
      <c r="F55" s="265"/>
      <c r="G55" s="265"/>
      <c r="H55" s="265"/>
      <c r="I55" s="265"/>
      <c r="J55" s="265"/>
      <c r="K55" s="265"/>
      <c r="L55" s="265"/>
      <c r="M55" s="265"/>
      <c r="N55" s="265"/>
      <c r="O55" s="265"/>
      <c r="P55" s="265"/>
      <c r="Q55" s="265"/>
      <c r="R55" s="265"/>
      <c r="S55" s="265"/>
    </row>
    <row r="56" spans="1:20" ht="27.75" customHeight="1">
      <c r="A56" s="265"/>
      <c r="B56" s="265"/>
      <c r="C56" s="265"/>
      <c r="D56" s="265"/>
      <c r="E56" s="265"/>
      <c r="F56" s="265"/>
      <c r="G56" s="265"/>
      <c r="H56" s="265"/>
      <c r="I56" s="265"/>
      <c r="J56" s="265"/>
      <c r="K56" s="265"/>
      <c r="L56" s="265"/>
      <c r="M56" s="265"/>
      <c r="N56" s="265"/>
      <c r="O56" s="265"/>
      <c r="P56" s="265"/>
      <c r="Q56" s="265"/>
      <c r="R56" s="265"/>
      <c r="S56" s="265"/>
    </row>
    <row r="57" spans="1:20" ht="27.75" customHeight="1">
      <c r="A57" s="265"/>
      <c r="B57" s="265"/>
      <c r="C57" s="265"/>
      <c r="D57" s="265"/>
      <c r="E57" s="265"/>
      <c r="F57" s="265"/>
      <c r="G57" s="265"/>
      <c r="H57" s="265"/>
      <c r="I57" s="265"/>
      <c r="J57" s="265"/>
      <c r="K57" s="265"/>
      <c r="L57" s="265"/>
      <c r="M57" s="265"/>
      <c r="N57" s="265"/>
      <c r="O57" s="265"/>
      <c r="P57" s="265"/>
      <c r="Q57" s="265"/>
      <c r="R57" s="265"/>
      <c r="S57" s="265"/>
    </row>
    <row r="58" spans="1:20" ht="27.75" customHeight="1">
      <c r="A58" s="265"/>
      <c r="B58" s="265"/>
      <c r="C58" s="265"/>
      <c r="D58" s="265"/>
      <c r="E58" s="265"/>
      <c r="F58" s="265"/>
      <c r="G58" s="265"/>
      <c r="H58" s="265"/>
      <c r="I58" s="265"/>
      <c r="J58" s="265"/>
      <c r="K58" s="265"/>
      <c r="L58" s="265"/>
      <c r="M58" s="265"/>
      <c r="N58" s="265"/>
      <c r="O58" s="265"/>
      <c r="P58" s="265"/>
      <c r="Q58" s="265"/>
      <c r="R58" s="265"/>
      <c r="S58" s="265"/>
    </row>
    <row r="59" spans="1:20" ht="27.75" customHeight="1">
      <c r="A59" s="265"/>
      <c r="B59" s="265"/>
      <c r="C59" s="265"/>
      <c r="D59" s="265"/>
      <c r="E59" s="265"/>
      <c r="F59" s="265"/>
      <c r="G59" s="265"/>
      <c r="H59" s="265"/>
      <c r="I59" s="265"/>
      <c r="J59" s="265"/>
      <c r="K59" s="265"/>
      <c r="L59" s="265"/>
      <c r="M59" s="265"/>
      <c r="N59" s="265"/>
      <c r="O59" s="265"/>
      <c r="P59" s="265"/>
      <c r="Q59" s="265"/>
      <c r="R59" s="265"/>
      <c r="S59" s="265"/>
    </row>
    <row r="60" spans="1:20" ht="27.75" customHeight="1">
      <c r="A60" s="265"/>
      <c r="B60" s="265"/>
      <c r="C60" s="265"/>
      <c r="D60" s="265"/>
      <c r="E60" s="265"/>
      <c r="F60" s="265"/>
      <c r="G60" s="265"/>
      <c r="H60" s="265"/>
      <c r="I60" s="265"/>
      <c r="J60" s="265"/>
      <c r="K60" s="265"/>
      <c r="L60" s="265"/>
      <c r="M60" s="265"/>
      <c r="N60" s="265"/>
      <c r="O60" s="265"/>
      <c r="P60" s="265"/>
      <c r="Q60" s="265"/>
      <c r="R60" s="265"/>
      <c r="S60" s="265"/>
    </row>
    <row r="61" spans="1:20" ht="27.75" customHeight="1">
      <c r="A61" s="265"/>
      <c r="B61" s="265"/>
      <c r="C61" s="265"/>
      <c r="D61" s="265"/>
      <c r="E61" s="265"/>
      <c r="F61" s="265"/>
      <c r="G61" s="265"/>
      <c r="H61" s="265"/>
      <c r="I61" s="265"/>
      <c r="J61" s="265"/>
      <c r="K61" s="265"/>
      <c r="L61" s="265"/>
      <c r="M61" s="265"/>
      <c r="N61" s="265"/>
      <c r="O61" s="265"/>
      <c r="P61" s="265"/>
      <c r="Q61" s="265"/>
      <c r="R61" s="265"/>
      <c r="S61" s="265"/>
    </row>
    <row r="62" spans="1:20" ht="27.75" customHeight="1">
      <c r="A62" s="265"/>
      <c r="B62" s="265"/>
      <c r="C62" s="265"/>
      <c r="D62" s="265"/>
      <c r="E62" s="265"/>
      <c r="F62" s="265"/>
      <c r="G62" s="265"/>
      <c r="H62" s="265"/>
      <c r="I62" s="265"/>
      <c r="J62" s="265"/>
      <c r="K62" s="265"/>
      <c r="L62" s="265"/>
      <c r="M62" s="265"/>
      <c r="N62" s="265"/>
      <c r="O62" s="265"/>
      <c r="P62" s="265"/>
      <c r="Q62" s="265"/>
      <c r="R62" s="265"/>
      <c r="S62" s="265"/>
    </row>
    <row r="63" spans="1:20" ht="27.75" customHeight="1">
      <c r="A63" s="265"/>
      <c r="B63" s="265"/>
      <c r="C63" s="265"/>
      <c r="D63" s="265"/>
      <c r="E63" s="265"/>
      <c r="F63" s="265"/>
      <c r="G63" s="265"/>
      <c r="H63" s="265"/>
      <c r="I63" s="265"/>
      <c r="J63" s="265"/>
      <c r="K63" s="265"/>
      <c r="L63" s="265"/>
      <c r="M63" s="265"/>
      <c r="N63" s="265"/>
      <c r="O63" s="265"/>
      <c r="P63" s="265"/>
      <c r="Q63" s="265"/>
      <c r="R63" s="265"/>
      <c r="S63" s="265"/>
    </row>
    <row r="64" spans="1:20" ht="27.75" customHeight="1">
      <c r="A64" s="265"/>
      <c r="B64" s="265"/>
      <c r="C64" s="265"/>
      <c r="D64" s="265"/>
      <c r="E64" s="265"/>
      <c r="F64" s="265"/>
      <c r="G64" s="265"/>
      <c r="H64" s="265"/>
      <c r="I64" s="265"/>
      <c r="J64" s="265"/>
      <c r="K64" s="265"/>
      <c r="L64" s="265"/>
      <c r="M64" s="265"/>
      <c r="N64" s="265"/>
      <c r="O64" s="265"/>
      <c r="P64" s="265"/>
      <c r="Q64" s="265"/>
      <c r="R64" s="265"/>
      <c r="S64" s="265"/>
    </row>
    <row r="65" spans="1:20" ht="27.75" customHeight="1">
      <c r="A65" s="265"/>
      <c r="B65" s="265"/>
      <c r="C65" s="265"/>
      <c r="D65" s="265"/>
      <c r="E65" s="265"/>
      <c r="F65" s="265"/>
      <c r="G65" s="265"/>
      <c r="H65" s="265"/>
      <c r="I65" s="265"/>
      <c r="J65" s="265"/>
      <c r="K65" s="265"/>
      <c r="L65" s="265"/>
      <c r="M65" s="265"/>
      <c r="N65" s="265"/>
      <c r="O65" s="265"/>
      <c r="P65" s="265"/>
      <c r="Q65" s="265"/>
      <c r="R65" s="265"/>
      <c r="S65" s="265"/>
    </row>
    <row r="66" spans="1:20" ht="27.75" customHeight="1">
      <c r="A66" s="265"/>
      <c r="B66" s="265"/>
      <c r="C66" s="265"/>
      <c r="D66" s="265"/>
      <c r="E66" s="265"/>
      <c r="F66" s="265"/>
      <c r="G66" s="265"/>
      <c r="H66" s="265"/>
      <c r="I66" s="265"/>
      <c r="J66" s="265"/>
      <c r="K66" s="265"/>
      <c r="L66" s="265"/>
      <c r="M66" s="265"/>
      <c r="N66" s="265"/>
      <c r="O66" s="265"/>
      <c r="P66" s="265"/>
      <c r="Q66" s="265"/>
      <c r="R66" s="265"/>
      <c r="S66" s="265"/>
    </row>
    <row r="67" spans="1:20" ht="27.75" customHeight="1">
      <c r="A67" s="265"/>
      <c r="B67" s="265"/>
      <c r="C67" s="265"/>
      <c r="D67" s="265"/>
      <c r="E67" s="265"/>
      <c r="F67" s="265"/>
      <c r="G67" s="265"/>
      <c r="H67" s="265"/>
      <c r="I67" s="265"/>
      <c r="J67" s="265"/>
      <c r="K67" s="265"/>
      <c r="L67" s="265"/>
      <c r="M67" s="265"/>
      <c r="N67" s="265"/>
      <c r="O67" s="265"/>
      <c r="P67" s="265"/>
      <c r="Q67" s="265"/>
      <c r="R67" s="265"/>
      <c r="S67" s="265"/>
    </row>
    <row r="68" spans="1:20" ht="27.75" customHeight="1">
      <c r="A68" s="265"/>
      <c r="B68" s="265"/>
      <c r="C68" s="265"/>
      <c r="D68" s="265"/>
      <c r="E68" s="265"/>
      <c r="F68" s="265"/>
      <c r="G68" s="265"/>
      <c r="H68" s="265"/>
      <c r="I68" s="265"/>
      <c r="J68" s="265"/>
      <c r="K68" s="265"/>
      <c r="L68" s="265"/>
      <c r="M68" s="265"/>
      <c r="N68" s="265"/>
      <c r="O68" s="265"/>
      <c r="P68" s="265"/>
      <c r="Q68" s="265"/>
      <c r="R68" s="265"/>
      <c r="S68" s="265"/>
    </row>
    <row r="69" spans="1:20" ht="27.75" customHeight="1">
      <c r="A69" s="265"/>
      <c r="B69" s="265"/>
      <c r="C69" s="265"/>
      <c r="D69" s="265"/>
      <c r="E69" s="265"/>
      <c r="F69" s="265"/>
      <c r="G69" s="265"/>
      <c r="H69" s="265"/>
      <c r="I69" s="265"/>
      <c r="J69" s="265"/>
      <c r="K69" s="265"/>
      <c r="L69" s="265"/>
      <c r="M69" s="265"/>
      <c r="N69" s="265"/>
      <c r="O69" s="265"/>
      <c r="P69" s="265"/>
      <c r="Q69" s="265"/>
      <c r="R69" s="265"/>
      <c r="S69" s="265"/>
    </row>
    <row r="70" spans="1:20" ht="27.75" customHeight="1">
      <c r="A70" s="265"/>
      <c r="B70" s="265"/>
      <c r="C70" s="265"/>
      <c r="D70" s="265"/>
      <c r="E70" s="265"/>
      <c r="F70" s="265"/>
      <c r="G70" s="265"/>
      <c r="H70" s="265"/>
      <c r="I70" s="265"/>
      <c r="J70" s="265"/>
      <c r="K70" s="265"/>
      <c r="L70" s="265"/>
      <c r="M70" s="265"/>
      <c r="N70" s="265"/>
      <c r="O70" s="265"/>
      <c r="P70" s="265"/>
      <c r="Q70" s="265"/>
      <c r="R70" s="265"/>
      <c r="S70" s="265"/>
    </row>
    <row r="71" spans="1:20" ht="27.75" customHeight="1">
      <c r="A71" s="265"/>
      <c r="B71" s="265"/>
      <c r="C71" s="265"/>
      <c r="D71" s="265"/>
      <c r="E71" s="265"/>
      <c r="F71" s="265"/>
      <c r="G71" s="265"/>
      <c r="H71" s="265"/>
      <c r="I71" s="265"/>
      <c r="J71" s="265"/>
      <c r="K71" s="265"/>
      <c r="L71" s="265"/>
      <c r="M71" s="265"/>
      <c r="N71" s="265"/>
      <c r="O71" s="265"/>
      <c r="P71" s="265"/>
      <c r="Q71" s="265"/>
      <c r="R71" s="265"/>
      <c r="S71" s="265"/>
    </row>
    <row r="72" spans="1:20" ht="27.75" customHeight="1">
      <c r="A72" s="265"/>
      <c r="B72" s="265"/>
      <c r="C72" s="265"/>
      <c r="D72" s="265"/>
      <c r="E72" s="265"/>
      <c r="F72" s="265"/>
      <c r="G72" s="265"/>
      <c r="H72" s="265"/>
      <c r="I72" s="265"/>
      <c r="J72" s="265"/>
      <c r="K72" s="265"/>
      <c r="L72" s="265"/>
      <c r="M72" s="265"/>
      <c r="N72" s="265"/>
      <c r="O72" s="265"/>
      <c r="P72" s="265"/>
      <c r="Q72" s="265"/>
      <c r="R72" s="265"/>
      <c r="S72" s="265"/>
    </row>
    <row r="73" spans="1:20" ht="27.75" customHeight="1">
      <c r="A73" s="265"/>
      <c r="B73" s="265"/>
      <c r="C73" s="265"/>
      <c r="D73" s="265"/>
      <c r="E73" s="265"/>
      <c r="F73" s="265"/>
      <c r="G73" s="265"/>
      <c r="H73" s="265"/>
      <c r="I73" s="265"/>
      <c r="J73" s="265"/>
      <c r="K73" s="265"/>
      <c r="L73" s="265"/>
      <c r="M73" s="265"/>
      <c r="N73" s="265"/>
      <c r="O73" s="265"/>
      <c r="P73" s="265"/>
      <c r="Q73" s="265"/>
      <c r="R73" s="265"/>
      <c r="S73" s="265"/>
    </row>
    <row r="74" spans="1:20" ht="27.75" customHeight="1">
      <c r="A74" s="265"/>
      <c r="B74" s="265"/>
      <c r="C74" s="265"/>
      <c r="D74" s="265"/>
      <c r="E74" s="265"/>
      <c r="F74" s="265"/>
      <c r="G74" s="265"/>
      <c r="H74" s="265"/>
      <c r="I74" s="265"/>
      <c r="J74" s="265"/>
      <c r="K74" s="265"/>
      <c r="L74" s="265"/>
      <c r="M74" s="265"/>
      <c r="N74" s="265"/>
      <c r="O74" s="265"/>
      <c r="P74" s="265"/>
      <c r="Q74" s="265"/>
      <c r="R74" s="265"/>
      <c r="S74" s="265"/>
    </row>
    <row r="75" spans="1:20" ht="27.75" customHeight="1">
      <c r="A75" s="265"/>
      <c r="B75" s="265"/>
      <c r="C75" s="265"/>
      <c r="D75" s="265"/>
      <c r="E75" s="265"/>
      <c r="F75" s="265"/>
      <c r="G75" s="265"/>
      <c r="H75" s="265"/>
      <c r="I75" s="265"/>
      <c r="J75" s="265"/>
      <c r="K75" s="265"/>
      <c r="L75" s="265"/>
      <c r="M75" s="265"/>
      <c r="N75" s="265"/>
      <c r="O75" s="265"/>
      <c r="P75" s="265"/>
      <c r="Q75" s="265"/>
      <c r="R75" s="265"/>
      <c r="S75" s="265"/>
    </row>
    <row r="76" spans="1:20" ht="27.75" customHeight="1">
      <c r="A76" s="265"/>
      <c r="B76" s="265"/>
      <c r="C76" s="265"/>
      <c r="D76" s="265"/>
      <c r="E76" s="265"/>
      <c r="F76" s="265"/>
      <c r="G76" s="265"/>
      <c r="H76" s="265"/>
      <c r="I76" s="265"/>
      <c r="J76" s="265"/>
      <c r="K76" s="265"/>
      <c r="L76" s="265"/>
      <c r="M76" s="265"/>
      <c r="N76" s="265"/>
      <c r="O76" s="265"/>
      <c r="P76" s="265"/>
      <c r="Q76" s="265"/>
      <c r="R76" s="265"/>
      <c r="S76" s="265"/>
    </row>
    <row r="77" spans="1:20" ht="27.75" customHeight="1">
      <c r="A77" s="265"/>
      <c r="B77" s="265"/>
      <c r="C77" s="265"/>
      <c r="D77" s="265"/>
      <c r="E77" s="265"/>
      <c r="F77" s="265"/>
      <c r="G77" s="265"/>
      <c r="H77" s="265"/>
      <c r="I77" s="265"/>
      <c r="J77" s="265"/>
      <c r="K77" s="265"/>
      <c r="L77" s="265"/>
      <c r="M77" s="265"/>
      <c r="N77" s="265"/>
      <c r="O77" s="265"/>
      <c r="P77" s="265"/>
      <c r="Q77" s="265"/>
      <c r="R77" s="265"/>
      <c r="S77" s="265"/>
    </row>
    <row r="78" spans="1:20" ht="27.75" customHeight="1">
      <c r="A78" s="265"/>
      <c r="B78" s="265"/>
      <c r="C78" s="265"/>
      <c r="D78" s="265"/>
      <c r="E78" s="265"/>
      <c r="F78" s="265"/>
      <c r="G78" s="265"/>
      <c r="H78" s="265"/>
      <c r="I78" s="265"/>
      <c r="J78" s="265"/>
      <c r="K78" s="265"/>
      <c r="L78" s="265"/>
      <c r="M78" s="265"/>
      <c r="N78" s="265"/>
      <c r="O78" s="265"/>
      <c r="P78" s="265"/>
      <c r="Q78" s="265"/>
      <c r="R78" s="265"/>
      <c r="S78" s="265"/>
    </row>
    <row r="79" spans="1:20" ht="27.75" customHeight="1">
      <c r="A79" s="261" t="s">
        <v>30</v>
      </c>
      <c r="B79" s="261"/>
      <c r="C79" s="261"/>
      <c r="D79" s="261"/>
      <c r="E79" s="261"/>
      <c r="F79" s="261"/>
      <c r="G79" s="261"/>
      <c r="H79" s="261"/>
      <c r="I79" s="261"/>
      <c r="J79" s="261"/>
      <c r="K79" s="256" t="str">
        <f>IF(入力シート２!L40=0,"",入力シート２!L40)</f>
        <v/>
      </c>
      <c r="L79" s="257"/>
      <c r="M79" s="254" t="str">
        <f>IF(入力シート２!N40=0,"",入力シート２!N40)</f>
        <v/>
      </c>
      <c r="N79" s="255"/>
      <c r="O79" s="262"/>
      <c r="P79" s="262"/>
      <c r="Q79" s="262"/>
      <c r="R79" s="262"/>
      <c r="S79" s="262"/>
    </row>
    <row r="80" spans="1:20" s="23" customFormat="1" ht="17.25" customHeight="1">
      <c r="A80" s="195" t="s">
        <v>32</v>
      </c>
      <c r="B80" s="188"/>
      <c r="C80" s="188"/>
      <c r="D80" s="188"/>
      <c r="E80" s="188"/>
      <c r="F80" s="188"/>
      <c r="G80" s="188"/>
      <c r="H80" s="188"/>
      <c r="I80" s="188"/>
      <c r="J80" s="188"/>
      <c r="K80" s="188"/>
      <c r="L80" s="188"/>
      <c r="M80" s="188"/>
      <c r="N80" s="188"/>
      <c r="O80" s="188"/>
      <c r="P80" s="188"/>
      <c r="Q80" s="188"/>
      <c r="R80" s="188"/>
      <c r="S80" s="188"/>
      <c r="T80" s="188"/>
    </row>
    <row r="81" spans="1:21" s="23" customFormat="1" ht="17.25" customHeight="1">
      <c r="A81" s="195" t="s">
        <v>33</v>
      </c>
      <c r="B81" s="188"/>
      <c r="C81" s="188"/>
      <c r="D81" s="188"/>
      <c r="E81" s="188"/>
      <c r="F81" s="188"/>
      <c r="G81" s="188"/>
      <c r="H81" s="188"/>
      <c r="I81" s="188"/>
      <c r="J81" s="188"/>
      <c r="K81" s="188"/>
      <c r="L81" s="188"/>
      <c r="M81" s="188"/>
      <c r="N81" s="188"/>
      <c r="O81" s="188"/>
      <c r="P81" s="188"/>
      <c r="Q81" s="188"/>
      <c r="R81" s="188"/>
      <c r="S81" s="188"/>
      <c r="T81" s="188"/>
    </row>
    <row r="82" spans="1:21" s="23" customFormat="1" ht="17.25" customHeight="1">
      <c r="A82" s="195" t="s">
        <v>34</v>
      </c>
      <c r="B82" s="188"/>
      <c r="C82" s="188"/>
      <c r="D82" s="188"/>
      <c r="E82" s="188"/>
      <c r="F82" s="188"/>
      <c r="G82" s="188"/>
      <c r="H82" s="188"/>
      <c r="I82" s="188"/>
      <c r="J82" s="188"/>
      <c r="K82" s="188"/>
      <c r="L82" s="188"/>
      <c r="M82" s="188"/>
      <c r="N82" s="188"/>
      <c r="O82" s="188"/>
      <c r="P82" s="188"/>
      <c r="Q82" s="188"/>
      <c r="R82" s="188"/>
      <c r="S82" s="188"/>
      <c r="T82" s="188"/>
    </row>
    <row r="85" spans="1:21">
      <c r="A85" s="258" t="s">
        <v>31</v>
      </c>
      <c r="B85" s="258"/>
      <c r="C85" s="258"/>
      <c r="D85" s="258"/>
      <c r="E85" s="258"/>
      <c r="F85" s="258"/>
      <c r="G85" s="258"/>
      <c r="H85" s="258"/>
      <c r="I85" s="258"/>
      <c r="J85" s="258"/>
      <c r="K85" s="258"/>
      <c r="L85" s="258"/>
      <c r="M85" s="258"/>
      <c r="N85" s="258"/>
      <c r="O85" s="258"/>
      <c r="P85" s="258"/>
      <c r="Q85" s="258"/>
      <c r="R85" s="258"/>
      <c r="S85" s="258"/>
      <c r="T85" s="184"/>
      <c r="U85" s="21"/>
    </row>
    <row r="86" spans="1:21">
      <c r="A86" s="184"/>
      <c r="B86" s="184"/>
      <c r="C86" s="184"/>
      <c r="D86" s="184"/>
      <c r="E86" s="184"/>
      <c r="F86" s="184"/>
      <c r="G86" s="184"/>
      <c r="H86" s="184"/>
      <c r="I86" s="184"/>
      <c r="J86" s="184"/>
      <c r="K86" s="184"/>
      <c r="L86" s="184"/>
      <c r="M86" s="184"/>
      <c r="N86" s="184"/>
      <c r="O86" s="184"/>
      <c r="P86" s="184"/>
      <c r="Q86" s="184"/>
      <c r="R86" s="184"/>
      <c r="S86" s="184"/>
      <c r="T86" s="184"/>
      <c r="U86" s="21"/>
    </row>
    <row r="87" spans="1:21" ht="25.5" customHeight="1">
      <c r="A87" s="184"/>
      <c r="B87" s="184"/>
      <c r="C87" s="184"/>
      <c r="D87" s="184"/>
      <c r="E87" s="184"/>
      <c r="F87" s="184"/>
      <c r="G87" s="184"/>
      <c r="H87" s="184"/>
      <c r="I87" s="184"/>
      <c r="J87" s="184"/>
      <c r="K87" s="184"/>
      <c r="M87" s="259" t="s">
        <v>1</v>
      </c>
      <c r="N87" s="259"/>
      <c r="O87" s="259">
        <f>入力シート１!$E$5</f>
        <v>0</v>
      </c>
      <c r="P87" s="259"/>
      <c r="Q87" s="259"/>
      <c r="R87" s="259"/>
      <c r="S87" s="259"/>
      <c r="T87" s="259"/>
      <c r="U87" s="21"/>
    </row>
    <row r="88" spans="1:21" s="23" customFormat="1" ht="21.75" customHeight="1">
      <c r="A88" s="260" t="s">
        <v>91</v>
      </c>
      <c r="B88" s="260"/>
      <c r="C88" s="259">
        <f>入力シート１!E17</f>
        <v>0</v>
      </c>
      <c r="D88" s="259"/>
      <c r="E88" s="259"/>
      <c r="F88" s="259"/>
      <c r="G88" s="259"/>
      <c r="H88" s="259"/>
      <c r="I88" s="259"/>
      <c r="J88" s="184"/>
      <c r="K88" s="184"/>
      <c r="L88" s="184"/>
      <c r="M88" s="184"/>
      <c r="N88" s="184"/>
      <c r="O88" s="184"/>
      <c r="P88" s="184"/>
      <c r="Q88" s="184"/>
      <c r="R88" s="184"/>
      <c r="S88" s="184"/>
      <c r="T88" s="184"/>
      <c r="U88" s="21"/>
    </row>
    <row r="89" spans="1:21" s="23" customFormat="1" ht="7.5" customHeight="1">
      <c r="A89" s="185"/>
      <c r="B89" s="185"/>
      <c r="C89" s="184"/>
      <c r="D89" s="184"/>
      <c r="E89" s="184"/>
      <c r="F89" s="184"/>
      <c r="G89" s="184"/>
      <c r="H89" s="184"/>
      <c r="I89" s="184"/>
      <c r="J89" s="184"/>
      <c r="K89" s="184"/>
      <c r="L89" s="184"/>
      <c r="M89" s="184"/>
      <c r="N89" s="184"/>
      <c r="O89" s="184"/>
      <c r="P89" s="184"/>
      <c r="Q89" s="184"/>
      <c r="R89" s="184"/>
      <c r="S89" s="184"/>
      <c r="T89" s="184"/>
      <c r="U89" s="21"/>
    </row>
    <row r="90" spans="1:21" s="23" customFormat="1" ht="21" customHeight="1">
      <c r="A90" s="266" t="s">
        <v>101</v>
      </c>
      <c r="B90" s="266"/>
      <c r="C90" s="266"/>
      <c r="D90" s="186" t="str">
        <f>入力シート２!C60</f>
        <v>令和　年</v>
      </c>
      <c r="E90" s="186">
        <f>入力シート２!D60</f>
        <v>0</v>
      </c>
      <c r="F90" s="186" t="str">
        <f>入力シート２!E60</f>
        <v>月</v>
      </c>
      <c r="G90" s="186">
        <f>入力シート２!F60</f>
        <v>0</v>
      </c>
      <c r="H90" s="186" t="str">
        <f>入力シート２!G60</f>
        <v>日</v>
      </c>
      <c r="I90" s="186" t="s">
        <v>93</v>
      </c>
      <c r="J90" s="186" t="str">
        <f>入力シート２!I60</f>
        <v>令和　年</v>
      </c>
      <c r="K90" s="186">
        <f>入力シート２!J60</f>
        <v>0</v>
      </c>
      <c r="L90" s="186" t="str">
        <f>入力シート２!K60</f>
        <v>月</v>
      </c>
      <c r="M90" s="186">
        <f>入力シート２!L60</f>
        <v>0</v>
      </c>
      <c r="N90" s="186" t="str">
        <f>入力シート２!M60</f>
        <v>日</v>
      </c>
      <c r="O90" s="187"/>
      <c r="P90" s="187"/>
      <c r="Q90" s="187"/>
      <c r="R90" s="187"/>
      <c r="S90" s="187"/>
      <c r="T90" s="188"/>
    </row>
    <row r="91" spans="1:21" s="23" customFormat="1" ht="5.25" customHeight="1">
      <c r="A91" s="189"/>
      <c r="B91" s="187"/>
      <c r="C91" s="187"/>
      <c r="D91" s="187"/>
      <c r="E91" s="190"/>
      <c r="F91" s="190"/>
      <c r="G91" s="187"/>
      <c r="H91" s="187"/>
      <c r="I91" s="187"/>
      <c r="J91" s="187"/>
      <c r="K91" s="187"/>
      <c r="L91" s="187"/>
      <c r="M91" s="187"/>
      <c r="N91" s="187"/>
      <c r="O91" s="187"/>
      <c r="P91" s="187"/>
      <c r="Q91" s="187"/>
      <c r="R91" s="187"/>
      <c r="S91" s="187"/>
      <c r="T91" s="188"/>
    </row>
    <row r="92" spans="1:21" s="52" customFormat="1" ht="21" customHeight="1">
      <c r="A92" s="260" t="s">
        <v>102</v>
      </c>
      <c r="B92" s="260"/>
      <c r="C92" s="191">
        <f>入力シート２!I57</f>
        <v>0</v>
      </c>
      <c r="D92" s="191">
        <f>入力シート２!J57</f>
        <v>0</v>
      </c>
      <c r="E92" s="191" t="str">
        <f>入力シート２!K57</f>
        <v>年</v>
      </c>
      <c r="F92" s="191">
        <f>入力シート２!L57</f>
        <v>0</v>
      </c>
      <c r="G92" s="191" t="str">
        <f>入力シート２!M57</f>
        <v>月</v>
      </c>
      <c r="H92" s="191">
        <f>入力シート２!N57</f>
        <v>0</v>
      </c>
      <c r="I92" s="191" t="str">
        <f>入力シート２!O57</f>
        <v>日</v>
      </c>
      <c r="J92" s="192"/>
      <c r="K92" s="192"/>
      <c r="L92" s="192"/>
      <c r="M92" s="192"/>
      <c r="N92" s="192"/>
      <c r="O92" s="192"/>
      <c r="P92" s="192"/>
      <c r="Q92" s="192"/>
      <c r="R92" s="192"/>
      <c r="S92" s="192"/>
      <c r="T92" s="193"/>
    </row>
    <row r="93" spans="1:21" ht="9" customHeight="1">
      <c r="A93" s="187"/>
      <c r="B93" s="187"/>
      <c r="C93" s="187"/>
      <c r="D93" s="187"/>
      <c r="E93" s="194"/>
      <c r="F93" s="194"/>
      <c r="G93" s="187"/>
      <c r="H93" s="187"/>
      <c r="I93" s="187"/>
      <c r="J93" s="187"/>
      <c r="K93" s="187"/>
      <c r="L93" s="187"/>
      <c r="M93" s="187"/>
      <c r="N93" s="187"/>
      <c r="O93" s="187"/>
      <c r="P93" s="187"/>
      <c r="Q93" s="187"/>
      <c r="R93" s="187"/>
      <c r="S93" s="187"/>
    </row>
    <row r="94" spans="1:21" ht="27.75" customHeight="1">
      <c r="A94" s="263" t="s">
        <v>35</v>
      </c>
      <c r="B94" s="263"/>
      <c r="C94" s="263"/>
      <c r="D94" s="263"/>
      <c r="E94" s="263"/>
      <c r="F94" s="263"/>
      <c r="G94" s="263"/>
      <c r="H94" s="263"/>
      <c r="I94" s="263"/>
      <c r="J94" s="263"/>
      <c r="K94" s="262" t="s">
        <v>36</v>
      </c>
      <c r="L94" s="262"/>
      <c r="M94" s="262"/>
      <c r="N94" s="262"/>
      <c r="O94" s="262" t="s">
        <v>37</v>
      </c>
      <c r="P94" s="262"/>
      <c r="Q94" s="262"/>
      <c r="R94" s="262"/>
      <c r="S94" s="262"/>
    </row>
    <row r="95" spans="1:21" ht="27.75" customHeight="1">
      <c r="A95" s="264" t="s">
        <v>92</v>
      </c>
      <c r="B95" s="265"/>
      <c r="C95" s="265"/>
      <c r="D95" s="265"/>
      <c r="E95" s="265"/>
      <c r="F95" s="265"/>
      <c r="G95" s="265"/>
      <c r="H95" s="265"/>
      <c r="I95" s="265"/>
      <c r="J95" s="265"/>
      <c r="K95" s="265"/>
      <c r="L95" s="265"/>
      <c r="M95" s="265"/>
      <c r="N95" s="265"/>
      <c r="O95" s="265"/>
      <c r="P95" s="265"/>
      <c r="Q95" s="265"/>
      <c r="R95" s="265"/>
      <c r="S95" s="265"/>
    </row>
    <row r="96" spans="1:21" ht="27.75" customHeight="1">
      <c r="A96" s="265"/>
      <c r="B96" s="265"/>
      <c r="C96" s="265"/>
      <c r="D96" s="265"/>
      <c r="E96" s="265"/>
      <c r="F96" s="265"/>
      <c r="G96" s="265"/>
      <c r="H96" s="265"/>
      <c r="I96" s="265"/>
      <c r="J96" s="265"/>
      <c r="K96" s="265"/>
      <c r="L96" s="265"/>
      <c r="M96" s="265"/>
      <c r="N96" s="265"/>
      <c r="O96" s="265"/>
      <c r="P96" s="265"/>
      <c r="Q96" s="265"/>
      <c r="R96" s="265"/>
      <c r="S96" s="265"/>
    </row>
    <row r="97" spans="1:19" ht="27.75" customHeight="1">
      <c r="A97" s="265"/>
      <c r="B97" s="265"/>
      <c r="C97" s="265"/>
      <c r="D97" s="265"/>
      <c r="E97" s="265"/>
      <c r="F97" s="265"/>
      <c r="G97" s="265"/>
      <c r="H97" s="265"/>
      <c r="I97" s="265"/>
      <c r="J97" s="265"/>
      <c r="K97" s="265"/>
      <c r="L97" s="265"/>
      <c r="M97" s="265"/>
      <c r="N97" s="265"/>
      <c r="O97" s="265"/>
      <c r="P97" s="265"/>
      <c r="Q97" s="265"/>
      <c r="R97" s="265"/>
      <c r="S97" s="265"/>
    </row>
    <row r="98" spans="1:19" ht="27.75" customHeight="1">
      <c r="A98" s="265"/>
      <c r="B98" s="265"/>
      <c r="C98" s="265"/>
      <c r="D98" s="265"/>
      <c r="E98" s="265"/>
      <c r="F98" s="265"/>
      <c r="G98" s="265"/>
      <c r="H98" s="265"/>
      <c r="I98" s="265"/>
      <c r="J98" s="265"/>
      <c r="K98" s="265"/>
      <c r="L98" s="265"/>
      <c r="M98" s="265"/>
      <c r="N98" s="265"/>
      <c r="O98" s="265"/>
      <c r="P98" s="265"/>
      <c r="Q98" s="265"/>
      <c r="R98" s="265"/>
      <c r="S98" s="265"/>
    </row>
    <row r="99" spans="1:19" ht="27.75" customHeight="1">
      <c r="A99" s="265"/>
      <c r="B99" s="265"/>
      <c r="C99" s="265"/>
      <c r="D99" s="265"/>
      <c r="E99" s="265"/>
      <c r="F99" s="265"/>
      <c r="G99" s="265"/>
      <c r="H99" s="265"/>
      <c r="I99" s="265"/>
      <c r="J99" s="265"/>
      <c r="K99" s="265"/>
      <c r="L99" s="265"/>
      <c r="M99" s="265"/>
      <c r="N99" s="265"/>
      <c r="O99" s="265"/>
      <c r="P99" s="265"/>
      <c r="Q99" s="265"/>
      <c r="R99" s="265"/>
      <c r="S99" s="265"/>
    </row>
    <row r="100" spans="1:19" ht="27.75" customHeight="1">
      <c r="A100" s="265"/>
      <c r="B100" s="265"/>
      <c r="C100" s="265"/>
      <c r="D100" s="265"/>
      <c r="E100" s="265"/>
      <c r="F100" s="265"/>
      <c r="G100" s="265"/>
      <c r="H100" s="265"/>
      <c r="I100" s="265"/>
      <c r="J100" s="265"/>
      <c r="K100" s="265"/>
      <c r="L100" s="265"/>
      <c r="M100" s="265"/>
      <c r="N100" s="265"/>
      <c r="O100" s="265"/>
      <c r="P100" s="265"/>
      <c r="Q100" s="265"/>
      <c r="R100" s="265"/>
      <c r="S100" s="265"/>
    </row>
    <row r="101" spans="1:19" ht="27.75" customHeight="1">
      <c r="A101" s="265"/>
      <c r="B101" s="265"/>
      <c r="C101" s="265"/>
      <c r="D101" s="265"/>
      <c r="E101" s="265"/>
      <c r="F101" s="265"/>
      <c r="G101" s="265"/>
      <c r="H101" s="265"/>
      <c r="I101" s="265"/>
      <c r="J101" s="265"/>
      <c r="K101" s="265"/>
      <c r="L101" s="265"/>
      <c r="M101" s="265"/>
      <c r="N101" s="265"/>
      <c r="O101" s="265"/>
      <c r="P101" s="265"/>
      <c r="Q101" s="265"/>
      <c r="R101" s="265"/>
      <c r="S101" s="265"/>
    </row>
    <row r="102" spans="1:19" ht="27.75" customHeight="1">
      <c r="A102" s="265"/>
      <c r="B102" s="265"/>
      <c r="C102" s="265"/>
      <c r="D102" s="265"/>
      <c r="E102" s="265"/>
      <c r="F102" s="265"/>
      <c r="G102" s="265"/>
      <c r="H102" s="265"/>
      <c r="I102" s="265"/>
      <c r="J102" s="265"/>
      <c r="K102" s="265"/>
      <c r="L102" s="265"/>
      <c r="M102" s="265"/>
      <c r="N102" s="265"/>
      <c r="O102" s="265"/>
      <c r="P102" s="265"/>
      <c r="Q102" s="265"/>
      <c r="R102" s="265"/>
      <c r="S102" s="265"/>
    </row>
    <row r="103" spans="1:19" ht="27.75" customHeight="1">
      <c r="A103" s="265"/>
      <c r="B103" s="265"/>
      <c r="C103" s="265"/>
      <c r="D103" s="265"/>
      <c r="E103" s="265"/>
      <c r="F103" s="265"/>
      <c r="G103" s="265"/>
      <c r="H103" s="265"/>
      <c r="I103" s="265"/>
      <c r="J103" s="265"/>
      <c r="K103" s="265"/>
      <c r="L103" s="265"/>
      <c r="M103" s="265"/>
      <c r="N103" s="265"/>
      <c r="O103" s="265"/>
      <c r="P103" s="265"/>
      <c r="Q103" s="265"/>
      <c r="R103" s="265"/>
      <c r="S103" s="265"/>
    </row>
    <row r="104" spans="1:19" ht="27.75" customHeight="1">
      <c r="A104" s="265"/>
      <c r="B104" s="265"/>
      <c r="C104" s="265"/>
      <c r="D104" s="265"/>
      <c r="E104" s="265"/>
      <c r="F104" s="265"/>
      <c r="G104" s="265"/>
      <c r="H104" s="265"/>
      <c r="I104" s="265"/>
      <c r="J104" s="265"/>
      <c r="K104" s="265"/>
      <c r="L104" s="265"/>
      <c r="M104" s="265"/>
      <c r="N104" s="265"/>
      <c r="O104" s="265"/>
      <c r="P104" s="265"/>
      <c r="Q104" s="265"/>
      <c r="R104" s="265"/>
      <c r="S104" s="265"/>
    </row>
    <row r="105" spans="1:19" ht="27.75" customHeight="1">
      <c r="A105" s="265"/>
      <c r="B105" s="265"/>
      <c r="C105" s="265"/>
      <c r="D105" s="265"/>
      <c r="E105" s="265"/>
      <c r="F105" s="265"/>
      <c r="G105" s="265"/>
      <c r="H105" s="265"/>
      <c r="I105" s="265"/>
      <c r="J105" s="265"/>
      <c r="K105" s="265"/>
      <c r="L105" s="265"/>
      <c r="M105" s="265"/>
      <c r="N105" s="265"/>
      <c r="O105" s="265"/>
      <c r="P105" s="265"/>
      <c r="Q105" s="265"/>
      <c r="R105" s="265"/>
      <c r="S105" s="265"/>
    </row>
    <row r="106" spans="1:19" ht="27.75" customHeight="1">
      <c r="A106" s="265"/>
      <c r="B106" s="265"/>
      <c r="C106" s="265"/>
      <c r="D106" s="265"/>
      <c r="E106" s="265"/>
      <c r="F106" s="265"/>
      <c r="G106" s="265"/>
      <c r="H106" s="265"/>
      <c r="I106" s="265"/>
      <c r="J106" s="265"/>
      <c r="K106" s="265"/>
      <c r="L106" s="265"/>
      <c r="M106" s="265"/>
      <c r="N106" s="265"/>
      <c r="O106" s="265"/>
      <c r="P106" s="265"/>
      <c r="Q106" s="265"/>
      <c r="R106" s="265"/>
      <c r="S106" s="265"/>
    </row>
    <row r="107" spans="1:19" ht="27.75" customHeight="1">
      <c r="A107" s="265"/>
      <c r="B107" s="265"/>
      <c r="C107" s="265"/>
      <c r="D107" s="265"/>
      <c r="E107" s="265"/>
      <c r="F107" s="265"/>
      <c r="G107" s="265"/>
      <c r="H107" s="265"/>
      <c r="I107" s="265"/>
      <c r="J107" s="265"/>
      <c r="K107" s="265"/>
      <c r="L107" s="265"/>
      <c r="M107" s="265"/>
      <c r="N107" s="265"/>
      <c r="O107" s="265"/>
      <c r="P107" s="265"/>
      <c r="Q107" s="265"/>
      <c r="R107" s="265"/>
      <c r="S107" s="265"/>
    </row>
    <row r="108" spans="1:19" ht="27.75" customHeight="1">
      <c r="A108" s="265"/>
      <c r="B108" s="265"/>
      <c r="C108" s="265"/>
      <c r="D108" s="265"/>
      <c r="E108" s="265"/>
      <c r="F108" s="265"/>
      <c r="G108" s="265"/>
      <c r="H108" s="265"/>
      <c r="I108" s="265"/>
      <c r="J108" s="265"/>
      <c r="K108" s="265"/>
      <c r="L108" s="265"/>
      <c r="M108" s="265"/>
      <c r="N108" s="265"/>
      <c r="O108" s="265"/>
      <c r="P108" s="265"/>
      <c r="Q108" s="265"/>
      <c r="R108" s="265"/>
      <c r="S108" s="265"/>
    </row>
    <row r="109" spans="1:19" ht="27.75" customHeight="1">
      <c r="A109" s="265"/>
      <c r="B109" s="265"/>
      <c r="C109" s="265"/>
      <c r="D109" s="265"/>
      <c r="E109" s="265"/>
      <c r="F109" s="265"/>
      <c r="G109" s="265"/>
      <c r="H109" s="265"/>
      <c r="I109" s="265"/>
      <c r="J109" s="265"/>
      <c r="K109" s="265"/>
      <c r="L109" s="265"/>
      <c r="M109" s="265"/>
      <c r="N109" s="265"/>
      <c r="O109" s="265"/>
      <c r="P109" s="265"/>
      <c r="Q109" s="265"/>
      <c r="R109" s="265"/>
      <c r="S109" s="265"/>
    </row>
    <row r="110" spans="1:19" ht="27.75" customHeight="1">
      <c r="A110" s="265"/>
      <c r="B110" s="265"/>
      <c r="C110" s="265"/>
      <c r="D110" s="265"/>
      <c r="E110" s="265"/>
      <c r="F110" s="265"/>
      <c r="G110" s="265"/>
      <c r="H110" s="265"/>
      <c r="I110" s="265"/>
      <c r="J110" s="265"/>
      <c r="K110" s="265"/>
      <c r="L110" s="265"/>
      <c r="M110" s="265"/>
      <c r="N110" s="265"/>
      <c r="O110" s="265"/>
      <c r="P110" s="265"/>
      <c r="Q110" s="265"/>
      <c r="R110" s="265"/>
      <c r="S110" s="265"/>
    </row>
    <row r="111" spans="1:19" ht="27.75" customHeight="1">
      <c r="A111" s="265"/>
      <c r="B111" s="265"/>
      <c r="C111" s="265"/>
      <c r="D111" s="265"/>
      <c r="E111" s="265"/>
      <c r="F111" s="265"/>
      <c r="G111" s="265"/>
      <c r="H111" s="265"/>
      <c r="I111" s="265"/>
      <c r="J111" s="265"/>
      <c r="K111" s="265"/>
      <c r="L111" s="265"/>
      <c r="M111" s="265"/>
      <c r="N111" s="265"/>
      <c r="O111" s="265"/>
      <c r="P111" s="265"/>
      <c r="Q111" s="265"/>
      <c r="R111" s="265"/>
      <c r="S111" s="265"/>
    </row>
    <row r="112" spans="1:19" ht="27.75" customHeight="1">
      <c r="A112" s="265"/>
      <c r="B112" s="265"/>
      <c r="C112" s="265"/>
      <c r="D112" s="265"/>
      <c r="E112" s="265"/>
      <c r="F112" s="265"/>
      <c r="G112" s="265"/>
      <c r="H112" s="265"/>
      <c r="I112" s="265"/>
      <c r="J112" s="265"/>
      <c r="K112" s="265"/>
      <c r="L112" s="265"/>
      <c r="M112" s="265"/>
      <c r="N112" s="265"/>
      <c r="O112" s="265"/>
      <c r="P112" s="265"/>
      <c r="Q112" s="265"/>
      <c r="R112" s="265"/>
      <c r="S112" s="265"/>
    </row>
    <row r="113" spans="1:21" ht="27.75" customHeight="1">
      <c r="A113" s="265"/>
      <c r="B113" s="265"/>
      <c r="C113" s="265"/>
      <c r="D113" s="265"/>
      <c r="E113" s="265"/>
      <c r="F113" s="265"/>
      <c r="G113" s="265"/>
      <c r="H113" s="265"/>
      <c r="I113" s="265"/>
      <c r="J113" s="265"/>
      <c r="K113" s="265"/>
      <c r="L113" s="265"/>
      <c r="M113" s="265"/>
      <c r="N113" s="265"/>
      <c r="O113" s="265"/>
      <c r="P113" s="265"/>
      <c r="Q113" s="265"/>
      <c r="R113" s="265"/>
      <c r="S113" s="265"/>
    </row>
    <row r="114" spans="1:21" ht="27.75" customHeight="1">
      <c r="A114" s="265"/>
      <c r="B114" s="265"/>
      <c r="C114" s="265"/>
      <c r="D114" s="265"/>
      <c r="E114" s="265"/>
      <c r="F114" s="265"/>
      <c r="G114" s="265"/>
      <c r="H114" s="265"/>
      <c r="I114" s="265"/>
      <c r="J114" s="265"/>
      <c r="K114" s="265"/>
      <c r="L114" s="265"/>
      <c r="M114" s="265"/>
      <c r="N114" s="265"/>
      <c r="O114" s="265"/>
      <c r="P114" s="265"/>
      <c r="Q114" s="265"/>
      <c r="R114" s="265"/>
      <c r="S114" s="265"/>
    </row>
    <row r="115" spans="1:21" ht="27.75" customHeight="1">
      <c r="A115" s="265"/>
      <c r="B115" s="265"/>
      <c r="C115" s="265"/>
      <c r="D115" s="265"/>
      <c r="E115" s="265"/>
      <c r="F115" s="265"/>
      <c r="G115" s="265"/>
      <c r="H115" s="265"/>
      <c r="I115" s="265"/>
      <c r="J115" s="265"/>
      <c r="K115" s="265"/>
      <c r="L115" s="265"/>
      <c r="M115" s="265"/>
      <c r="N115" s="265"/>
      <c r="O115" s="265"/>
      <c r="P115" s="265"/>
      <c r="Q115" s="265"/>
      <c r="R115" s="265"/>
      <c r="S115" s="265"/>
    </row>
    <row r="116" spans="1:21" ht="27.75" customHeight="1">
      <c r="A116" s="265"/>
      <c r="B116" s="265"/>
      <c r="C116" s="265"/>
      <c r="D116" s="265"/>
      <c r="E116" s="265"/>
      <c r="F116" s="265"/>
      <c r="G116" s="265"/>
      <c r="H116" s="265"/>
      <c r="I116" s="265"/>
      <c r="J116" s="265"/>
      <c r="K116" s="265"/>
      <c r="L116" s="265"/>
      <c r="M116" s="265"/>
      <c r="N116" s="265"/>
      <c r="O116" s="265"/>
      <c r="P116" s="265"/>
      <c r="Q116" s="265"/>
      <c r="R116" s="265"/>
      <c r="S116" s="265"/>
    </row>
    <row r="117" spans="1:21" ht="27.75" customHeight="1">
      <c r="A117" s="265"/>
      <c r="B117" s="265"/>
      <c r="C117" s="265"/>
      <c r="D117" s="265"/>
      <c r="E117" s="265"/>
      <c r="F117" s="265"/>
      <c r="G117" s="265"/>
      <c r="H117" s="265"/>
      <c r="I117" s="265"/>
      <c r="J117" s="265"/>
      <c r="K117" s="265"/>
      <c r="L117" s="265"/>
      <c r="M117" s="265"/>
      <c r="N117" s="265"/>
      <c r="O117" s="265"/>
      <c r="P117" s="265"/>
      <c r="Q117" s="265"/>
      <c r="R117" s="265"/>
      <c r="S117" s="265"/>
    </row>
    <row r="118" spans="1:21" ht="27.75" customHeight="1">
      <c r="A118" s="265"/>
      <c r="B118" s="265"/>
      <c r="C118" s="265"/>
      <c r="D118" s="265"/>
      <c r="E118" s="265"/>
      <c r="F118" s="265"/>
      <c r="G118" s="265"/>
      <c r="H118" s="265"/>
      <c r="I118" s="265"/>
      <c r="J118" s="265"/>
      <c r="K118" s="265"/>
      <c r="L118" s="265"/>
      <c r="M118" s="265"/>
      <c r="N118" s="265"/>
      <c r="O118" s="265"/>
      <c r="P118" s="265"/>
      <c r="Q118" s="265"/>
      <c r="R118" s="265"/>
      <c r="S118" s="265"/>
    </row>
    <row r="119" spans="1:21" ht="27.75" customHeight="1">
      <c r="A119" s="265"/>
      <c r="B119" s="265"/>
      <c r="C119" s="265"/>
      <c r="D119" s="265"/>
      <c r="E119" s="265"/>
      <c r="F119" s="265"/>
      <c r="G119" s="265"/>
      <c r="H119" s="265"/>
      <c r="I119" s="265"/>
      <c r="J119" s="265"/>
      <c r="K119" s="265"/>
      <c r="L119" s="265"/>
      <c r="M119" s="265"/>
      <c r="N119" s="265"/>
      <c r="O119" s="265"/>
      <c r="P119" s="265"/>
      <c r="Q119" s="265"/>
      <c r="R119" s="265"/>
      <c r="S119" s="265"/>
    </row>
    <row r="120" spans="1:21" ht="27.75" customHeight="1">
      <c r="A120" s="261" t="s">
        <v>30</v>
      </c>
      <c r="B120" s="261"/>
      <c r="C120" s="261"/>
      <c r="D120" s="261"/>
      <c r="E120" s="261"/>
      <c r="F120" s="261"/>
      <c r="G120" s="261"/>
      <c r="H120" s="261"/>
      <c r="I120" s="261"/>
      <c r="J120" s="261"/>
      <c r="K120" s="256" t="str">
        <f>IF(入力シート２!L67=0,"",入力シート２!L67)</f>
        <v/>
      </c>
      <c r="L120" s="257"/>
      <c r="M120" s="254" t="str">
        <f>IF(入力シート２!N67=0,"",入力シート２!N67)</f>
        <v/>
      </c>
      <c r="N120" s="255"/>
      <c r="O120" s="262"/>
      <c r="P120" s="262"/>
      <c r="Q120" s="262"/>
      <c r="R120" s="262"/>
      <c r="S120" s="262"/>
    </row>
    <row r="121" spans="1:21" s="23" customFormat="1" ht="17.25" customHeight="1">
      <c r="A121" s="195" t="s">
        <v>32</v>
      </c>
      <c r="B121" s="188"/>
      <c r="C121" s="188"/>
      <c r="D121" s="188"/>
      <c r="E121" s="188"/>
      <c r="F121" s="188"/>
      <c r="G121" s="188"/>
      <c r="H121" s="188"/>
      <c r="I121" s="188"/>
      <c r="J121" s="188"/>
      <c r="K121" s="188"/>
      <c r="L121" s="188"/>
      <c r="M121" s="188"/>
      <c r="N121" s="188"/>
      <c r="O121" s="188"/>
      <c r="P121" s="188"/>
      <c r="Q121" s="188"/>
      <c r="R121" s="188"/>
      <c r="S121" s="188"/>
      <c r="T121" s="188"/>
    </row>
    <row r="122" spans="1:21" s="23" customFormat="1" ht="17.25" customHeight="1">
      <c r="A122" s="195" t="s">
        <v>33</v>
      </c>
      <c r="B122" s="188"/>
      <c r="C122" s="188"/>
      <c r="D122" s="188"/>
      <c r="E122" s="188"/>
      <c r="F122" s="188"/>
      <c r="G122" s="188"/>
      <c r="H122" s="188"/>
      <c r="I122" s="188"/>
      <c r="J122" s="188"/>
      <c r="K122" s="188"/>
      <c r="L122" s="188"/>
      <c r="M122" s="188"/>
      <c r="N122" s="188"/>
      <c r="O122" s="188"/>
      <c r="P122" s="188"/>
      <c r="Q122" s="188"/>
      <c r="R122" s="188"/>
      <c r="S122" s="188"/>
      <c r="T122" s="188"/>
    </row>
    <row r="123" spans="1:21" s="23" customFormat="1" ht="17.25" customHeight="1">
      <c r="A123" s="195" t="s">
        <v>34</v>
      </c>
      <c r="B123" s="188"/>
      <c r="C123" s="188"/>
      <c r="D123" s="188"/>
      <c r="E123" s="188"/>
      <c r="F123" s="188"/>
      <c r="G123" s="188"/>
      <c r="H123" s="188"/>
      <c r="I123" s="188"/>
      <c r="J123" s="188"/>
      <c r="K123" s="188"/>
      <c r="L123" s="188"/>
      <c r="M123" s="188"/>
      <c r="N123" s="188"/>
      <c r="O123" s="188"/>
      <c r="P123" s="188"/>
      <c r="Q123" s="188"/>
      <c r="R123" s="188"/>
      <c r="S123" s="188"/>
      <c r="T123" s="188"/>
    </row>
    <row r="126" spans="1:21">
      <c r="A126" s="258" t="s">
        <v>31</v>
      </c>
      <c r="B126" s="258"/>
      <c r="C126" s="258"/>
      <c r="D126" s="258"/>
      <c r="E126" s="258"/>
      <c r="F126" s="258"/>
      <c r="G126" s="258"/>
      <c r="H126" s="258"/>
      <c r="I126" s="258"/>
      <c r="J126" s="258"/>
      <c r="K126" s="258"/>
      <c r="L126" s="258"/>
      <c r="M126" s="258"/>
      <c r="N126" s="258"/>
      <c r="O126" s="258"/>
      <c r="P126" s="258"/>
      <c r="Q126" s="258"/>
      <c r="R126" s="258"/>
      <c r="S126" s="258"/>
      <c r="T126" s="184"/>
      <c r="U126" s="21"/>
    </row>
    <row r="127" spans="1:21">
      <c r="A127" s="184"/>
      <c r="B127" s="184"/>
      <c r="C127" s="184"/>
      <c r="D127" s="184"/>
      <c r="E127" s="184"/>
      <c r="F127" s="184"/>
      <c r="G127" s="184"/>
      <c r="H127" s="184"/>
      <c r="I127" s="184"/>
      <c r="J127" s="184"/>
      <c r="K127" s="184"/>
      <c r="L127" s="184"/>
      <c r="M127" s="184"/>
      <c r="N127" s="184"/>
      <c r="O127" s="184"/>
      <c r="P127" s="184"/>
      <c r="Q127" s="184"/>
      <c r="R127" s="184"/>
      <c r="S127" s="184"/>
      <c r="T127" s="184"/>
      <c r="U127" s="21"/>
    </row>
    <row r="128" spans="1:21" ht="25.5" customHeight="1">
      <c r="A128" s="184"/>
      <c r="B128" s="184"/>
      <c r="C128" s="184"/>
      <c r="D128" s="184"/>
      <c r="E128" s="184"/>
      <c r="F128" s="184"/>
      <c r="G128" s="184"/>
      <c r="H128" s="184"/>
      <c r="I128" s="184"/>
      <c r="J128" s="184"/>
      <c r="K128" s="184"/>
      <c r="M128" s="259" t="s">
        <v>1</v>
      </c>
      <c r="N128" s="259"/>
      <c r="O128" s="259">
        <f>入力シート１!$E$5</f>
        <v>0</v>
      </c>
      <c r="P128" s="259"/>
      <c r="Q128" s="259"/>
      <c r="R128" s="259"/>
      <c r="S128" s="259"/>
      <c r="T128" s="259"/>
      <c r="U128" s="21"/>
    </row>
    <row r="129" spans="1:21" s="23" customFormat="1" ht="21.75" customHeight="1">
      <c r="A129" s="260" t="s">
        <v>91</v>
      </c>
      <c r="B129" s="260"/>
      <c r="C129" s="259">
        <f>入力シート１!E19</f>
        <v>0</v>
      </c>
      <c r="D129" s="259"/>
      <c r="E129" s="259"/>
      <c r="F129" s="259"/>
      <c r="G129" s="259"/>
      <c r="H129" s="259"/>
      <c r="I129" s="259"/>
      <c r="J129" s="184"/>
      <c r="K129" s="184"/>
      <c r="L129" s="184"/>
      <c r="M129" s="184"/>
      <c r="N129" s="184"/>
      <c r="O129" s="184"/>
      <c r="P129" s="184"/>
      <c r="Q129" s="184"/>
      <c r="R129" s="184"/>
      <c r="S129" s="184"/>
      <c r="T129" s="184"/>
      <c r="U129" s="21"/>
    </row>
    <row r="130" spans="1:21" s="23" customFormat="1" ht="7.5" customHeight="1">
      <c r="A130" s="185"/>
      <c r="B130" s="185"/>
      <c r="C130" s="184"/>
      <c r="D130" s="184"/>
      <c r="E130" s="184"/>
      <c r="F130" s="184"/>
      <c r="G130" s="184"/>
      <c r="H130" s="184"/>
      <c r="I130" s="184"/>
      <c r="J130" s="184"/>
      <c r="K130" s="184"/>
      <c r="L130" s="184"/>
      <c r="M130" s="184"/>
      <c r="N130" s="184"/>
      <c r="O130" s="184"/>
      <c r="P130" s="184"/>
      <c r="Q130" s="184"/>
      <c r="R130" s="184"/>
      <c r="S130" s="184"/>
      <c r="T130" s="184"/>
      <c r="U130" s="21"/>
    </row>
    <row r="131" spans="1:21" s="23" customFormat="1" ht="21" customHeight="1">
      <c r="A131" s="266" t="s">
        <v>101</v>
      </c>
      <c r="B131" s="266"/>
      <c r="C131" s="266"/>
      <c r="D131" s="186" t="str">
        <f>入力シート２!C87</f>
        <v>令和　年</v>
      </c>
      <c r="E131" s="186">
        <f>入力シート２!D87</f>
        <v>0</v>
      </c>
      <c r="F131" s="186" t="str">
        <f>入力シート２!E87</f>
        <v>月</v>
      </c>
      <c r="G131" s="186">
        <f>入力シート２!F87</f>
        <v>0</v>
      </c>
      <c r="H131" s="186" t="str">
        <f>入力シート２!G87</f>
        <v>日</v>
      </c>
      <c r="I131" s="186" t="s">
        <v>93</v>
      </c>
      <c r="J131" s="186" t="str">
        <f>入力シート２!I87</f>
        <v>令和　年</v>
      </c>
      <c r="K131" s="186">
        <f>入力シート２!J87</f>
        <v>0</v>
      </c>
      <c r="L131" s="186" t="str">
        <f>入力シート２!K87</f>
        <v>月</v>
      </c>
      <c r="M131" s="186">
        <f>入力シート２!L87</f>
        <v>0</v>
      </c>
      <c r="N131" s="186" t="str">
        <f>入力シート２!M87</f>
        <v>日</v>
      </c>
      <c r="O131" s="187"/>
      <c r="P131" s="187"/>
      <c r="Q131" s="187"/>
      <c r="R131" s="187"/>
      <c r="S131" s="187"/>
      <c r="T131" s="188"/>
    </row>
    <row r="132" spans="1:21" s="23" customFormat="1" ht="5.25" customHeight="1">
      <c r="A132" s="189"/>
      <c r="B132" s="187"/>
      <c r="C132" s="187"/>
      <c r="D132" s="187"/>
      <c r="E132" s="190"/>
      <c r="F132" s="190"/>
      <c r="G132" s="187"/>
      <c r="H132" s="187"/>
      <c r="I132" s="187"/>
      <c r="J132" s="187"/>
      <c r="K132" s="187"/>
      <c r="L132" s="187"/>
      <c r="M132" s="187"/>
      <c r="N132" s="187"/>
      <c r="O132" s="187"/>
      <c r="P132" s="187"/>
      <c r="Q132" s="187"/>
      <c r="R132" s="187"/>
      <c r="S132" s="187"/>
      <c r="T132" s="188"/>
    </row>
    <row r="133" spans="1:21" s="52" customFormat="1" ht="21" customHeight="1">
      <c r="A133" s="260" t="s">
        <v>102</v>
      </c>
      <c r="B133" s="260"/>
      <c r="C133" s="191">
        <f>入力シート２!I84</f>
        <v>0</v>
      </c>
      <c r="D133" s="191">
        <f>入力シート２!J84</f>
        <v>0</v>
      </c>
      <c r="E133" s="191" t="str">
        <f>入力シート２!K84</f>
        <v>年</v>
      </c>
      <c r="F133" s="191">
        <f>入力シート２!L84</f>
        <v>0</v>
      </c>
      <c r="G133" s="191" t="str">
        <f>入力シート２!M84</f>
        <v>月</v>
      </c>
      <c r="H133" s="191">
        <f>入力シート２!N84</f>
        <v>0</v>
      </c>
      <c r="I133" s="191" t="str">
        <f>入力シート２!O84</f>
        <v>日</v>
      </c>
      <c r="J133" s="192"/>
      <c r="K133" s="192"/>
      <c r="L133" s="192"/>
      <c r="M133" s="192"/>
      <c r="N133" s="192"/>
      <c r="O133" s="192"/>
      <c r="P133" s="192"/>
      <c r="Q133" s="192"/>
      <c r="R133" s="192"/>
      <c r="S133" s="192"/>
      <c r="T133" s="193"/>
    </row>
    <row r="134" spans="1:21" ht="9" customHeight="1">
      <c r="A134" s="187"/>
      <c r="B134" s="187"/>
      <c r="C134" s="187"/>
      <c r="D134" s="187"/>
      <c r="E134" s="194"/>
      <c r="F134" s="194"/>
      <c r="G134" s="187"/>
      <c r="H134" s="187"/>
      <c r="I134" s="187"/>
      <c r="J134" s="187"/>
      <c r="K134" s="187"/>
      <c r="L134" s="187"/>
      <c r="M134" s="187"/>
      <c r="N134" s="187"/>
      <c r="O134" s="187"/>
      <c r="P134" s="187"/>
      <c r="Q134" s="187"/>
      <c r="R134" s="187"/>
      <c r="S134" s="187"/>
    </row>
    <row r="135" spans="1:21" ht="27.75" customHeight="1">
      <c r="A135" s="263" t="s">
        <v>35</v>
      </c>
      <c r="B135" s="263"/>
      <c r="C135" s="263"/>
      <c r="D135" s="263"/>
      <c r="E135" s="263"/>
      <c r="F135" s="263"/>
      <c r="G135" s="263"/>
      <c r="H135" s="263"/>
      <c r="I135" s="263"/>
      <c r="J135" s="263"/>
      <c r="K135" s="262" t="s">
        <v>36</v>
      </c>
      <c r="L135" s="262"/>
      <c r="M135" s="262"/>
      <c r="N135" s="262"/>
      <c r="O135" s="262" t="s">
        <v>37</v>
      </c>
      <c r="P135" s="262"/>
      <c r="Q135" s="262"/>
      <c r="R135" s="262"/>
      <c r="S135" s="262"/>
    </row>
    <row r="136" spans="1:21" ht="27.75" customHeight="1">
      <c r="A136" s="264" t="s">
        <v>92</v>
      </c>
      <c r="B136" s="265"/>
      <c r="C136" s="265"/>
      <c r="D136" s="265"/>
      <c r="E136" s="265"/>
      <c r="F136" s="265"/>
      <c r="G136" s="265"/>
      <c r="H136" s="265"/>
      <c r="I136" s="265"/>
      <c r="J136" s="265"/>
      <c r="K136" s="265"/>
      <c r="L136" s="265"/>
      <c r="M136" s="265"/>
      <c r="N136" s="265"/>
      <c r="O136" s="265"/>
      <c r="P136" s="265"/>
      <c r="Q136" s="265"/>
      <c r="R136" s="265"/>
      <c r="S136" s="265"/>
    </row>
    <row r="137" spans="1:21" ht="27.75" customHeight="1">
      <c r="A137" s="265"/>
      <c r="B137" s="265"/>
      <c r="C137" s="265"/>
      <c r="D137" s="265"/>
      <c r="E137" s="265"/>
      <c r="F137" s="265"/>
      <c r="G137" s="265"/>
      <c r="H137" s="265"/>
      <c r="I137" s="265"/>
      <c r="J137" s="265"/>
      <c r="K137" s="265"/>
      <c r="L137" s="265"/>
      <c r="M137" s="265"/>
      <c r="N137" s="265"/>
      <c r="O137" s="265"/>
      <c r="P137" s="265"/>
      <c r="Q137" s="265"/>
      <c r="R137" s="265"/>
      <c r="S137" s="265"/>
    </row>
    <row r="138" spans="1:21" ht="27.75" customHeight="1">
      <c r="A138" s="265"/>
      <c r="B138" s="265"/>
      <c r="C138" s="265"/>
      <c r="D138" s="265"/>
      <c r="E138" s="265"/>
      <c r="F138" s="265"/>
      <c r="G138" s="265"/>
      <c r="H138" s="265"/>
      <c r="I138" s="265"/>
      <c r="J138" s="265"/>
      <c r="K138" s="265"/>
      <c r="L138" s="265"/>
      <c r="M138" s="265"/>
      <c r="N138" s="265"/>
      <c r="O138" s="265"/>
      <c r="P138" s="265"/>
      <c r="Q138" s="265"/>
      <c r="R138" s="265"/>
      <c r="S138" s="265"/>
    </row>
    <row r="139" spans="1:21" ht="27.75" customHeight="1">
      <c r="A139" s="265"/>
      <c r="B139" s="265"/>
      <c r="C139" s="265"/>
      <c r="D139" s="265"/>
      <c r="E139" s="265"/>
      <c r="F139" s="265"/>
      <c r="G139" s="265"/>
      <c r="H139" s="265"/>
      <c r="I139" s="265"/>
      <c r="J139" s="265"/>
      <c r="K139" s="265"/>
      <c r="L139" s="265"/>
      <c r="M139" s="265"/>
      <c r="N139" s="265"/>
      <c r="O139" s="265"/>
      <c r="P139" s="265"/>
      <c r="Q139" s="265"/>
      <c r="R139" s="265"/>
      <c r="S139" s="265"/>
    </row>
    <row r="140" spans="1:21" ht="27.75" customHeight="1">
      <c r="A140" s="265"/>
      <c r="B140" s="265"/>
      <c r="C140" s="265"/>
      <c r="D140" s="265"/>
      <c r="E140" s="265"/>
      <c r="F140" s="265"/>
      <c r="G140" s="265"/>
      <c r="H140" s="265"/>
      <c r="I140" s="265"/>
      <c r="J140" s="265"/>
      <c r="K140" s="265"/>
      <c r="L140" s="265"/>
      <c r="M140" s="265"/>
      <c r="N140" s="265"/>
      <c r="O140" s="265"/>
      <c r="P140" s="265"/>
      <c r="Q140" s="265"/>
      <c r="R140" s="265"/>
      <c r="S140" s="265"/>
    </row>
    <row r="141" spans="1:21" ht="27.75" customHeight="1">
      <c r="A141" s="265"/>
      <c r="B141" s="265"/>
      <c r="C141" s="265"/>
      <c r="D141" s="265"/>
      <c r="E141" s="265"/>
      <c r="F141" s="265"/>
      <c r="G141" s="265"/>
      <c r="H141" s="265"/>
      <c r="I141" s="265"/>
      <c r="J141" s="265"/>
      <c r="K141" s="265"/>
      <c r="L141" s="265"/>
      <c r="M141" s="265"/>
      <c r="N141" s="265"/>
      <c r="O141" s="265"/>
      <c r="P141" s="265"/>
      <c r="Q141" s="265"/>
      <c r="R141" s="265"/>
      <c r="S141" s="265"/>
    </row>
    <row r="142" spans="1:21" ht="27.75" customHeight="1">
      <c r="A142" s="265"/>
      <c r="B142" s="265"/>
      <c r="C142" s="265"/>
      <c r="D142" s="265"/>
      <c r="E142" s="265"/>
      <c r="F142" s="265"/>
      <c r="G142" s="265"/>
      <c r="H142" s="265"/>
      <c r="I142" s="265"/>
      <c r="J142" s="265"/>
      <c r="K142" s="265"/>
      <c r="L142" s="265"/>
      <c r="M142" s="265"/>
      <c r="N142" s="265"/>
      <c r="O142" s="265"/>
      <c r="P142" s="265"/>
      <c r="Q142" s="265"/>
      <c r="R142" s="265"/>
      <c r="S142" s="265"/>
    </row>
    <row r="143" spans="1:21" ht="27.75" customHeight="1">
      <c r="A143" s="265"/>
      <c r="B143" s="265"/>
      <c r="C143" s="265"/>
      <c r="D143" s="265"/>
      <c r="E143" s="265"/>
      <c r="F143" s="265"/>
      <c r="G143" s="265"/>
      <c r="H143" s="265"/>
      <c r="I143" s="265"/>
      <c r="J143" s="265"/>
      <c r="K143" s="265"/>
      <c r="L143" s="265"/>
      <c r="M143" s="265"/>
      <c r="N143" s="265"/>
      <c r="O143" s="265"/>
      <c r="P143" s="265"/>
      <c r="Q143" s="265"/>
      <c r="R143" s="265"/>
      <c r="S143" s="265"/>
    </row>
    <row r="144" spans="1:21" ht="27.75" customHeight="1">
      <c r="A144" s="265"/>
      <c r="B144" s="265"/>
      <c r="C144" s="265"/>
      <c r="D144" s="265"/>
      <c r="E144" s="265"/>
      <c r="F144" s="265"/>
      <c r="G144" s="265"/>
      <c r="H144" s="265"/>
      <c r="I144" s="265"/>
      <c r="J144" s="265"/>
      <c r="K144" s="265"/>
      <c r="L144" s="265"/>
      <c r="M144" s="265"/>
      <c r="N144" s="265"/>
      <c r="O144" s="265"/>
      <c r="P144" s="265"/>
      <c r="Q144" s="265"/>
      <c r="R144" s="265"/>
      <c r="S144" s="265"/>
    </row>
    <row r="145" spans="1:19" ht="27.75" customHeight="1">
      <c r="A145" s="265"/>
      <c r="B145" s="265"/>
      <c r="C145" s="265"/>
      <c r="D145" s="265"/>
      <c r="E145" s="265"/>
      <c r="F145" s="265"/>
      <c r="G145" s="265"/>
      <c r="H145" s="265"/>
      <c r="I145" s="265"/>
      <c r="J145" s="265"/>
      <c r="K145" s="265"/>
      <c r="L145" s="265"/>
      <c r="M145" s="265"/>
      <c r="N145" s="265"/>
      <c r="O145" s="265"/>
      <c r="P145" s="265"/>
      <c r="Q145" s="265"/>
      <c r="R145" s="265"/>
      <c r="S145" s="265"/>
    </row>
    <row r="146" spans="1:19" ht="27.75" customHeight="1">
      <c r="A146" s="265"/>
      <c r="B146" s="265"/>
      <c r="C146" s="265"/>
      <c r="D146" s="265"/>
      <c r="E146" s="265"/>
      <c r="F146" s="265"/>
      <c r="G146" s="265"/>
      <c r="H146" s="265"/>
      <c r="I146" s="265"/>
      <c r="J146" s="265"/>
      <c r="K146" s="265"/>
      <c r="L146" s="265"/>
      <c r="M146" s="265"/>
      <c r="N146" s="265"/>
      <c r="O146" s="265"/>
      <c r="P146" s="265"/>
      <c r="Q146" s="265"/>
      <c r="R146" s="265"/>
      <c r="S146" s="265"/>
    </row>
    <row r="147" spans="1:19" ht="27.75" customHeight="1">
      <c r="A147" s="265"/>
      <c r="B147" s="265"/>
      <c r="C147" s="265"/>
      <c r="D147" s="265"/>
      <c r="E147" s="265"/>
      <c r="F147" s="265"/>
      <c r="G147" s="265"/>
      <c r="H147" s="265"/>
      <c r="I147" s="265"/>
      <c r="J147" s="265"/>
      <c r="K147" s="265"/>
      <c r="L147" s="265"/>
      <c r="M147" s="265"/>
      <c r="N147" s="265"/>
      <c r="O147" s="265"/>
      <c r="P147" s="265"/>
      <c r="Q147" s="265"/>
      <c r="R147" s="265"/>
      <c r="S147" s="265"/>
    </row>
    <row r="148" spans="1:19" ht="27.75" customHeight="1">
      <c r="A148" s="265"/>
      <c r="B148" s="265"/>
      <c r="C148" s="265"/>
      <c r="D148" s="265"/>
      <c r="E148" s="265"/>
      <c r="F148" s="265"/>
      <c r="G148" s="265"/>
      <c r="H148" s="265"/>
      <c r="I148" s="265"/>
      <c r="J148" s="265"/>
      <c r="K148" s="265"/>
      <c r="L148" s="265"/>
      <c r="M148" s="265"/>
      <c r="N148" s="265"/>
      <c r="O148" s="265"/>
      <c r="P148" s="265"/>
      <c r="Q148" s="265"/>
      <c r="R148" s="265"/>
      <c r="S148" s="265"/>
    </row>
    <row r="149" spans="1:19" ht="27.75" customHeight="1">
      <c r="A149" s="265"/>
      <c r="B149" s="265"/>
      <c r="C149" s="265"/>
      <c r="D149" s="265"/>
      <c r="E149" s="265"/>
      <c r="F149" s="265"/>
      <c r="G149" s="265"/>
      <c r="H149" s="265"/>
      <c r="I149" s="265"/>
      <c r="J149" s="265"/>
      <c r="K149" s="265"/>
      <c r="L149" s="265"/>
      <c r="M149" s="265"/>
      <c r="N149" s="265"/>
      <c r="O149" s="265"/>
      <c r="P149" s="265"/>
      <c r="Q149" s="265"/>
      <c r="R149" s="265"/>
      <c r="S149" s="265"/>
    </row>
    <row r="150" spans="1:19" ht="27.75" customHeight="1">
      <c r="A150" s="265"/>
      <c r="B150" s="265"/>
      <c r="C150" s="265"/>
      <c r="D150" s="265"/>
      <c r="E150" s="265"/>
      <c r="F150" s="265"/>
      <c r="G150" s="265"/>
      <c r="H150" s="265"/>
      <c r="I150" s="265"/>
      <c r="J150" s="265"/>
      <c r="K150" s="265"/>
      <c r="L150" s="265"/>
      <c r="M150" s="265"/>
      <c r="N150" s="265"/>
      <c r="O150" s="265"/>
      <c r="P150" s="265"/>
      <c r="Q150" s="265"/>
      <c r="R150" s="265"/>
      <c r="S150" s="265"/>
    </row>
    <row r="151" spans="1:19" ht="27.75" customHeight="1">
      <c r="A151" s="265"/>
      <c r="B151" s="265"/>
      <c r="C151" s="265"/>
      <c r="D151" s="265"/>
      <c r="E151" s="265"/>
      <c r="F151" s="265"/>
      <c r="G151" s="265"/>
      <c r="H151" s="265"/>
      <c r="I151" s="265"/>
      <c r="J151" s="265"/>
      <c r="K151" s="265"/>
      <c r="L151" s="265"/>
      <c r="M151" s="265"/>
      <c r="N151" s="265"/>
      <c r="O151" s="265"/>
      <c r="P151" s="265"/>
      <c r="Q151" s="265"/>
      <c r="R151" s="265"/>
      <c r="S151" s="265"/>
    </row>
    <row r="152" spans="1:19" ht="27.75" customHeight="1">
      <c r="A152" s="265"/>
      <c r="B152" s="265"/>
      <c r="C152" s="265"/>
      <c r="D152" s="265"/>
      <c r="E152" s="265"/>
      <c r="F152" s="265"/>
      <c r="G152" s="265"/>
      <c r="H152" s="265"/>
      <c r="I152" s="265"/>
      <c r="J152" s="265"/>
      <c r="K152" s="265"/>
      <c r="L152" s="265"/>
      <c r="M152" s="265"/>
      <c r="N152" s="265"/>
      <c r="O152" s="265"/>
      <c r="P152" s="265"/>
      <c r="Q152" s="265"/>
      <c r="R152" s="265"/>
      <c r="S152" s="265"/>
    </row>
    <row r="153" spans="1:19" ht="27.75" customHeight="1">
      <c r="A153" s="265"/>
      <c r="B153" s="265"/>
      <c r="C153" s="265"/>
      <c r="D153" s="265"/>
      <c r="E153" s="265"/>
      <c r="F153" s="265"/>
      <c r="G153" s="265"/>
      <c r="H153" s="265"/>
      <c r="I153" s="265"/>
      <c r="J153" s="265"/>
      <c r="K153" s="265"/>
      <c r="L153" s="265"/>
      <c r="M153" s="265"/>
      <c r="N153" s="265"/>
      <c r="O153" s="265"/>
      <c r="P153" s="265"/>
      <c r="Q153" s="265"/>
      <c r="R153" s="265"/>
      <c r="S153" s="265"/>
    </row>
    <row r="154" spans="1:19" ht="27.75" customHeight="1">
      <c r="A154" s="265"/>
      <c r="B154" s="265"/>
      <c r="C154" s="265"/>
      <c r="D154" s="265"/>
      <c r="E154" s="265"/>
      <c r="F154" s="265"/>
      <c r="G154" s="265"/>
      <c r="H154" s="265"/>
      <c r="I154" s="265"/>
      <c r="J154" s="265"/>
      <c r="K154" s="265"/>
      <c r="L154" s="265"/>
      <c r="M154" s="265"/>
      <c r="N154" s="265"/>
      <c r="O154" s="265"/>
      <c r="P154" s="265"/>
      <c r="Q154" s="265"/>
      <c r="R154" s="265"/>
      <c r="S154" s="265"/>
    </row>
    <row r="155" spans="1:19" ht="27.75" customHeight="1">
      <c r="A155" s="265"/>
      <c r="B155" s="265"/>
      <c r="C155" s="265"/>
      <c r="D155" s="265"/>
      <c r="E155" s="265"/>
      <c r="F155" s="265"/>
      <c r="G155" s="265"/>
      <c r="H155" s="265"/>
      <c r="I155" s="265"/>
      <c r="J155" s="265"/>
      <c r="K155" s="265"/>
      <c r="L155" s="265"/>
      <c r="M155" s="265"/>
      <c r="N155" s="265"/>
      <c r="O155" s="265"/>
      <c r="P155" s="265"/>
      <c r="Q155" s="265"/>
      <c r="R155" s="265"/>
      <c r="S155" s="265"/>
    </row>
    <row r="156" spans="1:19" ht="27.75" customHeight="1">
      <c r="A156" s="265"/>
      <c r="B156" s="265"/>
      <c r="C156" s="265"/>
      <c r="D156" s="265"/>
      <c r="E156" s="265"/>
      <c r="F156" s="265"/>
      <c r="G156" s="265"/>
      <c r="H156" s="265"/>
      <c r="I156" s="265"/>
      <c r="J156" s="265"/>
      <c r="K156" s="265"/>
      <c r="L156" s="265"/>
      <c r="M156" s="265"/>
      <c r="N156" s="265"/>
      <c r="O156" s="265"/>
      <c r="P156" s="265"/>
      <c r="Q156" s="265"/>
      <c r="R156" s="265"/>
      <c r="S156" s="265"/>
    </row>
    <row r="157" spans="1:19" ht="27.75" customHeight="1">
      <c r="A157" s="265"/>
      <c r="B157" s="265"/>
      <c r="C157" s="265"/>
      <c r="D157" s="265"/>
      <c r="E157" s="265"/>
      <c r="F157" s="265"/>
      <c r="G157" s="265"/>
      <c r="H157" s="265"/>
      <c r="I157" s="265"/>
      <c r="J157" s="265"/>
      <c r="K157" s="265"/>
      <c r="L157" s="265"/>
      <c r="M157" s="265"/>
      <c r="N157" s="265"/>
      <c r="O157" s="265"/>
      <c r="P157" s="265"/>
      <c r="Q157" s="265"/>
      <c r="R157" s="265"/>
      <c r="S157" s="265"/>
    </row>
    <row r="158" spans="1:19" ht="27.75" customHeight="1">
      <c r="A158" s="265"/>
      <c r="B158" s="265"/>
      <c r="C158" s="265"/>
      <c r="D158" s="265"/>
      <c r="E158" s="265"/>
      <c r="F158" s="265"/>
      <c r="G158" s="265"/>
      <c r="H158" s="265"/>
      <c r="I158" s="265"/>
      <c r="J158" s="265"/>
      <c r="K158" s="265"/>
      <c r="L158" s="265"/>
      <c r="M158" s="265"/>
      <c r="N158" s="265"/>
      <c r="O158" s="265"/>
      <c r="P158" s="265"/>
      <c r="Q158" s="265"/>
      <c r="R158" s="265"/>
      <c r="S158" s="265"/>
    </row>
    <row r="159" spans="1:19" ht="27.75" customHeight="1">
      <c r="A159" s="265"/>
      <c r="B159" s="265"/>
      <c r="C159" s="265"/>
      <c r="D159" s="265"/>
      <c r="E159" s="265"/>
      <c r="F159" s="265"/>
      <c r="G159" s="265"/>
      <c r="H159" s="265"/>
      <c r="I159" s="265"/>
      <c r="J159" s="265"/>
      <c r="K159" s="265"/>
      <c r="L159" s="265"/>
      <c r="M159" s="265"/>
      <c r="N159" s="265"/>
      <c r="O159" s="265"/>
      <c r="P159" s="265"/>
      <c r="Q159" s="265"/>
      <c r="R159" s="265"/>
      <c r="S159" s="265"/>
    </row>
    <row r="160" spans="1:19" ht="27.75" customHeight="1">
      <c r="A160" s="265"/>
      <c r="B160" s="265"/>
      <c r="C160" s="265"/>
      <c r="D160" s="265"/>
      <c r="E160" s="265"/>
      <c r="F160" s="265"/>
      <c r="G160" s="265"/>
      <c r="H160" s="265"/>
      <c r="I160" s="265"/>
      <c r="J160" s="265"/>
      <c r="K160" s="265"/>
      <c r="L160" s="265"/>
      <c r="M160" s="265"/>
      <c r="N160" s="265"/>
      <c r="O160" s="265"/>
      <c r="P160" s="265"/>
      <c r="Q160" s="265"/>
      <c r="R160" s="265"/>
      <c r="S160" s="265"/>
    </row>
    <row r="161" spans="1:21" ht="27.75" customHeight="1">
      <c r="A161" s="261" t="s">
        <v>30</v>
      </c>
      <c r="B161" s="261"/>
      <c r="C161" s="261"/>
      <c r="D161" s="261"/>
      <c r="E161" s="261"/>
      <c r="F161" s="261"/>
      <c r="G161" s="261"/>
      <c r="H161" s="261"/>
      <c r="I161" s="261"/>
      <c r="J161" s="261"/>
      <c r="K161" s="256" t="str">
        <f>IF(入力シート２!L94=0,"",入力シート２!L94)</f>
        <v/>
      </c>
      <c r="L161" s="257"/>
      <c r="M161" s="254" t="str">
        <f>IF(入力シート２!N94=0,"",入力シート２!N94)</f>
        <v/>
      </c>
      <c r="N161" s="255"/>
      <c r="O161" s="262"/>
      <c r="P161" s="262"/>
      <c r="Q161" s="262"/>
      <c r="R161" s="262"/>
      <c r="S161" s="262"/>
    </row>
    <row r="162" spans="1:21" s="23" customFormat="1" ht="17.25" customHeight="1">
      <c r="A162" s="195" t="s">
        <v>32</v>
      </c>
      <c r="B162" s="188"/>
      <c r="C162" s="188"/>
      <c r="D162" s="188"/>
      <c r="E162" s="188"/>
      <c r="F162" s="188"/>
      <c r="G162" s="188"/>
      <c r="H162" s="188"/>
      <c r="I162" s="188"/>
      <c r="J162" s="188"/>
      <c r="K162" s="188"/>
      <c r="L162" s="188"/>
      <c r="M162" s="188"/>
      <c r="N162" s="188"/>
      <c r="O162" s="188"/>
      <c r="P162" s="188"/>
      <c r="Q162" s="188"/>
      <c r="R162" s="188"/>
      <c r="S162" s="188"/>
      <c r="T162" s="188"/>
    </row>
    <row r="163" spans="1:21" s="23" customFormat="1" ht="17.25" customHeight="1">
      <c r="A163" s="195" t="s">
        <v>33</v>
      </c>
      <c r="B163" s="188"/>
      <c r="C163" s="188"/>
      <c r="D163" s="188"/>
      <c r="E163" s="188"/>
      <c r="F163" s="188"/>
      <c r="G163" s="188"/>
      <c r="H163" s="188"/>
      <c r="I163" s="188"/>
      <c r="J163" s="188"/>
      <c r="K163" s="188"/>
      <c r="L163" s="188"/>
      <c r="M163" s="188"/>
      <c r="N163" s="188"/>
      <c r="O163" s="188"/>
      <c r="P163" s="188"/>
      <c r="Q163" s="188"/>
      <c r="R163" s="188"/>
      <c r="S163" s="188"/>
      <c r="T163" s="188"/>
    </row>
    <row r="164" spans="1:21" s="23" customFormat="1" ht="17.25" customHeight="1">
      <c r="A164" s="195" t="s">
        <v>34</v>
      </c>
      <c r="B164" s="188"/>
      <c r="C164" s="188"/>
      <c r="D164" s="188"/>
      <c r="E164" s="188"/>
      <c r="F164" s="188"/>
      <c r="G164" s="188"/>
      <c r="H164" s="188"/>
      <c r="I164" s="188"/>
      <c r="J164" s="188"/>
      <c r="K164" s="188"/>
      <c r="L164" s="188"/>
      <c r="M164" s="188"/>
      <c r="N164" s="188"/>
      <c r="O164" s="188"/>
      <c r="P164" s="188"/>
      <c r="Q164" s="188"/>
      <c r="R164" s="188"/>
      <c r="S164" s="188"/>
      <c r="T164" s="188"/>
    </row>
    <row r="167" spans="1:21">
      <c r="A167" s="258" t="s">
        <v>31</v>
      </c>
      <c r="B167" s="258"/>
      <c r="C167" s="258"/>
      <c r="D167" s="258"/>
      <c r="E167" s="258"/>
      <c r="F167" s="258"/>
      <c r="G167" s="258"/>
      <c r="H167" s="258"/>
      <c r="I167" s="258"/>
      <c r="J167" s="258"/>
      <c r="K167" s="258"/>
      <c r="L167" s="258"/>
      <c r="M167" s="258"/>
      <c r="N167" s="258"/>
      <c r="O167" s="258"/>
      <c r="P167" s="258"/>
      <c r="Q167" s="258"/>
      <c r="R167" s="258"/>
      <c r="S167" s="258"/>
      <c r="T167" s="184"/>
      <c r="U167" s="21"/>
    </row>
    <row r="168" spans="1:21">
      <c r="A168" s="184"/>
      <c r="B168" s="184"/>
      <c r="C168" s="184"/>
      <c r="D168" s="184"/>
      <c r="E168" s="184"/>
      <c r="F168" s="184"/>
      <c r="G168" s="184"/>
      <c r="H168" s="184"/>
      <c r="I168" s="184"/>
      <c r="J168" s="184"/>
      <c r="K168" s="184"/>
      <c r="L168" s="184"/>
      <c r="M168" s="184"/>
      <c r="N168" s="184"/>
      <c r="O168" s="184"/>
      <c r="P168" s="184"/>
      <c r="Q168" s="184"/>
      <c r="R168" s="184"/>
      <c r="S168" s="184"/>
      <c r="T168" s="184"/>
      <c r="U168" s="21"/>
    </row>
    <row r="169" spans="1:21" ht="25.5" customHeight="1">
      <c r="A169" s="184"/>
      <c r="B169" s="184"/>
      <c r="C169" s="184"/>
      <c r="D169" s="184"/>
      <c r="E169" s="184"/>
      <c r="F169" s="184"/>
      <c r="G169" s="184"/>
      <c r="H169" s="184"/>
      <c r="I169" s="184"/>
      <c r="J169" s="184"/>
      <c r="K169" s="184"/>
      <c r="M169" s="259" t="s">
        <v>1</v>
      </c>
      <c r="N169" s="259"/>
      <c r="O169" s="259">
        <f>入力シート１!$E$5</f>
        <v>0</v>
      </c>
      <c r="P169" s="259"/>
      <c r="Q169" s="259"/>
      <c r="R169" s="259"/>
      <c r="S169" s="259"/>
      <c r="T169" s="259"/>
      <c r="U169" s="21"/>
    </row>
    <row r="170" spans="1:21" s="23" customFormat="1" ht="21.75" customHeight="1">
      <c r="A170" s="260" t="s">
        <v>91</v>
      </c>
      <c r="B170" s="260"/>
      <c r="C170" s="259">
        <f>入力シート１!E21</f>
        <v>0</v>
      </c>
      <c r="D170" s="259"/>
      <c r="E170" s="259"/>
      <c r="F170" s="259"/>
      <c r="G170" s="259"/>
      <c r="H170" s="259"/>
      <c r="I170" s="259"/>
      <c r="J170" s="184"/>
      <c r="K170" s="184"/>
      <c r="L170" s="184"/>
      <c r="M170" s="184"/>
      <c r="N170" s="184"/>
      <c r="O170" s="184"/>
      <c r="P170" s="184"/>
      <c r="Q170" s="184"/>
      <c r="R170" s="184"/>
      <c r="S170" s="184"/>
      <c r="T170" s="184"/>
      <c r="U170" s="21"/>
    </row>
    <row r="171" spans="1:21" s="23" customFormat="1" ht="7.5" customHeight="1">
      <c r="A171" s="185"/>
      <c r="B171" s="185"/>
      <c r="C171" s="184"/>
      <c r="D171" s="184"/>
      <c r="E171" s="184"/>
      <c r="F171" s="184"/>
      <c r="G171" s="184"/>
      <c r="H171" s="184"/>
      <c r="I171" s="184"/>
      <c r="J171" s="184"/>
      <c r="K171" s="184"/>
      <c r="L171" s="184"/>
      <c r="M171" s="184"/>
      <c r="N171" s="184"/>
      <c r="O171" s="184"/>
      <c r="P171" s="184"/>
      <c r="Q171" s="184"/>
      <c r="R171" s="184"/>
      <c r="S171" s="184"/>
      <c r="T171" s="184"/>
      <c r="U171" s="21"/>
    </row>
    <row r="172" spans="1:21" s="23" customFormat="1" ht="21" customHeight="1">
      <c r="A172" s="266" t="s">
        <v>101</v>
      </c>
      <c r="B172" s="266"/>
      <c r="C172" s="266"/>
      <c r="D172" s="186" t="str">
        <f>入力シート２!C114</f>
        <v>令和　年</v>
      </c>
      <c r="E172" s="186">
        <f>入力シート２!D114</f>
        <v>0</v>
      </c>
      <c r="F172" s="186" t="str">
        <f>入力シート２!E114</f>
        <v>月</v>
      </c>
      <c r="G172" s="186">
        <f>入力シート２!F114</f>
        <v>0</v>
      </c>
      <c r="H172" s="186" t="str">
        <f>入力シート２!G114</f>
        <v>日</v>
      </c>
      <c r="I172" s="186" t="s">
        <v>93</v>
      </c>
      <c r="J172" s="186" t="str">
        <f>入力シート２!I114</f>
        <v>令和　年</v>
      </c>
      <c r="K172" s="186">
        <f>入力シート２!J114</f>
        <v>0</v>
      </c>
      <c r="L172" s="186" t="str">
        <f>入力シート２!K114</f>
        <v>月</v>
      </c>
      <c r="M172" s="186">
        <f>入力シート２!L114</f>
        <v>0</v>
      </c>
      <c r="N172" s="186" t="str">
        <f>入力シート２!M114</f>
        <v>日</v>
      </c>
      <c r="O172" s="187"/>
      <c r="P172" s="187"/>
      <c r="Q172" s="187"/>
      <c r="R172" s="187"/>
      <c r="S172" s="187"/>
      <c r="T172" s="188"/>
    </row>
    <row r="173" spans="1:21" s="23" customFormat="1" ht="5.25" customHeight="1">
      <c r="A173" s="189"/>
      <c r="B173" s="187"/>
      <c r="C173" s="187"/>
      <c r="D173" s="187"/>
      <c r="E173" s="190"/>
      <c r="F173" s="190"/>
      <c r="G173" s="187"/>
      <c r="H173" s="187"/>
      <c r="I173" s="187"/>
      <c r="J173" s="187"/>
      <c r="K173" s="187"/>
      <c r="L173" s="187"/>
      <c r="M173" s="187"/>
      <c r="N173" s="187"/>
      <c r="O173" s="187"/>
      <c r="P173" s="187"/>
      <c r="Q173" s="187"/>
      <c r="R173" s="187"/>
      <c r="S173" s="187"/>
      <c r="T173" s="188"/>
    </row>
    <row r="174" spans="1:21" s="52" customFormat="1" ht="21" customHeight="1">
      <c r="A174" s="260" t="s">
        <v>102</v>
      </c>
      <c r="B174" s="260"/>
      <c r="C174" s="191">
        <f>入力シート２!I111</f>
        <v>0</v>
      </c>
      <c r="D174" s="191">
        <f>入力シート２!J111</f>
        <v>0</v>
      </c>
      <c r="E174" s="191" t="str">
        <f>入力シート２!K111</f>
        <v>年</v>
      </c>
      <c r="F174" s="191">
        <f>入力シート２!L111</f>
        <v>0</v>
      </c>
      <c r="G174" s="191" t="str">
        <f>入力シート２!M111</f>
        <v>月</v>
      </c>
      <c r="H174" s="191">
        <f>入力シート２!N111</f>
        <v>0</v>
      </c>
      <c r="I174" s="191" t="str">
        <f>入力シート２!O111</f>
        <v>日</v>
      </c>
      <c r="J174" s="192"/>
      <c r="K174" s="192"/>
      <c r="L174" s="192"/>
      <c r="M174" s="192"/>
      <c r="N174" s="192"/>
      <c r="O174" s="192"/>
      <c r="P174" s="192"/>
      <c r="Q174" s="192"/>
      <c r="R174" s="192"/>
      <c r="S174" s="192"/>
      <c r="T174" s="193"/>
    </row>
    <row r="175" spans="1:21" ht="9" customHeight="1">
      <c r="A175" s="187"/>
      <c r="B175" s="187"/>
      <c r="C175" s="187"/>
      <c r="D175" s="187"/>
      <c r="E175" s="194"/>
      <c r="F175" s="194"/>
      <c r="G175" s="187"/>
      <c r="H175" s="187"/>
      <c r="I175" s="187"/>
      <c r="J175" s="187"/>
      <c r="K175" s="187"/>
      <c r="L175" s="187"/>
      <c r="M175" s="187"/>
      <c r="N175" s="187"/>
      <c r="O175" s="187"/>
      <c r="P175" s="187"/>
      <c r="Q175" s="187"/>
      <c r="R175" s="187"/>
      <c r="S175" s="187"/>
    </row>
    <row r="176" spans="1:21" ht="27.75" customHeight="1">
      <c r="A176" s="263" t="s">
        <v>35</v>
      </c>
      <c r="B176" s="263"/>
      <c r="C176" s="263"/>
      <c r="D176" s="263"/>
      <c r="E176" s="263"/>
      <c r="F176" s="263"/>
      <c r="G176" s="263"/>
      <c r="H176" s="263"/>
      <c r="I176" s="263"/>
      <c r="J176" s="263"/>
      <c r="K176" s="262" t="s">
        <v>36</v>
      </c>
      <c r="L176" s="262"/>
      <c r="M176" s="262"/>
      <c r="N176" s="262"/>
      <c r="O176" s="262" t="s">
        <v>37</v>
      </c>
      <c r="P176" s="262"/>
      <c r="Q176" s="262"/>
      <c r="R176" s="262"/>
      <c r="S176" s="262"/>
    </row>
    <row r="177" spans="1:19" ht="27.75" customHeight="1">
      <c r="A177" s="264" t="s">
        <v>92</v>
      </c>
      <c r="B177" s="265"/>
      <c r="C177" s="265"/>
      <c r="D177" s="265"/>
      <c r="E177" s="265"/>
      <c r="F177" s="265"/>
      <c r="G177" s="265"/>
      <c r="H177" s="265"/>
      <c r="I177" s="265"/>
      <c r="J177" s="265"/>
      <c r="K177" s="265"/>
      <c r="L177" s="265"/>
      <c r="M177" s="265"/>
      <c r="N177" s="265"/>
      <c r="O177" s="265"/>
      <c r="P177" s="265"/>
      <c r="Q177" s="265"/>
      <c r="R177" s="265"/>
      <c r="S177" s="265"/>
    </row>
    <row r="178" spans="1:19" ht="27.75" customHeight="1">
      <c r="A178" s="265"/>
      <c r="B178" s="265"/>
      <c r="C178" s="265"/>
      <c r="D178" s="265"/>
      <c r="E178" s="265"/>
      <c r="F178" s="265"/>
      <c r="G178" s="265"/>
      <c r="H178" s="265"/>
      <c r="I178" s="265"/>
      <c r="J178" s="265"/>
      <c r="K178" s="265"/>
      <c r="L178" s="265"/>
      <c r="M178" s="265"/>
      <c r="N178" s="265"/>
      <c r="O178" s="265"/>
      <c r="P178" s="265"/>
      <c r="Q178" s="265"/>
      <c r="R178" s="265"/>
      <c r="S178" s="265"/>
    </row>
    <row r="179" spans="1:19" ht="27.75" customHeight="1">
      <c r="A179" s="265"/>
      <c r="B179" s="265"/>
      <c r="C179" s="265"/>
      <c r="D179" s="265"/>
      <c r="E179" s="265"/>
      <c r="F179" s="265"/>
      <c r="G179" s="265"/>
      <c r="H179" s="265"/>
      <c r="I179" s="265"/>
      <c r="J179" s="265"/>
      <c r="K179" s="265"/>
      <c r="L179" s="265"/>
      <c r="M179" s="265"/>
      <c r="N179" s="265"/>
      <c r="O179" s="265"/>
      <c r="P179" s="265"/>
      <c r="Q179" s="265"/>
      <c r="R179" s="265"/>
      <c r="S179" s="265"/>
    </row>
    <row r="180" spans="1:19" ht="27.75" customHeight="1">
      <c r="A180" s="265"/>
      <c r="B180" s="265"/>
      <c r="C180" s="265"/>
      <c r="D180" s="265"/>
      <c r="E180" s="265"/>
      <c r="F180" s="265"/>
      <c r="G180" s="265"/>
      <c r="H180" s="265"/>
      <c r="I180" s="265"/>
      <c r="J180" s="265"/>
      <c r="K180" s="265"/>
      <c r="L180" s="265"/>
      <c r="M180" s="265"/>
      <c r="N180" s="265"/>
      <c r="O180" s="265"/>
      <c r="P180" s="265"/>
      <c r="Q180" s="265"/>
      <c r="R180" s="265"/>
      <c r="S180" s="265"/>
    </row>
    <row r="181" spans="1:19" ht="27.75" customHeight="1">
      <c r="A181" s="265"/>
      <c r="B181" s="265"/>
      <c r="C181" s="265"/>
      <c r="D181" s="265"/>
      <c r="E181" s="265"/>
      <c r="F181" s="265"/>
      <c r="G181" s="265"/>
      <c r="H181" s="265"/>
      <c r="I181" s="265"/>
      <c r="J181" s="265"/>
      <c r="K181" s="265"/>
      <c r="L181" s="265"/>
      <c r="M181" s="265"/>
      <c r="N181" s="265"/>
      <c r="O181" s="265"/>
      <c r="P181" s="265"/>
      <c r="Q181" s="265"/>
      <c r="R181" s="265"/>
      <c r="S181" s="265"/>
    </row>
    <row r="182" spans="1:19" ht="27.75" customHeight="1">
      <c r="A182" s="265"/>
      <c r="B182" s="265"/>
      <c r="C182" s="265"/>
      <c r="D182" s="265"/>
      <c r="E182" s="265"/>
      <c r="F182" s="265"/>
      <c r="G182" s="265"/>
      <c r="H182" s="265"/>
      <c r="I182" s="265"/>
      <c r="J182" s="265"/>
      <c r="K182" s="265"/>
      <c r="L182" s="265"/>
      <c r="M182" s="265"/>
      <c r="N182" s="265"/>
      <c r="O182" s="265"/>
      <c r="P182" s="265"/>
      <c r="Q182" s="265"/>
      <c r="R182" s="265"/>
      <c r="S182" s="265"/>
    </row>
    <row r="183" spans="1:19" ht="27.75" customHeight="1">
      <c r="A183" s="265"/>
      <c r="B183" s="265"/>
      <c r="C183" s="265"/>
      <c r="D183" s="265"/>
      <c r="E183" s="265"/>
      <c r="F183" s="265"/>
      <c r="G183" s="265"/>
      <c r="H183" s="265"/>
      <c r="I183" s="265"/>
      <c r="J183" s="265"/>
      <c r="K183" s="265"/>
      <c r="L183" s="265"/>
      <c r="M183" s="265"/>
      <c r="N183" s="265"/>
      <c r="O183" s="265"/>
      <c r="P183" s="265"/>
      <c r="Q183" s="265"/>
      <c r="R183" s="265"/>
      <c r="S183" s="265"/>
    </row>
    <row r="184" spans="1:19" ht="27.75" customHeight="1">
      <c r="A184" s="265"/>
      <c r="B184" s="265"/>
      <c r="C184" s="265"/>
      <c r="D184" s="265"/>
      <c r="E184" s="265"/>
      <c r="F184" s="265"/>
      <c r="G184" s="265"/>
      <c r="H184" s="265"/>
      <c r="I184" s="265"/>
      <c r="J184" s="265"/>
      <c r="K184" s="265"/>
      <c r="L184" s="265"/>
      <c r="M184" s="265"/>
      <c r="N184" s="265"/>
      <c r="O184" s="265"/>
      <c r="P184" s="265"/>
      <c r="Q184" s="265"/>
      <c r="R184" s="265"/>
      <c r="S184" s="265"/>
    </row>
    <row r="185" spans="1:19" ht="27.75" customHeight="1">
      <c r="A185" s="265"/>
      <c r="B185" s="265"/>
      <c r="C185" s="265"/>
      <c r="D185" s="265"/>
      <c r="E185" s="265"/>
      <c r="F185" s="265"/>
      <c r="G185" s="265"/>
      <c r="H185" s="265"/>
      <c r="I185" s="265"/>
      <c r="J185" s="265"/>
      <c r="K185" s="265"/>
      <c r="L185" s="265"/>
      <c r="M185" s="265"/>
      <c r="N185" s="265"/>
      <c r="O185" s="265"/>
      <c r="P185" s="265"/>
      <c r="Q185" s="265"/>
      <c r="R185" s="265"/>
      <c r="S185" s="265"/>
    </row>
    <row r="186" spans="1:19" ht="27.75" customHeight="1">
      <c r="A186" s="265"/>
      <c r="B186" s="265"/>
      <c r="C186" s="265"/>
      <c r="D186" s="265"/>
      <c r="E186" s="265"/>
      <c r="F186" s="265"/>
      <c r="G186" s="265"/>
      <c r="H186" s="265"/>
      <c r="I186" s="265"/>
      <c r="J186" s="265"/>
      <c r="K186" s="265"/>
      <c r="L186" s="265"/>
      <c r="M186" s="265"/>
      <c r="N186" s="265"/>
      <c r="O186" s="265"/>
      <c r="P186" s="265"/>
      <c r="Q186" s="265"/>
      <c r="R186" s="265"/>
      <c r="S186" s="265"/>
    </row>
    <row r="187" spans="1:19" ht="27.75" customHeight="1">
      <c r="A187" s="265"/>
      <c r="B187" s="265"/>
      <c r="C187" s="265"/>
      <c r="D187" s="265"/>
      <c r="E187" s="265"/>
      <c r="F187" s="265"/>
      <c r="G187" s="265"/>
      <c r="H187" s="265"/>
      <c r="I187" s="265"/>
      <c r="J187" s="265"/>
      <c r="K187" s="265"/>
      <c r="L187" s="265"/>
      <c r="M187" s="265"/>
      <c r="N187" s="265"/>
      <c r="O187" s="265"/>
      <c r="P187" s="265"/>
      <c r="Q187" s="265"/>
      <c r="R187" s="265"/>
      <c r="S187" s="265"/>
    </row>
    <row r="188" spans="1:19" ht="27.75" customHeight="1">
      <c r="A188" s="265"/>
      <c r="B188" s="265"/>
      <c r="C188" s="265"/>
      <c r="D188" s="265"/>
      <c r="E188" s="265"/>
      <c r="F188" s="265"/>
      <c r="G188" s="265"/>
      <c r="H188" s="265"/>
      <c r="I188" s="265"/>
      <c r="J188" s="265"/>
      <c r="K188" s="265"/>
      <c r="L188" s="265"/>
      <c r="M188" s="265"/>
      <c r="N188" s="265"/>
      <c r="O188" s="265"/>
      <c r="P188" s="265"/>
      <c r="Q188" s="265"/>
      <c r="R188" s="265"/>
      <c r="S188" s="265"/>
    </row>
    <row r="189" spans="1:19" ht="27.75" customHeight="1">
      <c r="A189" s="265"/>
      <c r="B189" s="265"/>
      <c r="C189" s="265"/>
      <c r="D189" s="265"/>
      <c r="E189" s="265"/>
      <c r="F189" s="265"/>
      <c r="G189" s="265"/>
      <c r="H189" s="265"/>
      <c r="I189" s="265"/>
      <c r="J189" s="265"/>
      <c r="K189" s="265"/>
      <c r="L189" s="265"/>
      <c r="M189" s="265"/>
      <c r="N189" s="265"/>
      <c r="O189" s="265"/>
      <c r="P189" s="265"/>
      <c r="Q189" s="265"/>
      <c r="R189" s="265"/>
      <c r="S189" s="265"/>
    </row>
    <row r="190" spans="1:19" ht="27.75" customHeight="1">
      <c r="A190" s="265"/>
      <c r="B190" s="265"/>
      <c r="C190" s="265"/>
      <c r="D190" s="265"/>
      <c r="E190" s="265"/>
      <c r="F190" s="265"/>
      <c r="G190" s="265"/>
      <c r="H190" s="265"/>
      <c r="I190" s="265"/>
      <c r="J190" s="265"/>
      <c r="K190" s="265"/>
      <c r="L190" s="265"/>
      <c r="M190" s="265"/>
      <c r="N190" s="265"/>
      <c r="O190" s="265"/>
      <c r="P190" s="265"/>
      <c r="Q190" s="265"/>
      <c r="R190" s="265"/>
      <c r="S190" s="265"/>
    </row>
    <row r="191" spans="1:19" ht="27.75" customHeight="1">
      <c r="A191" s="265"/>
      <c r="B191" s="265"/>
      <c r="C191" s="265"/>
      <c r="D191" s="265"/>
      <c r="E191" s="265"/>
      <c r="F191" s="265"/>
      <c r="G191" s="265"/>
      <c r="H191" s="265"/>
      <c r="I191" s="265"/>
      <c r="J191" s="265"/>
      <c r="K191" s="265"/>
      <c r="L191" s="265"/>
      <c r="M191" s="265"/>
      <c r="N191" s="265"/>
      <c r="O191" s="265"/>
      <c r="P191" s="265"/>
      <c r="Q191" s="265"/>
      <c r="R191" s="265"/>
      <c r="S191" s="265"/>
    </row>
    <row r="192" spans="1:19" ht="27.75" customHeight="1">
      <c r="A192" s="265"/>
      <c r="B192" s="265"/>
      <c r="C192" s="265"/>
      <c r="D192" s="265"/>
      <c r="E192" s="265"/>
      <c r="F192" s="265"/>
      <c r="G192" s="265"/>
      <c r="H192" s="265"/>
      <c r="I192" s="265"/>
      <c r="J192" s="265"/>
      <c r="K192" s="265"/>
      <c r="L192" s="265"/>
      <c r="M192" s="265"/>
      <c r="N192" s="265"/>
      <c r="O192" s="265"/>
      <c r="P192" s="265"/>
      <c r="Q192" s="265"/>
      <c r="R192" s="265"/>
      <c r="S192" s="265"/>
    </row>
    <row r="193" spans="1:20" ht="27.75" customHeight="1">
      <c r="A193" s="265"/>
      <c r="B193" s="265"/>
      <c r="C193" s="265"/>
      <c r="D193" s="265"/>
      <c r="E193" s="265"/>
      <c r="F193" s="265"/>
      <c r="G193" s="265"/>
      <c r="H193" s="265"/>
      <c r="I193" s="265"/>
      <c r="J193" s="265"/>
      <c r="K193" s="265"/>
      <c r="L193" s="265"/>
      <c r="M193" s="265"/>
      <c r="N193" s="265"/>
      <c r="O193" s="265"/>
      <c r="P193" s="265"/>
      <c r="Q193" s="265"/>
      <c r="R193" s="265"/>
      <c r="S193" s="265"/>
    </row>
    <row r="194" spans="1:20" ht="27.75" customHeight="1">
      <c r="A194" s="265"/>
      <c r="B194" s="265"/>
      <c r="C194" s="265"/>
      <c r="D194" s="265"/>
      <c r="E194" s="265"/>
      <c r="F194" s="265"/>
      <c r="G194" s="265"/>
      <c r="H194" s="265"/>
      <c r="I194" s="265"/>
      <c r="J194" s="265"/>
      <c r="K194" s="265"/>
      <c r="L194" s="265"/>
      <c r="M194" s="265"/>
      <c r="N194" s="265"/>
      <c r="O194" s="265"/>
      <c r="P194" s="265"/>
      <c r="Q194" s="265"/>
      <c r="R194" s="265"/>
      <c r="S194" s="265"/>
    </row>
    <row r="195" spans="1:20" ht="27.75" customHeight="1">
      <c r="A195" s="265"/>
      <c r="B195" s="265"/>
      <c r="C195" s="265"/>
      <c r="D195" s="265"/>
      <c r="E195" s="265"/>
      <c r="F195" s="265"/>
      <c r="G195" s="265"/>
      <c r="H195" s="265"/>
      <c r="I195" s="265"/>
      <c r="J195" s="265"/>
      <c r="K195" s="265"/>
      <c r="L195" s="265"/>
      <c r="M195" s="265"/>
      <c r="N195" s="265"/>
      <c r="O195" s="265"/>
      <c r="P195" s="265"/>
      <c r="Q195" s="265"/>
      <c r="R195" s="265"/>
      <c r="S195" s="265"/>
    </row>
    <row r="196" spans="1:20" ht="27.75" customHeight="1">
      <c r="A196" s="265"/>
      <c r="B196" s="265"/>
      <c r="C196" s="265"/>
      <c r="D196" s="265"/>
      <c r="E196" s="265"/>
      <c r="F196" s="265"/>
      <c r="G196" s="265"/>
      <c r="H196" s="265"/>
      <c r="I196" s="265"/>
      <c r="J196" s="265"/>
      <c r="K196" s="265"/>
      <c r="L196" s="265"/>
      <c r="M196" s="265"/>
      <c r="N196" s="265"/>
      <c r="O196" s="265"/>
      <c r="P196" s="265"/>
      <c r="Q196" s="265"/>
      <c r="R196" s="265"/>
      <c r="S196" s="265"/>
    </row>
    <row r="197" spans="1:20" ht="27.75" customHeight="1">
      <c r="A197" s="265"/>
      <c r="B197" s="265"/>
      <c r="C197" s="265"/>
      <c r="D197" s="265"/>
      <c r="E197" s="265"/>
      <c r="F197" s="265"/>
      <c r="G197" s="265"/>
      <c r="H197" s="265"/>
      <c r="I197" s="265"/>
      <c r="J197" s="265"/>
      <c r="K197" s="265"/>
      <c r="L197" s="265"/>
      <c r="M197" s="265"/>
      <c r="N197" s="265"/>
      <c r="O197" s="265"/>
      <c r="P197" s="265"/>
      <c r="Q197" s="265"/>
      <c r="R197" s="265"/>
      <c r="S197" s="265"/>
    </row>
    <row r="198" spans="1:20" ht="27.75" customHeight="1">
      <c r="A198" s="265"/>
      <c r="B198" s="265"/>
      <c r="C198" s="265"/>
      <c r="D198" s="265"/>
      <c r="E198" s="265"/>
      <c r="F198" s="265"/>
      <c r="G198" s="265"/>
      <c r="H198" s="265"/>
      <c r="I198" s="265"/>
      <c r="J198" s="265"/>
      <c r="K198" s="265"/>
      <c r="L198" s="265"/>
      <c r="M198" s="265"/>
      <c r="N198" s="265"/>
      <c r="O198" s="265"/>
      <c r="P198" s="265"/>
      <c r="Q198" s="265"/>
      <c r="R198" s="265"/>
      <c r="S198" s="265"/>
    </row>
    <row r="199" spans="1:20" ht="27.75" customHeight="1">
      <c r="A199" s="265"/>
      <c r="B199" s="265"/>
      <c r="C199" s="265"/>
      <c r="D199" s="265"/>
      <c r="E199" s="265"/>
      <c r="F199" s="265"/>
      <c r="G199" s="265"/>
      <c r="H199" s="265"/>
      <c r="I199" s="265"/>
      <c r="J199" s="265"/>
      <c r="K199" s="265"/>
      <c r="L199" s="265"/>
      <c r="M199" s="265"/>
      <c r="N199" s="265"/>
      <c r="O199" s="265"/>
      <c r="P199" s="265"/>
      <c r="Q199" s="265"/>
      <c r="R199" s="265"/>
      <c r="S199" s="265"/>
    </row>
    <row r="200" spans="1:20" ht="27.75" customHeight="1">
      <c r="A200" s="265"/>
      <c r="B200" s="265"/>
      <c r="C200" s="265"/>
      <c r="D200" s="265"/>
      <c r="E200" s="265"/>
      <c r="F200" s="265"/>
      <c r="G200" s="265"/>
      <c r="H200" s="265"/>
      <c r="I200" s="265"/>
      <c r="J200" s="265"/>
      <c r="K200" s="265"/>
      <c r="L200" s="265"/>
      <c r="M200" s="265"/>
      <c r="N200" s="265"/>
      <c r="O200" s="265"/>
      <c r="P200" s="265"/>
      <c r="Q200" s="265"/>
      <c r="R200" s="265"/>
      <c r="S200" s="265"/>
    </row>
    <row r="201" spans="1:20" ht="27.75" customHeight="1">
      <c r="A201" s="265"/>
      <c r="B201" s="265"/>
      <c r="C201" s="265"/>
      <c r="D201" s="265"/>
      <c r="E201" s="265"/>
      <c r="F201" s="265"/>
      <c r="G201" s="265"/>
      <c r="H201" s="265"/>
      <c r="I201" s="265"/>
      <c r="J201" s="265"/>
      <c r="K201" s="265"/>
      <c r="L201" s="265"/>
      <c r="M201" s="265"/>
      <c r="N201" s="265"/>
      <c r="O201" s="265"/>
      <c r="P201" s="265"/>
      <c r="Q201" s="265"/>
      <c r="R201" s="265"/>
      <c r="S201" s="265"/>
    </row>
    <row r="202" spans="1:20" ht="27.75" customHeight="1">
      <c r="A202" s="261" t="s">
        <v>30</v>
      </c>
      <c r="B202" s="261"/>
      <c r="C202" s="261"/>
      <c r="D202" s="261"/>
      <c r="E202" s="261"/>
      <c r="F202" s="261"/>
      <c r="G202" s="261"/>
      <c r="H202" s="261"/>
      <c r="I202" s="261"/>
      <c r="J202" s="261"/>
      <c r="K202" s="256" t="str">
        <f>IF(入力シート２!L121=0,"",入力シート２!L121)</f>
        <v/>
      </c>
      <c r="L202" s="257"/>
      <c r="M202" s="254" t="str">
        <f>IF(入力シート２!N121=0,"",入力シート２!N121)</f>
        <v/>
      </c>
      <c r="N202" s="255"/>
      <c r="O202" s="262"/>
      <c r="P202" s="262"/>
      <c r="Q202" s="262"/>
      <c r="R202" s="262"/>
      <c r="S202" s="262"/>
    </row>
    <row r="203" spans="1:20" s="23" customFormat="1" ht="17.25" customHeight="1">
      <c r="A203" s="195" t="s">
        <v>32</v>
      </c>
      <c r="B203" s="188"/>
      <c r="C203" s="188"/>
      <c r="D203" s="188"/>
      <c r="E203" s="188"/>
      <c r="F203" s="188"/>
      <c r="G203" s="188"/>
      <c r="H203" s="188"/>
      <c r="I203" s="188"/>
      <c r="J203" s="188"/>
      <c r="K203" s="188"/>
      <c r="L203" s="188"/>
      <c r="M203" s="188"/>
      <c r="N203" s="188"/>
      <c r="O203" s="188"/>
      <c r="P203" s="188"/>
      <c r="Q203" s="188"/>
      <c r="R203" s="188"/>
      <c r="S203" s="188"/>
      <c r="T203" s="188"/>
    </row>
    <row r="204" spans="1:20" s="23" customFormat="1" ht="17.25" customHeight="1">
      <c r="A204" s="195" t="s">
        <v>33</v>
      </c>
      <c r="B204" s="188"/>
      <c r="C204" s="188"/>
      <c r="D204" s="188"/>
      <c r="E204" s="188"/>
      <c r="F204" s="188"/>
      <c r="G204" s="188"/>
      <c r="H204" s="188"/>
      <c r="I204" s="188"/>
      <c r="J204" s="188"/>
      <c r="K204" s="188"/>
      <c r="L204" s="188"/>
      <c r="M204" s="188"/>
      <c r="N204" s="188"/>
      <c r="O204" s="188"/>
      <c r="P204" s="188"/>
      <c r="Q204" s="188"/>
      <c r="R204" s="188"/>
      <c r="S204" s="188"/>
      <c r="T204" s="188"/>
    </row>
    <row r="205" spans="1:20" s="23" customFormat="1" ht="17.25" customHeight="1">
      <c r="A205" s="195" t="s">
        <v>34</v>
      </c>
      <c r="B205" s="188"/>
      <c r="C205" s="188"/>
      <c r="D205" s="188"/>
      <c r="E205" s="188"/>
      <c r="F205" s="188"/>
      <c r="G205" s="188"/>
      <c r="H205" s="188"/>
      <c r="I205" s="188"/>
      <c r="J205" s="188"/>
      <c r="K205" s="188"/>
      <c r="L205" s="188"/>
      <c r="M205" s="188"/>
      <c r="N205" s="188"/>
      <c r="O205" s="188"/>
      <c r="P205" s="188"/>
      <c r="Q205" s="188"/>
      <c r="R205" s="188"/>
      <c r="S205" s="188"/>
      <c r="T205" s="188"/>
    </row>
  </sheetData>
  <sheetProtection password="C790" sheet="1" formatCells="0"/>
  <mergeCells count="85">
    <mergeCell ref="A202:J202"/>
    <mergeCell ref="O202:S202"/>
    <mergeCell ref="K176:N176"/>
    <mergeCell ref="O176:S176"/>
    <mergeCell ref="A177:J201"/>
    <mergeCell ref="K177:N201"/>
    <mergeCell ref="O177:S201"/>
    <mergeCell ref="K202:L202"/>
    <mergeCell ref="M202:N202"/>
    <mergeCell ref="A170:B170"/>
    <mergeCell ref="C170:I170"/>
    <mergeCell ref="A172:C172"/>
    <mergeCell ref="A174:B174"/>
    <mergeCell ref="A176:J176"/>
    <mergeCell ref="A167:S167"/>
    <mergeCell ref="M169:N169"/>
    <mergeCell ref="O169:T169"/>
    <mergeCell ref="K161:L161"/>
    <mergeCell ref="M161:N161"/>
    <mergeCell ref="A136:J160"/>
    <mergeCell ref="K136:N160"/>
    <mergeCell ref="O136:S160"/>
    <mergeCell ref="A161:J161"/>
    <mergeCell ref="O161:S161"/>
    <mergeCell ref="A131:C131"/>
    <mergeCell ref="A133:B133"/>
    <mergeCell ref="A135:J135"/>
    <mergeCell ref="K135:N135"/>
    <mergeCell ref="O135:S135"/>
    <mergeCell ref="A126:S126"/>
    <mergeCell ref="M128:N128"/>
    <mergeCell ref="O128:T128"/>
    <mergeCell ref="A129:B129"/>
    <mergeCell ref="C129:I129"/>
    <mergeCell ref="A49:C49"/>
    <mergeCell ref="A51:B51"/>
    <mergeCell ref="A53:J53"/>
    <mergeCell ref="K53:N53"/>
    <mergeCell ref="O53:S53"/>
    <mergeCell ref="K95:N119"/>
    <mergeCell ref="O95:S119"/>
    <mergeCell ref="A54:J78"/>
    <mergeCell ref="K54:N78"/>
    <mergeCell ref="O54:S78"/>
    <mergeCell ref="A90:C90"/>
    <mergeCell ref="A92:B92"/>
    <mergeCell ref="A85:S85"/>
    <mergeCell ref="M87:N87"/>
    <mergeCell ref="O87:T87"/>
    <mergeCell ref="A88:B88"/>
    <mergeCell ref="C88:I88"/>
    <mergeCell ref="A79:J79"/>
    <mergeCell ref="O79:S79"/>
    <mergeCell ref="A8:C8"/>
    <mergeCell ref="A10:B10"/>
    <mergeCell ref="A3:S3"/>
    <mergeCell ref="A38:J38"/>
    <mergeCell ref="O38:S38"/>
    <mergeCell ref="O12:S12"/>
    <mergeCell ref="K12:N12"/>
    <mergeCell ref="A12:J12"/>
    <mergeCell ref="A13:J37"/>
    <mergeCell ref="K13:N37"/>
    <mergeCell ref="O13:S37"/>
    <mergeCell ref="M5:N5"/>
    <mergeCell ref="O5:T5"/>
    <mergeCell ref="A6:B6"/>
    <mergeCell ref="C6:I6"/>
    <mergeCell ref="K38:L38"/>
    <mergeCell ref="M38:N38"/>
    <mergeCell ref="K79:L79"/>
    <mergeCell ref="M79:N79"/>
    <mergeCell ref="K120:L120"/>
    <mergeCell ref="M120:N120"/>
    <mergeCell ref="A44:S44"/>
    <mergeCell ref="M46:N46"/>
    <mergeCell ref="O46:T46"/>
    <mergeCell ref="A47:B47"/>
    <mergeCell ref="C47:I47"/>
    <mergeCell ref="A120:J120"/>
    <mergeCell ref="O120:S120"/>
    <mergeCell ref="A94:J94"/>
    <mergeCell ref="K94:N94"/>
    <mergeCell ref="O94:S94"/>
    <mergeCell ref="A95:J119"/>
  </mergeCells>
  <phoneticPr fontId="1"/>
  <printOptions horizontalCentered="1"/>
  <pageMargins left="0.78740157480314965" right="0.78740157480314965" top="0.98425196850393704" bottom="0.70866141732283472" header="0.51181102362204722" footer="0.43307086614173229"/>
  <pageSetup paperSize="9" scale="79" orientation="portrait" r:id="rId1"/>
  <headerFooter alignWithMargins="0"/>
  <rowBreaks count="4" manualBreakCount="4">
    <brk id="42" max="19" man="1"/>
    <brk id="83" max="19" man="1"/>
    <brk id="124" max="19" man="1"/>
    <brk id="165"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
  <sheetViews>
    <sheetView view="pageBreakPreview" zoomScale="85" zoomScaleNormal="85" workbookViewId="0">
      <selection activeCell="C4" sqref="C4"/>
    </sheetView>
  </sheetViews>
  <sheetFormatPr defaultColWidth="7.61328125" defaultRowHeight="15" customHeight="1"/>
  <cols>
    <col min="1" max="10" width="7.61328125" style="1"/>
    <col min="11" max="11" width="7.765625" style="1" customWidth="1"/>
    <col min="12" max="16384" width="7.61328125" style="1"/>
  </cols>
  <sheetData>
    <row r="1" spans="1:27" ht="15" customHeight="1">
      <c r="A1" s="1" t="s">
        <v>28</v>
      </c>
    </row>
    <row r="3" spans="1:27" ht="23.25" customHeight="1">
      <c r="C3" s="267" t="s">
        <v>143</v>
      </c>
      <c r="D3" s="267"/>
      <c r="E3" s="267"/>
      <c r="F3" s="267"/>
      <c r="G3" s="267"/>
      <c r="H3" s="267"/>
      <c r="I3" s="267"/>
      <c r="J3" s="267"/>
      <c r="K3" s="267"/>
      <c r="L3" s="267"/>
      <c r="M3" s="267"/>
      <c r="N3" s="267"/>
      <c r="O3" s="267"/>
      <c r="P3" s="267"/>
      <c r="Q3" s="267"/>
      <c r="R3" s="267"/>
      <c r="S3" s="267"/>
      <c r="T3" s="2"/>
      <c r="U3" s="2"/>
      <c r="V3" s="2"/>
      <c r="W3" s="2"/>
      <c r="X3" s="2"/>
      <c r="Y3" s="2"/>
      <c r="Z3" s="2"/>
      <c r="AA3" s="2"/>
    </row>
    <row r="5" spans="1:27" ht="19.5" customHeight="1">
      <c r="A5" s="3"/>
      <c r="P5" s="282" t="s">
        <v>25</v>
      </c>
      <c r="Q5" s="282"/>
      <c r="R5" s="283">
        <f>入力シート１!E3</f>
        <v>0</v>
      </c>
      <c r="S5" s="283"/>
      <c r="T5" s="283"/>
      <c r="U5" s="283"/>
      <c r="V5" s="4"/>
      <c r="W5" s="4"/>
    </row>
    <row r="6" spans="1:27" ht="6" customHeight="1">
      <c r="A6" s="3"/>
      <c r="P6" s="87"/>
      <c r="Q6" s="87"/>
      <c r="R6" s="87"/>
      <c r="S6" s="87"/>
      <c r="T6" s="87"/>
      <c r="U6" s="87"/>
      <c r="V6" s="4"/>
      <c r="W6" s="4"/>
    </row>
    <row r="7" spans="1:27" ht="15" customHeight="1">
      <c r="A7" s="5"/>
      <c r="B7" s="6"/>
      <c r="C7" s="5"/>
      <c r="D7" s="6"/>
      <c r="E7" s="5"/>
      <c r="F7" s="6"/>
      <c r="G7" s="5"/>
      <c r="H7" s="6"/>
      <c r="I7" s="5"/>
      <c r="J7" s="6"/>
      <c r="K7" s="268" t="s">
        <v>0</v>
      </c>
      <c r="L7" s="269"/>
      <c r="M7" s="270"/>
      <c r="N7" s="5"/>
      <c r="O7" s="6"/>
      <c r="P7" s="5"/>
      <c r="Q7" s="6"/>
      <c r="R7" s="5"/>
      <c r="S7" s="6"/>
      <c r="T7" s="5"/>
      <c r="U7" s="6"/>
      <c r="V7" s="7"/>
      <c r="W7" s="4"/>
    </row>
    <row r="8" spans="1:27" ht="15" customHeight="1">
      <c r="A8" s="274" t="s">
        <v>1</v>
      </c>
      <c r="B8" s="275"/>
      <c r="C8" s="276" t="s">
        <v>2</v>
      </c>
      <c r="D8" s="277"/>
      <c r="E8" s="276" t="s">
        <v>3</v>
      </c>
      <c r="F8" s="278"/>
      <c r="G8" s="276" t="s">
        <v>4</v>
      </c>
      <c r="H8" s="277"/>
      <c r="I8" s="276" t="s">
        <v>5</v>
      </c>
      <c r="J8" s="278"/>
      <c r="K8" s="271"/>
      <c r="L8" s="272"/>
      <c r="M8" s="273"/>
      <c r="N8" s="276" t="s">
        <v>6</v>
      </c>
      <c r="O8" s="277"/>
      <c r="P8" s="276" t="s">
        <v>7</v>
      </c>
      <c r="Q8" s="277"/>
      <c r="R8" s="276" t="s">
        <v>8</v>
      </c>
      <c r="S8" s="277"/>
      <c r="T8" s="276" t="s">
        <v>9</v>
      </c>
      <c r="U8" s="277"/>
    </row>
    <row r="9" spans="1:27" ht="15" customHeight="1">
      <c r="A9" s="274"/>
      <c r="B9" s="275"/>
      <c r="C9" s="276"/>
      <c r="D9" s="277"/>
      <c r="E9" s="279"/>
      <c r="F9" s="278"/>
      <c r="G9" s="276"/>
      <c r="H9" s="277"/>
      <c r="I9" s="279"/>
      <c r="J9" s="278"/>
      <c r="K9" s="290" t="s">
        <v>26</v>
      </c>
      <c r="L9" s="8"/>
      <c r="M9" s="9"/>
      <c r="N9" s="276"/>
      <c r="O9" s="277"/>
      <c r="P9" s="276"/>
      <c r="Q9" s="277"/>
      <c r="R9" s="276"/>
      <c r="S9" s="277"/>
      <c r="T9" s="276"/>
      <c r="U9" s="277"/>
    </row>
    <row r="10" spans="1:27" ht="15" customHeight="1">
      <c r="A10" s="274"/>
      <c r="B10" s="275"/>
      <c r="C10" s="276"/>
      <c r="D10" s="277"/>
      <c r="E10" s="279"/>
      <c r="F10" s="278"/>
      <c r="G10" s="276"/>
      <c r="H10" s="277"/>
      <c r="I10" s="279"/>
      <c r="J10" s="278"/>
      <c r="K10" s="291"/>
      <c r="L10" s="280" t="s">
        <v>10</v>
      </c>
      <c r="M10" s="281"/>
      <c r="N10" s="276"/>
      <c r="O10" s="277"/>
      <c r="P10" s="276"/>
      <c r="Q10" s="277"/>
      <c r="R10" s="276"/>
      <c r="S10" s="277"/>
      <c r="T10" s="276"/>
      <c r="U10" s="277"/>
    </row>
    <row r="11" spans="1:27" ht="15" customHeight="1">
      <c r="A11" s="7"/>
      <c r="B11" s="10"/>
      <c r="C11" s="7"/>
      <c r="D11" s="11" t="s">
        <v>11</v>
      </c>
      <c r="E11" s="7"/>
      <c r="F11" s="11" t="s">
        <v>12</v>
      </c>
      <c r="G11" s="7"/>
      <c r="H11" s="11" t="s">
        <v>13</v>
      </c>
      <c r="I11" s="7"/>
      <c r="J11" s="11" t="s">
        <v>14</v>
      </c>
      <c r="K11" s="291"/>
      <c r="L11" s="280"/>
      <c r="M11" s="281"/>
      <c r="N11" s="7"/>
      <c r="O11" s="11" t="s">
        <v>15</v>
      </c>
      <c r="P11" s="7"/>
      <c r="Q11" s="11" t="s">
        <v>16</v>
      </c>
      <c r="R11" s="12" t="s">
        <v>17</v>
      </c>
      <c r="S11" s="11" t="s">
        <v>18</v>
      </c>
      <c r="T11" s="7"/>
      <c r="U11" s="11"/>
    </row>
    <row r="12" spans="1:27" ht="14.25" customHeight="1">
      <c r="A12" s="13"/>
      <c r="B12" s="14"/>
      <c r="C12" s="13"/>
      <c r="D12" s="15"/>
      <c r="E12" s="13"/>
      <c r="F12" s="15"/>
      <c r="G12" s="13"/>
      <c r="H12" s="15"/>
      <c r="I12" s="13"/>
      <c r="J12" s="15"/>
      <c r="K12" s="292"/>
      <c r="L12" s="13"/>
      <c r="M12" s="15" t="s">
        <v>19</v>
      </c>
      <c r="N12" s="13"/>
      <c r="O12" s="15"/>
      <c r="P12" s="13"/>
      <c r="Q12" s="15"/>
      <c r="R12" s="13"/>
      <c r="S12" s="15"/>
      <c r="T12" s="13"/>
      <c r="U12" s="15"/>
    </row>
    <row r="13" spans="1:27" s="19" customFormat="1" ht="15" customHeight="1">
      <c r="A13" s="16"/>
      <c r="B13" s="17"/>
      <c r="C13" s="16"/>
      <c r="D13" s="17" t="s">
        <v>20</v>
      </c>
      <c r="E13" s="16"/>
      <c r="F13" s="17" t="s">
        <v>20</v>
      </c>
      <c r="G13" s="16"/>
      <c r="H13" s="17" t="s">
        <v>20</v>
      </c>
      <c r="I13" s="16"/>
      <c r="J13" s="17" t="s">
        <v>20</v>
      </c>
      <c r="K13" s="18" t="s">
        <v>21</v>
      </c>
      <c r="L13" s="16"/>
      <c r="M13" s="17" t="s">
        <v>20</v>
      </c>
      <c r="N13" s="16"/>
      <c r="O13" s="17" t="s">
        <v>20</v>
      </c>
      <c r="P13" s="16"/>
      <c r="Q13" s="17" t="s">
        <v>20</v>
      </c>
      <c r="R13" s="16"/>
      <c r="S13" s="17" t="s">
        <v>20</v>
      </c>
      <c r="T13" s="16"/>
      <c r="U13" s="17"/>
    </row>
    <row r="14" spans="1:27" ht="71.25" customHeight="1">
      <c r="A14" s="284">
        <f>入力シート１!E5</f>
        <v>0</v>
      </c>
      <c r="B14" s="285"/>
      <c r="C14" s="286">
        <f>I14+入力シート１!E7</f>
        <v>0</v>
      </c>
      <c r="D14" s="287"/>
      <c r="E14" s="286">
        <f>入力シート１!E9</f>
        <v>0</v>
      </c>
      <c r="F14" s="287"/>
      <c r="G14" s="286">
        <f>C14-E14</f>
        <v>0</v>
      </c>
      <c r="H14" s="287"/>
      <c r="I14" s="286">
        <f>'【提出】別紙１－２支出予定額明細書'!E65</f>
        <v>0</v>
      </c>
      <c r="J14" s="287"/>
      <c r="K14" s="243">
        <f>入力シート１!E11</f>
        <v>0</v>
      </c>
      <c r="L14" s="286">
        <f>K14*180000</f>
        <v>0</v>
      </c>
      <c r="M14" s="287"/>
      <c r="N14" s="286">
        <f>MIN(I14,L14)</f>
        <v>0</v>
      </c>
      <c r="O14" s="287"/>
      <c r="P14" s="286">
        <f>MIN(N14,G14)</f>
        <v>0</v>
      </c>
      <c r="Q14" s="287"/>
      <c r="R14" s="286">
        <f>ROUNDDOWN(P14/2,-3)</f>
        <v>0</v>
      </c>
      <c r="S14" s="287"/>
      <c r="T14" s="288"/>
      <c r="U14" s="289"/>
    </row>
    <row r="16" spans="1:27" ht="15" customHeight="1">
      <c r="A16" s="1" t="s">
        <v>22</v>
      </c>
    </row>
    <row r="17" spans="1:3" ht="15" customHeight="1">
      <c r="A17" s="1" t="s">
        <v>23</v>
      </c>
    </row>
    <row r="18" spans="1:3" ht="15" customHeight="1">
      <c r="A18" s="1" t="s">
        <v>27</v>
      </c>
    </row>
    <row r="19" spans="1:3" ht="15" customHeight="1">
      <c r="C19" s="1" t="s">
        <v>24</v>
      </c>
    </row>
  </sheetData>
  <sheetProtection password="C790" sheet="1" objects="1" scenarios="1"/>
  <mergeCells count="25">
    <mergeCell ref="T14:U14"/>
    <mergeCell ref="R8:S10"/>
    <mergeCell ref="T8:U10"/>
    <mergeCell ref="L14:M14"/>
    <mergeCell ref="K9:K12"/>
    <mergeCell ref="N14:O14"/>
    <mergeCell ref="P14:Q14"/>
    <mergeCell ref="R14:S14"/>
    <mergeCell ref="A14:B14"/>
    <mergeCell ref="C14:D14"/>
    <mergeCell ref="E14:F14"/>
    <mergeCell ref="G14:H14"/>
    <mergeCell ref="I14:J14"/>
    <mergeCell ref="C3:S3"/>
    <mergeCell ref="K7:M8"/>
    <mergeCell ref="A8:B10"/>
    <mergeCell ref="C8:D10"/>
    <mergeCell ref="E8:F10"/>
    <mergeCell ref="G8:H10"/>
    <mergeCell ref="I8:J10"/>
    <mergeCell ref="N8:O10"/>
    <mergeCell ref="P8:Q10"/>
    <mergeCell ref="L10:M11"/>
    <mergeCell ref="P5:Q5"/>
    <mergeCell ref="R5:U5"/>
  </mergeCells>
  <phoneticPr fontId="1"/>
  <printOptions horizontalCentered="1"/>
  <pageMargins left="0.55000000000000004" right="0.43" top="0.98425196850393704" bottom="0.70866141732283472" header="0.51181102362204722" footer="0.43307086614173229"/>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tabSelected="1" view="pageBreakPreview" topLeftCell="A5" zoomScale="75" zoomScaleNormal="70" zoomScaleSheetLayoutView="75" workbookViewId="0">
      <selection activeCell="X17" sqref="X17"/>
    </sheetView>
  </sheetViews>
  <sheetFormatPr defaultColWidth="5.3828125" defaultRowHeight="13.3"/>
  <cols>
    <col min="1" max="4" width="4.4609375" style="20" customWidth="1"/>
    <col min="5" max="6" width="5.4609375" style="20" customWidth="1"/>
    <col min="7" max="7" width="9.765625" style="20" customWidth="1"/>
    <col min="8" max="8" width="8.84375" style="20" customWidth="1"/>
    <col min="9" max="9" width="4.15234375" style="53" customWidth="1"/>
    <col min="10" max="10" width="8" style="20" customWidth="1"/>
    <col min="11" max="11" width="5" style="52" customWidth="1"/>
    <col min="12" max="12" width="10.765625" style="53" customWidth="1"/>
    <col min="13" max="13" width="5.23046875" style="20" customWidth="1"/>
    <col min="14" max="14" width="6.4609375" style="20" customWidth="1"/>
    <col min="15" max="15" width="6" style="51" customWidth="1"/>
    <col min="16" max="16" width="5.15234375" style="20" customWidth="1"/>
    <col min="17" max="17" width="4.84375" style="20" customWidth="1"/>
    <col min="18" max="18" width="3.15234375" style="52" customWidth="1"/>
    <col min="19" max="19" width="9" style="81" customWidth="1"/>
    <col min="20" max="20" width="2.15234375" style="20" customWidth="1"/>
    <col min="21" max="21" width="5.3828125" style="20"/>
    <col min="22" max="22" width="9.4609375" style="20" bestFit="1" customWidth="1"/>
    <col min="23" max="23" width="5.3828125" style="20"/>
    <col min="24" max="24" width="9.765625" style="20" customWidth="1"/>
    <col min="25" max="16384" width="5.3828125" style="20"/>
  </cols>
  <sheetData>
    <row r="1" spans="1:29">
      <c r="A1" s="20" t="s">
        <v>38</v>
      </c>
    </row>
    <row r="3" spans="1:29">
      <c r="A3" s="310" t="s">
        <v>39</v>
      </c>
      <c r="B3" s="310"/>
      <c r="C3" s="310"/>
      <c r="D3" s="310"/>
      <c r="E3" s="310"/>
      <c r="F3" s="310"/>
      <c r="G3" s="310"/>
      <c r="H3" s="310"/>
      <c r="I3" s="310"/>
      <c r="J3" s="310"/>
      <c r="K3" s="310"/>
      <c r="L3" s="310"/>
      <c r="M3" s="310"/>
      <c r="N3" s="310"/>
      <c r="O3" s="310"/>
      <c r="P3" s="310"/>
      <c r="Q3" s="310"/>
      <c r="R3" s="310"/>
      <c r="S3" s="310"/>
      <c r="T3" s="310"/>
    </row>
    <row r="4" spans="1:29">
      <c r="A4" s="21"/>
      <c r="B4" s="21"/>
      <c r="C4" s="21"/>
      <c r="D4" s="21"/>
      <c r="E4" s="21"/>
      <c r="F4" s="21"/>
      <c r="G4" s="21"/>
      <c r="H4" s="21"/>
      <c r="I4" s="54"/>
      <c r="J4" s="21"/>
      <c r="K4" s="47"/>
      <c r="L4" s="54"/>
      <c r="M4" s="21"/>
      <c r="N4" s="21"/>
      <c r="O4" s="70"/>
      <c r="P4" s="21"/>
      <c r="Q4" s="21"/>
      <c r="R4" s="47"/>
      <c r="S4" s="75"/>
      <c r="T4" s="21"/>
    </row>
    <row r="5" spans="1:29" ht="20.25" customHeight="1">
      <c r="A5" s="316" t="s">
        <v>40</v>
      </c>
      <c r="B5" s="317"/>
      <c r="C5" s="317"/>
      <c r="D5" s="318"/>
      <c r="E5" s="323" t="s">
        <v>41</v>
      </c>
      <c r="F5" s="323"/>
      <c r="G5" s="323"/>
      <c r="H5" s="323"/>
      <c r="I5" s="323"/>
      <c r="J5" s="323"/>
      <c r="K5" s="323"/>
      <c r="L5" s="323"/>
      <c r="M5" s="323"/>
      <c r="N5" s="323"/>
      <c r="O5" s="323"/>
      <c r="P5" s="323"/>
      <c r="Q5" s="323"/>
      <c r="R5" s="323"/>
      <c r="S5" s="323"/>
      <c r="T5" s="323"/>
    </row>
    <row r="6" spans="1:29" ht="20.25" customHeight="1">
      <c r="A6" s="319"/>
      <c r="B6" s="320"/>
      <c r="C6" s="320"/>
      <c r="D6" s="321"/>
      <c r="E6" s="322" t="s">
        <v>42</v>
      </c>
      <c r="F6" s="322"/>
      <c r="G6" s="324" t="s">
        <v>43</v>
      </c>
      <c r="H6" s="324"/>
      <c r="I6" s="324"/>
      <c r="J6" s="324"/>
      <c r="K6" s="324"/>
      <c r="L6" s="324"/>
      <c r="M6" s="324"/>
      <c r="N6" s="324"/>
      <c r="O6" s="324"/>
      <c r="P6" s="324"/>
      <c r="Q6" s="324"/>
      <c r="R6" s="324"/>
      <c r="S6" s="324"/>
      <c r="T6" s="324"/>
    </row>
    <row r="7" spans="1:29" ht="14.25" customHeight="1">
      <c r="A7" s="24"/>
      <c r="B7" s="25"/>
      <c r="C7" s="25"/>
      <c r="D7" s="26"/>
      <c r="E7" s="27"/>
      <c r="F7" s="27" t="s">
        <v>44</v>
      </c>
      <c r="G7" s="66"/>
      <c r="H7" s="56"/>
      <c r="I7" s="55"/>
      <c r="J7" s="56"/>
      <c r="K7" s="56"/>
      <c r="L7" s="55"/>
      <c r="M7" s="56"/>
      <c r="N7" s="56"/>
      <c r="O7" s="56"/>
      <c r="P7" s="56"/>
      <c r="Q7" s="56"/>
      <c r="R7" s="56"/>
      <c r="S7" s="82"/>
      <c r="T7" s="57"/>
    </row>
    <row r="8" spans="1:29" ht="15" customHeight="1">
      <c r="A8" s="311" t="s">
        <v>45</v>
      </c>
      <c r="B8" s="312"/>
      <c r="C8" s="312"/>
      <c r="D8" s="313"/>
      <c r="E8" s="314"/>
      <c r="F8" s="315"/>
      <c r="G8" s="67"/>
      <c r="T8" s="59"/>
    </row>
    <row r="9" spans="1:29" ht="6" customHeight="1">
      <c r="A9" s="24"/>
      <c r="B9" s="25"/>
      <c r="C9" s="25"/>
      <c r="D9" s="26"/>
      <c r="E9" s="45"/>
      <c r="F9" s="46"/>
      <c r="G9" s="67"/>
      <c r="H9" s="83"/>
      <c r="I9" s="58"/>
      <c r="J9" s="83"/>
      <c r="T9" s="59"/>
    </row>
    <row r="10" spans="1:29" ht="16.5" customHeight="1">
      <c r="A10" s="295" t="s">
        <v>46</v>
      </c>
      <c r="B10" s="297"/>
      <c r="C10" s="297"/>
      <c r="D10" s="296"/>
      <c r="E10" s="295">
        <f>SUM(S10:S19)</f>
        <v>0</v>
      </c>
      <c r="F10" s="296"/>
      <c r="G10" s="244" t="str">
        <f>IF(入力シート１!E13=0,"",入力シート１!E13)</f>
        <v/>
      </c>
      <c r="H10" s="83" t="str">
        <f>Sheet1!N2</f>
        <v/>
      </c>
      <c r="I10" s="58" t="str">
        <f t="shared" ref="I10:I21" si="0">IF(H10&lt;&gt;"","／","")</f>
        <v/>
      </c>
      <c r="J10" s="83" t="str">
        <f>Sheet1!O2</f>
        <v/>
      </c>
      <c r="K10" s="52" t="str">
        <f t="shared" ref="K10:K21" si="1">IF(J10&lt;&gt;"","→","")</f>
        <v/>
      </c>
      <c r="L10" s="83" t="str">
        <f>Sheet1!P2</f>
        <v/>
      </c>
      <c r="M10" s="52" t="str">
        <f>IF(L10&lt;&gt;"","×","")</f>
        <v/>
      </c>
      <c r="N10" s="83" t="str">
        <f>Sheet1!Q2</f>
        <v/>
      </c>
      <c r="O10" s="84" t="str">
        <f>IF(N10&lt;&gt;"","時間","")</f>
        <v/>
      </c>
      <c r="P10" s="83" t="str">
        <f>Sheet1!R2</f>
        <v/>
      </c>
      <c r="Q10" s="70" t="str">
        <f>IF(P10&lt;&gt;"","分","")</f>
        <v/>
      </c>
      <c r="R10" s="22" t="str">
        <f>IF(P10&lt;&gt;"","＝","")</f>
        <v/>
      </c>
      <c r="S10" s="85" t="str">
        <f>Sheet1!S2</f>
        <v/>
      </c>
      <c r="T10" s="78"/>
      <c r="U10" s="65"/>
      <c r="V10" s="65"/>
      <c r="W10" s="48"/>
      <c r="X10" s="48"/>
      <c r="Y10" s="48"/>
      <c r="Z10" s="48"/>
      <c r="AA10" s="48"/>
      <c r="AB10" s="48"/>
      <c r="AC10" s="48"/>
    </row>
    <row r="11" spans="1:29" ht="16.5" customHeight="1">
      <c r="A11" s="295"/>
      <c r="B11" s="297"/>
      <c r="C11" s="297"/>
      <c r="D11" s="296"/>
      <c r="E11" s="293"/>
      <c r="F11" s="294"/>
      <c r="H11" s="83" t="str">
        <f>Sheet1!N3</f>
        <v/>
      </c>
      <c r="I11" s="58" t="str">
        <f t="shared" ref="I11:I19" si="2">IF(H11&lt;&gt;"","／","")</f>
        <v/>
      </c>
      <c r="J11" s="83" t="str">
        <f>Sheet1!O3</f>
        <v/>
      </c>
      <c r="K11" s="52" t="str">
        <f t="shared" ref="K11:K19" si="3">IF(J11&lt;&gt;"","→","")</f>
        <v/>
      </c>
      <c r="L11" s="83" t="str">
        <f>Sheet1!P3</f>
        <v/>
      </c>
      <c r="M11" s="52" t="str">
        <f t="shared" ref="M11:M19" si="4">IF(L11&lt;&gt;"","×","")</f>
        <v/>
      </c>
      <c r="N11" s="83" t="str">
        <f>Sheet1!Q3</f>
        <v/>
      </c>
      <c r="O11" s="84" t="str">
        <f t="shared" ref="O11:O19" si="5">IF(N11&lt;&gt;"","時間","")</f>
        <v/>
      </c>
      <c r="P11" s="83" t="str">
        <f>Sheet1!R3</f>
        <v/>
      </c>
      <c r="Q11" s="230" t="str">
        <f t="shared" ref="Q11:Q19" si="6">IF(P11&lt;&gt;"","分","")</f>
        <v/>
      </c>
      <c r="R11" s="22" t="str">
        <f t="shared" ref="R11:R19" si="7">IF(P11&lt;&gt;"","＝","")</f>
        <v/>
      </c>
      <c r="S11" s="85" t="str">
        <f>Sheet1!S3</f>
        <v/>
      </c>
      <c r="T11" s="80"/>
    </row>
    <row r="12" spans="1:29" ht="16.5" customHeight="1">
      <c r="A12" s="24"/>
      <c r="B12" s="25"/>
      <c r="C12" s="25"/>
      <c r="D12" s="26"/>
      <c r="E12" s="295"/>
      <c r="F12" s="296"/>
      <c r="H12" s="83" t="str">
        <f>Sheet1!N4</f>
        <v/>
      </c>
      <c r="I12" s="58" t="str">
        <f t="shared" si="2"/>
        <v/>
      </c>
      <c r="J12" s="83" t="str">
        <f>Sheet1!O4</f>
        <v/>
      </c>
      <c r="K12" s="52" t="str">
        <f t="shared" si="3"/>
        <v/>
      </c>
      <c r="L12" s="83" t="str">
        <f>Sheet1!P4</f>
        <v/>
      </c>
      <c r="M12" s="52" t="str">
        <f t="shared" si="4"/>
        <v/>
      </c>
      <c r="N12" s="83" t="str">
        <f>Sheet1!Q4</f>
        <v/>
      </c>
      <c r="O12" s="84" t="str">
        <f t="shared" si="5"/>
        <v/>
      </c>
      <c r="P12" s="83" t="str">
        <f>Sheet1!R4</f>
        <v/>
      </c>
      <c r="Q12" s="230" t="str">
        <f t="shared" si="6"/>
        <v/>
      </c>
      <c r="R12" s="22" t="str">
        <f t="shared" si="7"/>
        <v/>
      </c>
      <c r="S12" s="85" t="str">
        <f>Sheet1!S4</f>
        <v/>
      </c>
      <c r="T12" s="80"/>
    </row>
    <row r="13" spans="1:29" ht="16.5" customHeight="1">
      <c r="A13" s="71"/>
      <c r="B13" s="72"/>
      <c r="C13" s="72"/>
      <c r="D13" s="73"/>
      <c r="E13" s="295"/>
      <c r="F13" s="296"/>
      <c r="G13" s="69"/>
      <c r="H13" s="83" t="str">
        <f>Sheet1!N5</f>
        <v/>
      </c>
      <c r="I13" s="58" t="str">
        <f t="shared" si="2"/>
        <v/>
      </c>
      <c r="J13" s="83" t="str">
        <f>Sheet1!O5</f>
        <v/>
      </c>
      <c r="K13" s="52" t="str">
        <f t="shared" si="3"/>
        <v/>
      </c>
      <c r="L13" s="83" t="str">
        <f>Sheet1!P5</f>
        <v/>
      </c>
      <c r="M13" s="52" t="str">
        <f t="shared" si="4"/>
        <v/>
      </c>
      <c r="N13" s="83" t="str">
        <f>Sheet1!Q5</f>
        <v/>
      </c>
      <c r="O13" s="84" t="str">
        <f t="shared" si="5"/>
        <v/>
      </c>
      <c r="P13" s="83" t="str">
        <f>Sheet1!R5</f>
        <v/>
      </c>
      <c r="Q13" s="230" t="str">
        <f t="shared" si="6"/>
        <v/>
      </c>
      <c r="R13" s="22" t="str">
        <f t="shared" si="7"/>
        <v/>
      </c>
      <c r="S13" s="85" t="str">
        <f>Sheet1!S5</f>
        <v/>
      </c>
      <c r="T13" s="79"/>
    </row>
    <row r="14" spans="1:29" ht="16.5" customHeight="1">
      <c r="A14" s="71"/>
      <c r="B14" s="72"/>
      <c r="C14" s="72"/>
      <c r="D14" s="73"/>
      <c r="E14" s="295"/>
      <c r="F14" s="296"/>
      <c r="G14" s="69"/>
      <c r="H14" s="83" t="str">
        <f>Sheet1!N6</f>
        <v/>
      </c>
      <c r="I14" s="58" t="str">
        <f t="shared" si="2"/>
        <v/>
      </c>
      <c r="J14" s="83" t="str">
        <f>Sheet1!O6</f>
        <v/>
      </c>
      <c r="K14" s="52" t="str">
        <f t="shared" si="3"/>
        <v/>
      </c>
      <c r="L14" s="83" t="str">
        <f>Sheet1!P6</f>
        <v/>
      </c>
      <c r="M14" s="52" t="str">
        <f t="shared" si="4"/>
        <v/>
      </c>
      <c r="N14" s="83" t="str">
        <f>Sheet1!Q6</f>
        <v/>
      </c>
      <c r="O14" s="84" t="str">
        <f t="shared" si="5"/>
        <v/>
      </c>
      <c r="P14" s="83" t="str">
        <f>Sheet1!R6</f>
        <v/>
      </c>
      <c r="Q14" s="230" t="str">
        <f t="shared" si="6"/>
        <v/>
      </c>
      <c r="R14" s="22" t="str">
        <f t="shared" si="7"/>
        <v/>
      </c>
      <c r="S14" s="85" t="str">
        <f>Sheet1!S6</f>
        <v/>
      </c>
      <c r="T14" s="79"/>
    </row>
    <row r="15" spans="1:29" ht="16.5" customHeight="1">
      <c r="A15" s="71"/>
      <c r="B15" s="72"/>
      <c r="C15" s="72"/>
      <c r="D15" s="73"/>
      <c r="E15" s="295"/>
      <c r="F15" s="296"/>
      <c r="G15" s="69"/>
      <c r="H15" s="83" t="str">
        <f>Sheet1!N7</f>
        <v/>
      </c>
      <c r="I15" s="58" t="str">
        <f t="shared" si="2"/>
        <v/>
      </c>
      <c r="J15" s="83" t="str">
        <f>Sheet1!O7</f>
        <v/>
      </c>
      <c r="K15" s="52" t="str">
        <f t="shared" si="3"/>
        <v/>
      </c>
      <c r="L15" s="83" t="str">
        <f>Sheet1!P7</f>
        <v/>
      </c>
      <c r="M15" s="52" t="str">
        <f t="shared" si="4"/>
        <v/>
      </c>
      <c r="N15" s="83" t="str">
        <f>Sheet1!Q7</f>
        <v/>
      </c>
      <c r="O15" s="84" t="str">
        <f t="shared" si="5"/>
        <v/>
      </c>
      <c r="P15" s="83" t="str">
        <f>Sheet1!R7</f>
        <v/>
      </c>
      <c r="Q15" s="230" t="str">
        <f t="shared" si="6"/>
        <v/>
      </c>
      <c r="R15" s="22" t="str">
        <f t="shared" si="7"/>
        <v/>
      </c>
      <c r="S15" s="85" t="str">
        <f>Sheet1!S7</f>
        <v/>
      </c>
      <c r="T15" s="79"/>
    </row>
    <row r="16" spans="1:29" ht="16.5" customHeight="1">
      <c r="A16" s="71"/>
      <c r="B16" s="72"/>
      <c r="C16" s="72"/>
      <c r="D16" s="73"/>
      <c r="E16" s="295"/>
      <c r="F16" s="296"/>
      <c r="G16" s="69"/>
      <c r="H16" s="83" t="str">
        <f>Sheet1!N8</f>
        <v/>
      </c>
      <c r="I16" s="58" t="str">
        <f t="shared" si="2"/>
        <v/>
      </c>
      <c r="J16" s="83" t="str">
        <f>Sheet1!O8</f>
        <v/>
      </c>
      <c r="K16" s="52" t="str">
        <f t="shared" si="3"/>
        <v/>
      </c>
      <c r="L16" s="83" t="str">
        <f>Sheet1!P8</f>
        <v/>
      </c>
      <c r="M16" s="52" t="str">
        <f t="shared" si="4"/>
        <v/>
      </c>
      <c r="N16" s="83" t="str">
        <f>Sheet1!Q8</f>
        <v/>
      </c>
      <c r="O16" s="84" t="str">
        <f t="shared" si="5"/>
        <v/>
      </c>
      <c r="P16" s="83" t="str">
        <f>Sheet1!R8</f>
        <v/>
      </c>
      <c r="Q16" s="230" t="str">
        <f t="shared" si="6"/>
        <v/>
      </c>
      <c r="R16" s="22" t="str">
        <f t="shared" si="7"/>
        <v/>
      </c>
      <c r="S16" s="85" t="str">
        <f>Sheet1!S8</f>
        <v/>
      </c>
      <c r="T16" s="79"/>
    </row>
    <row r="17" spans="1:25" ht="16.5" customHeight="1">
      <c r="A17" s="71"/>
      <c r="B17" s="72"/>
      <c r="C17" s="72"/>
      <c r="D17" s="73"/>
      <c r="E17" s="295"/>
      <c r="F17" s="296"/>
      <c r="G17" s="69"/>
      <c r="H17" s="83" t="str">
        <f>Sheet1!N9</f>
        <v/>
      </c>
      <c r="I17" s="58" t="str">
        <f t="shared" si="2"/>
        <v/>
      </c>
      <c r="J17" s="83" t="str">
        <f>Sheet1!O9</f>
        <v/>
      </c>
      <c r="K17" s="52" t="str">
        <f t="shared" si="3"/>
        <v/>
      </c>
      <c r="L17" s="83" t="str">
        <f>Sheet1!P9</f>
        <v/>
      </c>
      <c r="M17" s="52" t="str">
        <f t="shared" si="4"/>
        <v/>
      </c>
      <c r="N17" s="83" t="str">
        <f>Sheet1!Q9</f>
        <v/>
      </c>
      <c r="O17" s="84" t="str">
        <f>IF(N17&lt;&gt;"","時間","")</f>
        <v/>
      </c>
      <c r="P17" s="83" t="str">
        <f>Sheet1!R9</f>
        <v/>
      </c>
      <c r="Q17" s="230" t="str">
        <f t="shared" si="6"/>
        <v/>
      </c>
      <c r="R17" s="22" t="str">
        <f t="shared" si="7"/>
        <v/>
      </c>
      <c r="S17" s="85" t="str">
        <f>Sheet1!S9</f>
        <v/>
      </c>
      <c r="T17" s="79"/>
    </row>
    <row r="18" spans="1:25" ht="16.5" customHeight="1">
      <c r="A18" s="71"/>
      <c r="B18" s="72"/>
      <c r="C18" s="72"/>
      <c r="D18" s="73"/>
      <c r="E18" s="295"/>
      <c r="F18" s="296"/>
      <c r="G18" s="69"/>
      <c r="H18" s="83" t="str">
        <f>Sheet1!N10</f>
        <v/>
      </c>
      <c r="I18" s="58" t="str">
        <f t="shared" si="2"/>
        <v/>
      </c>
      <c r="J18" s="83" t="str">
        <f>Sheet1!O10</f>
        <v/>
      </c>
      <c r="K18" s="52" t="str">
        <f t="shared" si="3"/>
        <v/>
      </c>
      <c r="L18" s="83" t="str">
        <f>Sheet1!P10</f>
        <v/>
      </c>
      <c r="M18" s="52" t="str">
        <f t="shared" si="4"/>
        <v/>
      </c>
      <c r="N18" s="83" t="str">
        <f>Sheet1!Q10</f>
        <v/>
      </c>
      <c r="O18" s="84" t="str">
        <f t="shared" si="5"/>
        <v/>
      </c>
      <c r="P18" s="83" t="str">
        <f>Sheet1!R10</f>
        <v/>
      </c>
      <c r="Q18" s="230" t="str">
        <f t="shared" si="6"/>
        <v/>
      </c>
      <c r="R18" s="22" t="str">
        <f t="shared" si="7"/>
        <v/>
      </c>
      <c r="S18" s="85" t="str">
        <f>Sheet1!S10</f>
        <v/>
      </c>
      <c r="T18" s="79"/>
    </row>
    <row r="19" spans="1:25" ht="16.5" customHeight="1">
      <c r="A19" s="90"/>
      <c r="B19" s="92"/>
      <c r="C19" s="92"/>
      <c r="D19" s="91"/>
      <c r="E19" s="295"/>
      <c r="F19" s="296"/>
      <c r="G19" s="69"/>
      <c r="H19" s="83" t="str">
        <f>Sheet1!N11</f>
        <v/>
      </c>
      <c r="I19" s="58" t="str">
        <f t="shared" si="2"/>
        <v/>
      </c>
      <c r="J19" s="83" t="str">
        <f>Sheet1!O11</f>
        <v/>
      </c>
      <c r="K19" s="52" t="str">
        <f t="shared" si="3"/>
        <v/>
      </c>
      <c r="L19" s="83" t="str">
        <f>Sheet1!P11</f>
        <v/>
      </c>
      <c r="M19" s="52" t="str">
        <f t="shared" si="4"/>
        <v/>
      </c>
      <c r="N19" s="83" t="str">
        <f>Sheet1!Q11</f>
        <v/>
      </c>
      <c r="O19" s="84" t="str">
        <f t="shared" si="5"/>
        <v/>
      </c>
      <c r="P19" s="83" t="str">
        <f>Sheet1!R11</f>
        <v/>
      </c>
      <c r="Q19" s="230" t="str">
        <f t="shared" si="6"/>
        <v/>
      </c>
      <c r="R19" s="22" t="str">
        <f t="shared" si="7"/>
        <v/>
      </c>
      <c r="S19" s="85" t="str">
        <f>Sheet1!S11</f>
        <v/>
      </c>
      <c r="T19" s="79"/>
    </row>
    <row r="20" spans="1:25" ht="6.75" customHeight="1">
      <c r="A20" s="71"/>
      <c r="B20" s="72"/>
      <c r="C20" s="72"/>
      <c r="D20" s="73"/>
      <c r="E20" s="295"/>
      <c r="F20" s="296"/>
      <c r="G20" s="69"/>
      <c r="H20" s="69"/>
      <c r="I20" s="58" t="str">
        <f t="shared" si="0"/>
        <v/>
      </c>
      <c r="J20" s="69"/>
      <c r="K20" s="52" t="str">
        <f t="shared" si="1"/>
        <v/>
      </c>
      <c r="L20" s="69"/>
      <c r="M20" s="52" t="str">
        <f t="shared" ref="M20:M21" si="8">IF(L20&lt;&gt;"","×","")</f>
        <v/>
      </c>
      <c r="N20" s="69"/>
      <c r="O20" s="84" t="str">
        <f t="shared" ref="O20:O21" si="9">IF(N20&lt;&gt;"","時間","")</f>
        <v/>
      </c>
      <c r="P20" s="69"/>
      <c r="Q20" s="86" t="str">
        <f t="shared" ref="Q20:Q21" si="10">IF(P20&lt;&gt;"","分","")</f>
        <v/>
      </c>
      <c r="R20" s="22" t="str">
        <f t="shared" ref="R20:R21" si="11">IF(P20&lt;&gt;"","＝","")</f>
        <v/>
      </c>
      <c r="S20" s="65"/>
      <c r="T20" s="79"/>
    </row>
    <row r="21" spans="1:25" ht="16.5" customHeight="1">
      <c r="A21" s="295"/>
      <c r="B21" s="297"/>
      <c r="C21" s="297"/>
      <c r="D21" s="296"/>
      <c r="E21" s="293" t="str">
        <f>IF(S21="","",SUM(S21:S30))</f>
        <v/>
      </c>
      <c r="F21" s="294"/>
      <c r="G21" s="69" t="str">
        <f>IF(入力シート１!E15=0,"",入力シート１!E15)</f>
        <v/>
      </c>
      <c r="H21" s="69" t="str">
        <f>Sheet1!N29</f>
        <v/>
      </c>
      <c r="I21" s="58" t="str">
        <f t="shared" si="0"/>
        <v/>
      </c>
      <c r="J21" s="69" t="str">
        <f>Sheet1!O29</f>
        <v/>
      </c>
      <c r="K21" s="52" t="str">
        <f t="shared" si="1"/>
        <v/>
      </c>
      <c r="L21" s="69" t="str">
        <f>Sheet1!P29</f>
        <v/>
      </c>
      <c r="M21" s="52" t="str">
        <f t="shared" si="8"/>
        <v/>
      </c>
      <c r="N21" s="69" t="str">
        <f>Sheet1!Q29</f>
        <v/>
      </c>
      <c r="O21" s="84" t="str">
        <f t="shared" si="9"/>
        <v/>
      </c>
      <c r="P21" s="69" t="str">
        <f>Sheet1!R29</f>
        <v/>
      </c>
      <c r="Q21" s="86" t="str">
        <f t="shared" si="10"/>
        <v/>
      </c>
      <c r="R21" s="22" t="str">
        <f t="shared" si="11"/>
        <v/>
      </c>
      <c r="S21" s="69" t="str">
        <f>Sheet1!S29</f>
        <v/>
      </c>
      <c r="T21" s="69"/>
      <c r="U21" s="69"/>
      <c r="V21" s="69"/>
      <c r="W21" s="69"/>
      <c r="X21" s="69"/>
      <c r="Y21" s="172"/>
    </row>
    <row r="22" spans="1:25" ht="16.5" customHeight="1">
      <c r="A22" s="24"/>
      <c r="B22" s="25"/>
      <c r="C22" s="25"/>
      <c r="D22" s="26"/>
      <c r="E22" s="295"/>
      <c r="F22" s="296"/>
      <c r="G22" s="68"/>
      <c r="H22" s="69" t="str">
        <f>Sheet1!N30</f>
        <v/>
      </c>
      <c r="I22" s="58" t="str">
        <f t="shared" ref="I22:I30" si="12">IF(H22&lt;&gt;"","／","")</f>
        <v/>
      </c>
      <c r="J22" s="69" t="str">
        <f>Sheet1!O30</f>
        <v/>
      </c>
      <c r="K22" s="52" t="str">
        <f t="shared" ref="K22:K30" si="13">IF(J22&lt;&gt;"","→","")</f>
        <v/>
      </c>
      <c r="L22" s="69" t="str">
        <f>Sheet1!P30</f>
        <v/>
      </c>
      <c r="M22" s="52" t="str">
        <f t="shared" ref="M22:M30" si="14">IF(L22&lt;&gt;"","×","")</f>
        <v/>
      </c>
      <c r="N22" s="69" t="str">
        <f>Sheet1!Q30</f>
        <v/>
      </c>
      <c r="O22" s="84" t="str">
        <f t="shared" ref="O22:O30" si="15">IF(N22&lt;&gt;"","時間","")</f>
        <v/>
      </c>
      <c r="P22" s="69" t="str">
        <f>Sheet1!R30</f>
        <v/>
      </c>
      <c r="Q22" s="230" t="str">
        <f t="shared" ref="Q22:Q30" si="16">IF(P22&lt;&gt;"","分","")</f>
        <v/>
      </c>
      <c r="R22" s="22" t="str">
        <f t="shared" ref="R22:R30" si="17">IF(P22&lt;&gt;"","＝","")</f>
        <v/>
      </c>
      <c r="S22" s="69" t="str">
        <f>Sheet1!S30</f>
        <v/>
      </c>
      <c r="T22" s="59"/>
    </row>
    <row r="23" spans="1:25" ht="16.5" customHeight="1">
      <c r="A23" s="295"/>
      <c r="B23" s="297"/>
      <c r="C23" s="297"/>
      <c r="D23" s="296"/>
      <c r="E23" s="295"/>
      <c r="F23" s="297"/>
      <c r="G23" s="49"/>
      <c r="H23" s="69" t="str">
        <f>Sheet1!N31</f>
        <v/>
      </c>
      <c r="I23" s="58" t="str">
        <f t="shared" si="12"/>
        <v/>
      </c>
      <c r="J23" s="69" t="str">
        <f>Sheet1!O31</f>
        <v/>
      </c>
      <c r="K23" s="52" t="str">
        <f t="shared" si="13"/>
        <v/>
      </c>
      <c r="L23" s="69" t="str">
        <f>Sheet1!P31</f>
        <v/>
      </c>
      <c r="M23" s="52" t="str">
        <f t="shared" si="14"/>
        <v/>
      </c>
      <c r="N23" s="69" t="str">
        <f>Sheet1!Q31</f>
        <v/>
      </c>
      <c r="O23" s="84" t="str">
        <f t="shared" si="15"/>
        <v/>
      </c>
      <c r="P23" s="69" t="str">
        <f>Sheet1!R31</f>
        <v/>
      </c>
      <c r="Q23" s="230" t="str">
        <f t="shared" si="16"/>
        <v/>
      </c>
      <c r="R23" s="22" t="str">
        <f t="shared" si="17"/>
        <v/>
      </c>
      <c r="S23" s="69" t="str">
        <f>Sheet1!S31</f>
        <v/>
      </c>
      <c r="T23" s="59"/>
    </row>
    <row r="24" spans="1:25" ht="16.5" customHeight="1">
      <c r="A24" s="24"/>
      <c r="B24" s="25"/>
      <c r="C24" s="25"/>
      <c r="D24" s="26"/>
      <c r="E24" s="295"/>
      <c r="F24" s="297"/>
      <c r="G24" s="49"/>
      <c r="H24" s="69" t="str">
        <f>Sheet1!N32</f>
        <v/>
      </c>
      <c r="I24" s="58" t="str">
        <f t="shared" si="12"/>
        <v/>
      </c>
      <c r="J24" s="69" t="str">
        <f>Sheet1!O32</f>
        <v/>
      </c>
      <c r="K24" s="52" t="str">
        <f t="shared" si="13"/>
        <v/>
      </c>
      <c r="L24" s="69" t="str">
        <f>Sheet1!P32</f>
        <v/>
      </c>
      <c r="M24" s="52" t="str">
        <f t="shared" si="14"/>
        <v/>
      </c>
      <c r="N24" s="69" t="str">
        <f>Sheet1!Q32</f>
        <v/>
      </c>
      <c r="O24" s="84" t="str">
        <f t="shared" si="15"/>
        <v/>
      </c>
      <c r="P24" s="69" t="str">
        <f>Sheet1!R32</f>
        <v/>
      </c>
      <c r="Q24" s="230" t="str">
        <f t="shared" si="16"/>
        <v/>
      </c>
      <c r="R24" s="22" t="str">
        <f t="shared" si="17"/>
        <v/>
      </c>
      <c r="S24" s="69" t="str">
        <f>Sheet1!S32</f>
        <v/>
      </c>
      <c r="T24" s="59"/>
    </row>
    <row r="25" spans="1:25" ht="16.5" customHeight="1">
      <c r="A25" s="307"/>
      <c r="B25" s="308"/>
      <c r="C25" s="308"/>
      <c r="D25" s="309"/>
      <c r="E25" s="295"/>
      <c r="F25" s="297"/>
      <c r="G25" s="49"/>
      <c r="H25" s="69" t="str">
        <f>Sheet1!N33</f>
        <v/>
      </c>
      <c r="I25" s="58" t="str">
        <f t="shared" si="12"/>
        <v/>
      </c>
      <c r="J25" s="69" t="str">
        <f>Sheet1!O33</f>
        <v/>
      </c>
      <c r="K25" s="52" t="str">
        <f t="shared" si="13"/>
        <v/>
      </c>
      <c r="L25" s="69" t="str">
        <f>Sheet1!P33</f>
        <v/>
      </c>
      <c r="M25" s="52" t="str">
        <f t="shared" si="14"/>
        <v/>
      </c>
      <c r="N25" s="69" t="str">
        <f>Sheet1!Q33</f>
        <v/>
      </c>
      <c r="O25" s="84" t="str">
        <f t="shared" si="15"/>
        <v/>
      </c>
      <c r="P25" s="69" t="str">
        <f>Sheet1!R33</f>
        <v/>
      </c>
      <c r="Q25" s="230" t="str">
        <f t="shared" si="16"/>
        <v/>
      </c>
      <c r="R25" s="22" t="str">
        <f t="shared" si="17"/>
        <v/>
      </c>
      <c r="S25" s="69" t="str">
        <f>Sheet1!S33</f>
        <v/>
      </c>
      <c r="T25" s="59"/>
    </row>
    <row r="26" spans="1:25" ht="16.5" customHeight="1">
      <c r="A26" s="24"/>
      <c r="B26" s="25"/>
      <c r="C26" s="25"/>
      <c r="D26" s="26"/>
      <c r="E26" s="295"/>
      <c r="F26" s="297"/>
      <c r="G26" s="49"/>
      <c r="H26" s="69" t="str">
        <f>Sheet1!N34</f>
        <v/>
      </c>
      <c r="I26" s="58" t="str">
        <f t="shared" si="12"/>
        <v/>
      </c>
      <c r="J26" s="69" t="str">
        <f>Sheet1!O34</f>
        <v/>
      </c>
      <c r="K26" s="52" t="str">
        <f t="shared" si="13"/>
        <v/>
      </c>
      <c r="L26" s="69" t="str">
        <f>Sheet1!P34</f>
        <v/>
      </c>
      <c r="M26" s="52" t="str">
        <f t="shared" si="14"/>
        <v/>
      </c>
      <c r="N26" s="69" t="str">
        <f>Sheet1!Q34</f>
        <v/>
      </c>
      <c r="O26" s="84" t="str">
        <f t="shared" si="15"/>
        <v/>
      </c>
      <c r="P26" s="69" t="str">
        <f>Sheet1!R34</f>
        <v/>
      </c>
      <c r="Q26" s="230" t="str">
        <f t="shared" si="16"/>
        <v/>
      </c>
      <c r="R26" s="22" t="str">
        <f t="shared" si="17"/>
        <v/>
      </c>
      <c r="S26" s="69" t="str">
        <f>Sheet1!S34</f>
        <v/>
      </c>
      <c r="T26" s="59"/>
    </row>
    <row r="27" spans="1:25" ht="16.5" customHeight="1">
      <c r="A27" s="307"/>
      <c r="B27" s="308"/>
      <c r="C27" s="308"/>
      <c r="D27" s="309"/>
      <c r="E27" s="295"/>
      <c r="F27" s="297"/>
      <c r="G27" s="49"/>
      <c r="H27" s="69" t="str">
        <f>Sheet1!N35</f>
        <v/>
      </c>
      <c r="I27" s="58" t="str">
        <f t="shared" si="12"/>
        <v/>
      </c>
      <c r="J27" s="69" t="str">
        <f>Sheet1!O35</f>
        <v/>
      </c>
      <c r="K27" s="52" t="str">
        <f t="shared" si="13"/>
        <v/>
      </c>
      <c r="L27" s="69" t="str">
        <f>Sheet1!P35</f>
        <v/>
      </c>
      <c r="M27" s="52" t="str">
        <f t="shared" si="14"/>
        <v/>
      </c>
      <c r="N27" s="69" t="str">
        <f>Sheet1!Q35</f>
        <v/>
      </c>
      <c r="O27" s="84" t="str">
        <f t="shared" si="15"/>
        <v/>
      </c>
      <c r="P27" s="69" t="str">
        <f>Sheet1!R35</f>
        <v/>
      </c>
      <c r="Q27" s="230" t="str">
        <f t="shared" si="16"/>
        <v/>
      </c>
      <c r="R27" s="22" t="str">
        <f t="shared" si="17"/>
        <v/>
      </c>
      <c r="S27" s="69" t="str">
        <f>Sheet1!S35</f>
        <v/>
      </c>
      <c r="T27" s="59"/>
    </row>
    <row r="28" spans="1:25" ht="16.5" customHeight="1">
      <c r="A28" s="24"/>
      <c r="B28" s="25"/>
      <c r="C28" s="25"/>
      <c r="D28" s="26"/>
      <c r="E28" s="295"/>
      <c r="F28" s="297"/>
      <c r="G28" s="49"/>
      <c r="H28" s="69" t="str">
        <f>Sheet1!N36</f>
        <v/>
      </c>
      <c r="I28" s="58" t="str">
        <f t="shared" si="12"/>
        <v/>
      </c>
      <c r="J28" s="69" t="str">
        <f>Sheet1!O36</f>
        <v/>
      </c>
      <c r="K28" s="52" t="str">
        <f t="shared" si="13"/>
        <v/>
      </c>
      <c r="L28" s="69" t="str">
        <f>Sheet1!P36</f>
        <v/>
      </c>
      <c r="M28" s="52" t="str">
        <f t="shared" si="14"/>
        <v/>
      </c>
      <c r="N28" s="69" t="str">
        <f>Sheet1!Q36</f>
        <v/>
      </c>
      <c r="O28" s="84" t="str">
        <f t="shared" si="15"/>
        <v/>
      </c>
      <c r="P28" s="69" t="str">
        <f>Sheet1!R36</f>
        <v/>
      </c>
      <c r="Q28" s="230" t="str">
        <f t="shared" si="16"/>
        <v/>
      </c>
      <c r="R28" s="22" t="str">
        <f t="shared" si="17"/>
        <v/>
      </c>
      <c r="S28" s="69" t="str">
        <f>Sheet1!S36</f>
        <v/>
      </c>
      <c r="T28" s="59"/>
    </row>
    <row r="29" spans="1:25" ht="16.5" customHeight="1">
      <c r="A29" s="71"/>
      <c r="B29" s="72"/>
      <c r="C29" s="72"/>
      <c r="D29" s="73"/>
      <c r="E29" s="295"/>
      <c r="F29" s="297"/>
      <c r="G29" s="77"/>
      <c r="H29" s="69" t="str">
        <f>Sheet1!N37</f>
        <v/>
      </c>
      <c r="I29" s="58" t="str">
        <f t="shared" si="12"/>
        <v/>
      </c>
      <c r="J29" s="69" t="str">
        <f>Sheet1!O37</f>
        <v/>
      </c>
      <c r="K29" s="52" t="str">
        <f t="shared" si="13"/>
        <v/>
      </c>
      <c r="L29" s="69" t="str">
        <f>Sheet1!P37</f>
        <v/>
      </c>
      <c r="M29" s="52" t="str">
        <f t="shared" si="14"/>
        <v/>
      </c>
      <c r="N29" s="69" t="str">
        <f>Sheet1!Q37</f>
        <v/>
      </c>
      <c r="O29" s="84" t="str">
        <f t="shared" si="15"/>
        <v/>
      </c>
      <c r="P29" s="69" t="str">
        <f>Sheet1!R37</f>
        <v/>
      </c>
      <c r="Q29" s="230" t="str">
        <f t="shared" si="16"/>
        <v/>
      </c>
      <c r="R29" s="22" t="str">
        <f t="shared" si="17"/>
        <v/>
      </c>
      <c r="S29" s="69" t="str">
        <f>Sheet1!S37</f>
        <v/>
      </c>
      <c r="T29" s="59"/>
    </row>
    <row r="30" spans="1:25" ht="16.5" customHeight="1">
      <c r="A30" s="90"/>
      <c r="B30" s="92"/>
      <c r="C30" s="92"/>
      <c r="D30" s="91"/>
      <c r="E30" s="295"/>
      <c r="F30" s="297"/>
      <c r="G30" s="93"/>
      <c r="H30" s="69" t="str">
        <f>Sheet1!N38</f>
        <v/>
      </c>
      <c r="I30" s="58" t="str">
        <f t="shared" si="12"/>
        <v/>
      </c>
      <c r="J30" s="69" t="str">
        <f>Sheet1!O38</f>
        <v/>
      </c>
      <c r="K30" s="52" t="str">
        <f t="shared" si="13"/>
        <v/>
      </c>
      <c r="L30" s="69" t="str">
        <f>Sheet1!P38</f>
        <v/>
      </c>
      <c r="M30" s="52" t="str">
        <f t="shared" si="14"/>
        <v/>
      </c>
      <c r="N30" s="69" t="str">
        <f>Sheet1!Q38</f>
        <v/>
      </c>
      <c r="O30" s="84" t="str">
        <f t="shared" si="15"/>
        <v/>
      </c>
      <c r="P30" s="69" t="str">
        <f>Sheet1!R38</f>
        <v/>
      </c>
      <c r="Q30" s="230" t="str">
        <f t="shared" si="16"/>
        <v/>
      </c>
      <c r="R30" s="22" t="str">
        <f t="shared" si="17"/>
        <v/>
      </c>
      <c r="S30" s="69" t="str">
        <f>Sheet1!S38</f>
        <v/>
      </c>
      <c r="T30" s="59"/>
    </row>
    <row r="31" spans="1:25" ht="7.5" customHeight="1">
      <c r="A31" s="71"/>
      <c r="B31" s="72"/>
      <c r="C31" s="72"/>
      <c r="D31" s="73"/>
      <c r="E31" s="293"/>
      <c r="F31" s="294"/>
      <c r="G31" s="77"/>
      <c r="H31" s="69"/>
      <c r="I31" s="58" t="str">
        <f t="shared" ref="I31:I32" si="18">IF(H31&lt;&gt;"","／","")</f>
        <v/>
      </c>
      <c r="J31" s="69"/>
      <c r="K31" s="52" t="str">
        <f t="shared" ref="K31:K32" si="19">IF(J31&lt;&gt;"","→","")</f>
        <v/>
      </c>
      <c r="L31" s="69"/>
      <c r="M31" s="52" t="str">
        <f t="shared" ref="M31:M32" si="20">IF(L31&lt;&gt;"","×","")</f>
        <v/>
      </c>
      <c r="N31" s="69"/>
      <c r="O31" s="84" t="str">
        <f t="shared" ref="O31:O32" si="21">IF(N31&lt;&gt;"","時間","")</f>
        <v/>
      </c>
      <c r="P31" s="69"/>
      <c r="Q31" s="86" t="str">
        <f t="shared" ref="Q31:Q32" si="22">IF(P31&lt;&gt;"","分","")</f>
        <v/>
      </c>
      <c r="R31" s="22"/>
      <c r="S31" s="69"/>
      <c r="T31" s="59"/>
    </row>
    <row r="32" spans="1:25" ht="16.5" customHeight="1">
      <c r="A32" s="227"/>
      <c r="B32" s="229"/>
      <c r="C32" s="229"/>
      <c r="D32" s="228"/>
      <c r="E32" s="293" t="str">
        <f>IF(S32="","",SUM(S32:S41))</f>
        <v/>
      </c>
      <c r="F32" s="294"/>
      <c r="G32" s="68" t="str">
        <f>IF(入力シート１!E17=0,"",入力シート１!E17)</f>
        <v/>
      </c>
      <c r="H32" s="22" t="str">
        <f>Sheet1!N56</f>
        <v/>
      </c>
      <c r="I32" s="58" t="str">
        <f t="shared" si="18"/>
        <v/>
      </c>
      <c r="J32" s="22" t="str">
        <f>Sheet1!O56</f>
        <v/>
      </c>
      <c r="K32" s="52" t="str">
        <f t="shared" si="19"/>
        <v/>
      </c>
      <c r="L32" s="22" t="str">
        <f>Sheet1!P56</f>
        <v/>
      </c>
      <c r="M32" s="52" t="str">
        <f t="shared" si="20"/>
        <v/>
      </c>
      <c r="N32" s="22" t="str">
        <f>Sheet1!Q56</f>
        <v/>
      </c>
      <c r="O32" s="84" t="str">
        <f t="shared" si="21"/>
        <v/>
      </c>
      <c r="P32" s="22" t="str">
        <f>Sheet1!R56</f>
        <v/>
      </c>
      <c r="Q32" s="86" t="str">
        <f t="shared" si="22"/>
        <v/>
      </c>
      <c r="R32" s="22" t="str">
        <f t="shared" ref="R32" si="23">IF(P32&lt;&gt;"","＝","")</f>
        <v/>
      </c>
      <c r="S32" s="22" t="str">
        <f>Sheet1!S56</f>
        <v/>
      </c>
      <c r="T32" s="59"/>
    </row>
    <row r="33" spans="1:20" ht="16.5" customHeight="1">
      <c r="A33" s="71"/>
      <c r="B33" s="72"/>
      <c r="C33" s="72"/>
      <c r="D33" s="73"/>
      <c r="E33" s="293"/>
      <c r="F33" s="294"/>
      <c r="G33" s="77"/>
      <c r="H33" s="22" t="str">
        <f>Sheet1!N57</f>
        <v/>
      </c>
      <c r="I33" s="58" t="str">
        <f t="shared" ref="I33:I41" si="24">IF(H33&lt;&gt;"","／","")</f>
        <v/>
      </c>
      <c r="J33" s="22" t="str">
        <f>Sheet1!O57</f>
        <v/>
      </c>
      <c r="K33" s="52" t="str">
        <f t="shared" ref="K33:K41" si="25">IF(J33&lt;&gt;"","→","")</f>
        <v/>
      </c>
      <c r="L33" s="22" t="str">
        <f>Sheet1!P57</f>
        <v/>
      </c>
      <c r="M33" s="52" t="str">
        <f t="shared" ref="M33:M41" si="26">IF(L33&lt;&gt;"","×","")</f>
        <v/>
      </c>
      <c r="N33" s="22" t="str">
        <f>Sheet1!Q57</f>
        <v/>
      </c>
      <c r="O33" s="84" t="str">
        <f t="shared" ref="O33:O41" si="27">IF(N33&lt;&gt;"","時間","")</f>
        <v/>
      </c>
      <c r="P33" s="22" t="str">
        <f>Sheet1!R57</f>
        <v/>
      </c>
      <c r="Q33" s="230" t="str">
        <f t="shared" ref="Q33:Q41" si="28">IF(P33&lt;&gt;"","分","")</f>
        <v/>
      </c>
      <c r="R33" s="22" t="str">
        <f t="shared" ref="R33:R41" si="29">IF(P33&lt;&gt;"","＝","")</f>
        <v/>
      </c>
      <c r="S33" s="22" t="str">
        <f>Sheet1!S57</f>
        <v/>
      </c>
      <c r="T33" s="59"/>
    </row>
    <row r="34" spans="1:20" ht="16.5" customHeight="1">
      <c r="A34" s="71"/>
      <c r="B34" s="72"/>
      <c r="C34" s="72"/>
      <c r="D34" s="73"/>
      <c r="E34" s="293"/>
      <c r="F34" s="294"/>
      <c r="G34" s="77"/>
      <c r="H34" s="22" t="str">
        <f>Sheet1!N58</f>
        <v/>
      </c>
      <c r="I34" s="58" t="str">
        <f t="shared" si="24"/>
        <v/>
      </c>
      <c r="J34" s="22" t="str">
        <f>Sheet1!O58</f>
        <v/>
      </c>
      <c r="K34" s="52" t="str">
        <f t="shared" si="25"/>
        <v/>
      </c>
      <c r="L34" s="22" t="str">
        <f>Sheet1!P58</f>
        <v/>
      </c>
      <c r="M34" s="52" t="str">
        <f t="shared" si="26"/>
        <v/>
      </c>
      <c r="N34" s="22" t="str">
        <f>Sheet1!Q58</f>
        <v/>
      </c>
      <c r="O34" s="84" t="str">
        <f t="shared" si="27"/>
        <v/>
      </c>
      <c r="P34" s="22" t="str">
        <f>Sheet1!R58</f>
        <v/>
      </c>
      <c r="Q34" s="230" t="str">
        <f t="shared" si="28"/>
        <v/>
      </c>
      <c r="R34" s="22" t="str">
        <f t="shared" si="29"/>
        <v/>
      </c>
      <c r="S34" s="22" t="str">
        <f>Sheet1!S58</f>
        <v/>
      </c>
      <c r="T34" s="59"/>
    </row>
    <row r="35" spans="1:20" ht="16.5" customHeight="1">
      <c r="A35" s="71"/>
      <c r="B35" s="72"/>
      <c r="C35" s="72"/>
      <c r="D35" s="73"/>
      <c r="E35" s="293"/>
      <c r="F35" s="294"/>
      <c r="G35" s="77"/>
      <c r="H35" s="22" t="str">
        <f>Sheet1!N59</f>
        <v/>
      </c>
      <c r="I35" s="58" t="str">
        <f t="shared" si="24"/>
        <v/>
      </c>
      <c r="J35" s="22" t="str">
        <f>Sheet1!O59</f>
        <v/>
      </c>
      <c r="K35" s="52" t="str">
        <f t="shared" si="25"/>
        <v/>
      </c>
      <c r="L35" s="22" t="str">
        <f>Sheet1!P59</f>
        <v/>
      </c>
      <c r="M35" s="52" t="str">
        <f t="shared" si="26"/>
        <v/>
      </c>
      <c r="N35" s="22" t="str">
        <f>Sheet1!Q59</f>
        <v/>
      </c>
      <c r="O35" s="84" t="str">
        <f t="shared" si="27"/>
        <v/>
      </c>
      <c r="P35" s="22" t="str">
        <f>Sheet1!R59</f>
        <v/>
      </c>
      <c r="Q35" s="230" t="str">
        <f t="shared" si="28"/>
        <v/>
      </c>
      <c r="R35" s="22" t="str">
        <f t="shared" si="29"/>
        <v/>
      </c>
      <c r="S35" s="22" t="str">
        <f>Sheet1!S59</f>
        <v/>
      </c>
      <c r="T35" s="59"/>
    </row>
    <row r="36" spans="1:20" ht="16.5" customHeight="1">
      <c r="A36" s="71"/>
      <c r="B36" s="72"/>
      <c r="C36" s="72"/>
      <c r="D36" s="73"/>
      <c r="E36" s="293"/>
      <c r="F36" s="294"/>
      <c r="G36" s="77"/>
      <c r="H36" s="22" t="str">
        <f>Sheet1!N60</f>
        <v/>
      </c>
      <c r="I36" s="58" t="str">
        <f t="shared" si="24"/>
        <v/>
      </c>
      <c r="J36" s="22" t="str">
        <f>Sheet1!O60</f>
        <v/>
      </c>
      <c r="K36" s="52" t="str">
        <f t="shared" si="25"/>
        <v/>
      </c>
      <c r="L36" s="22" t="str">
        <f>Sheet1!P60</f>
        <v/>
      </c>
      <c r="M36" s="52" t="str">
        <f t="shared" si="26"/>
        <v/>
      </c>
      <c r="N36" s="22" t="str">
        <f>Sheet1!Q60</f>
        <v/>
      </c>
      <c r="O36" s="84" t="str">
        <f t="shared" si="27"/>
        <v/>
      </c>
      <c r="P36" s="22" t="str">
        <f>Sheet1!R60</f>
        <v/>
      </c>
      <c r="Q36" s="230" t="str">
        <f t="shared" si="28"/>
        <v/>
      </c>
      <c r="R36" s="22" t="str">
        <f t="shared" si="29"/>
        <v/>
      </c>
      <c r="S36" s="22" t="str">
        <f>Sheet1!S60</f>
        <v/>
      </c>
      <c r="T36" s="59"/>
    </row>
    <row r="37" spans="1:20" ht="16.5" customHeight="1">
      <c r="A37" s="307"/>
      <c r="B37" s="308"/>
      <c r="C37" s="308"/>
      <c r="D37" s="309"/>
      <c r="E37" s="293"/>
      <c r="F37" s="294"/>
      <c r="G37" s="49"/>
      <c r="H37" s="22" t="str">
        <f>Sheet1!N61</f>
        <v/>
      </c>
      <c r="I37" s="58" t="str">
        <f t="shared" si="24"/>
        <v/>
      </c>
      <c r="J37" s="22" t="str">
        <f>Sheet1!O61</f>
        <v/>
      </c>
      <c r="K37" s="52" t="str">
        <f t="shared" si="25"/>
        <v/>
      </c>
      <c r="L37" s="22" t="str">
        <f>Sheet1!P61</f>
        <v/>
      </c>
      <c r="M37" s="52" t="str">
        <f t="shared" si="26"/>
        <v/>
      </c>
      <c r="N37" s="22" t="str">
        <f>Sheet1!Q61</f>
        <v/>
      </c>
      <c r="O37" s="84" t="str">
        <f t="shared" si="27"/>
        <v/>
      </c>
      <c r="P37" s="22" t="str">
        <f>Sheet1!R61</f>
        <v/>
      </c>
      <c r="Q37" s="230" t="str">
        <f t="shared" si="28"/>
        <v/>
      </c>
      <c r="R37" s="22" t="str">
        <f t="shared" si="29"/>
        <v/>
      </c>
      <c r="S37" s="22" t="str">
        <f>Sheet1!S61</f>
        <v/>
      </c>
      <c r="T37" s="59"/>
    </row>
    <row r="38" spans="1:20" ht="16.5" customHeight="1">
      <c r="A38" s="74"/>
      <c r="B38" s="75"/>
      <c r="C38" s="75"/>
      <c r="D38" s="76"/>
      <c r="E38" s="293"/>
      <c r="F38" s="294"/>
      <c r="G38" s="77"/>
      <c r="H38" s="22" t="str">
        <f>Sheet1!N62</f>
        <v/>
      </c>
      <c r="I38" s="58" t="str">
        <f t="shared" si="24"/>
        <v/>
      </c>
      <c r="J38" s="22" t="str">
        <f>Sheet1!O62</f>
        <v/>
      </c>
      <c r="K38" s="52" t="str">
        <f t="shared" si="25"/>
        <v/>
      </c>
      <c r="L38" s="22" t="str">
        <f>Sheet1!P62</f>
        <v/>
      </c>
      <c r="M38" s="52" t="str">
        <f t="shared" si="26"/>
        <v/>
      </c>
      <c r="N38" s="22" t="str">
        <f>Sheet1!Q62</f>
        <v/>
      </c>
      <c r="O38" s="84" t="str">
        <f t="shared" si="27"/>
        <v/>
      </c>
      <c r="P38" s="22" t="str">
        <f>Sheet1!R62</f>
        <v/>
      </c>
      <c r="Q38" s="230" t="str">
        <f t="shared" si="28"/>
        <v/>
      </c>
      <c r="R38" s="22" t="str">
        <f t="shared" si="29"/>
        <v/>
      </c>
      <c r="S38" s="22" t="str">
        <f>Sheet1!S62</f>
        <v/>
      </c>
      <c r="T38" s="59"/>
    </row>
    <row r="39" spans="1:20" ht="16.5" customHeight="1">
      <c r="A39" s="74"/>
      <c r="B39" s="75"/>
      <c r="C39" s="75"/>
      <c r="D39" s="76"/>
      <c r="E39" s="293"/>
      <c r="F39" s="294"/>
      <c r="G39" s="77"/>
      <c r="H39" s="22" t="str">
        <f>Sheet1!N63</f>
        <v/>
      </c>
      <c r="I39" s="58" t="str">
        <f t="shared" si="24"/>
        <v/>
      </c>
      <c r="J39" s="22" t="str">
        <f>Sheet1!O63</f>
        <v/>
      </c>
      <c r="K39" s="52" t="str">
        <f t="shared" si="25"/>
        <v/>
      </c>
      <c r="L39" s="22" t="str">
        <f>Sheet1!P63</f>
        <v/>
      </c>
      <c r="M39" s="52" t="str">
        <f t="shared" si="26"/>
        <v/>
      </c>
      <c r="N39" s="22" t="str">
        <f>Sheet1!Q63</f>
        <v/>
      </c>
      <c r="O39" s="84" t="str">
        <f t="shared" si="27"/>
        <v/>
      </c>
      <c r="P39" s="22" t="str">
        <f>Sheet1!R63</f>
        <v/>
      </c>
      <c r="Q39" s="230" t="str">
        <f t="shared" si="28"/>
        <v/>
      </c>
      <c r="R39" s="22" t="str">
        <f t="shared" si="29"/>
        <v/>
      </c>
      <c r="S39" s="22" t="str">
        <f>Sheet1!S63</f>
        <v/>
      </c>
      <c r="T39" s="59"/>
    </row>
    <row r="40" spans="1:20" ht="16.5" customHeight="1">
      <c r="A40" s="74"/>
      <c r="B40" s="75"/>
      <c r="C40" s="75"/>
      <c r="D40" s="76"/>
      <c r="E40" s="293"/>
      <c r="F40" s="294"/>
      <c r="G40" s="77"/>
      <c r="H40" s="22" t="str">
        <f>Sheet1!N64</f>
        <v/>
      </c>
      <c r="I40" s="58" t="str">
        <f t="shared" si="24"/>
        <v/>
      </c>
      <c r="J40" s="22" t="str">
        <f>Sheet1!O64</f>
        <v/>
      </c>
      <c r="K40" s="52" t="str">
        <f t="shared" si="25"/>
        <v/>
      </c>
      <c r="L40" s="22" t="str">
        <f>Sheet1!P64</f>
        <v/>
      </c>
      <c r="M40" s="52" t="str">
        <f t="shared" si="26"/>
        <v/>
      </c>
      <c r="N40" s="22" t="str">
        <f>Sheet1!Q64</f>
        <v/>
      </c>
      <c r="O40" s="84" t="str">
        <f t="shared" si="27"/>
        <v/>
      </c>
      <c r="P40" s="22" t="str">
        <f>Sheet1!R64</f>
        <v/>
      </c>
      <c r="Q40" s="230" t="str">
        <f t="shared" si="28"/>
        <v/>
      </c>
      <c r="R40" s="22" t="str">
        <f t="shared" si="29"/>
        <v/>
      </c>
      <c r="S40" s="22" t="str">
        <f>Sheet1!S64</f>
        <v/>
      </c>
      <c r="T40" s="59"/>
    </row>
    <row r="41" spans="1:20" ht="16.5" customHeight="1">
      <c r="A41" s="96"/>
      <c r="B41" s="97"/>
      <c r="C41" s="97"/>
      <c r="D41" s="98"/>
      <c r="E41" s="293"/>
      <c r="F41" s="294"/>
      <c r="G41" s="93"/>
      <c r="H41" s="22" t="str">
        <f>Sheet1!N65</f>
        <v/>
      </c>
      <c r="I41" s="58" t="str">
        <f t="shared" si="24"/>
        <v/>
      </c>
      <c r="J41" s="22" t="str">
        <f>Sheet1!O65</f>
        <v/>
      </c>
      <c r="K41" s="52" t="str">
        <f t="shared" si="25"/>
        <v/>
      </c>
      <c r="L41" s="22" t="str">
        <f>Sheet1!P65</f>
        <v/>
      </c>
      <c r="M41" s="52" t="str">
        <f t="shared" si="26"/>
        <v/>
      </c>
      <c r="N41" s="22" t="str">
        <f>Sheet1!Q65</f>
        <v/>
      </c>
      <c r="O41" s="84" t="str">
        <f t="shared" si="27"/>
        <v/>
      </c>
      <c r="P41" s="22" t="str">
        <f>Sheet1!R65</f>
        <v/>
      </c>
      <c r="Q41" s="230" t="str">
        <f t="shared" si="28"/>
        <v/>
      </c>
      <c r="R41" s="22" t="str">
        <f t="shared" si="29"/>
        <v/>
      </c>
      <c r="S41" s="22" t="str">
        <f>Sheet1!S65</f>
        <v/>
      </c>
      <c r="T41" s="59"/>
    </row>
    <row r="42" spans="1:20" ht="5.25" customHeight="1">
      <c r="A42" s="74"/>
      <c r="B42" s="75"/>
      <c r="C42" s="75"/>
      <c r="D42" s="76"/>
      <c r="E42" s="293"/>
      <c r="F42" s="294"/>
      <c r="G42" s="77"/>
      <c r="H42" s="22"/>
      <c r="I42" s="58" t="str">
        <f t="shared" ref="I42" si="30">IF(H42&lt;&gt;"","／","")</f>
        <v/>
      </c>
      <c r="J42" s="22"/>
      <c r="K42" s="52" t="str">
        <f t="shared" ref="K42" si="31">IF(J42&lt;&gt;"","→","")</f>
        <v/>
      </c>
      <c r="L42" s="58"/>
      <c r="M42" s="52" t="str">
        <f t="shared" ref="M42" si="32">IF(L42&lt;&gt;"","×","")</f>
        <v/>
      </c>
      <c r="N42" s="22"/>
      <c r="O42" s="84" t="str">
        <f t="shared" ref="O42" si="33">IF(N42&lt;&gt;"","時間","")</f>
        <v/>
      </c>
      <c r="P42" s="22"/>
      <c r="Q42" s="99" t="str">
        <f t="shared" ref="Q42" si="34">IF(P42&lt;&gt;"","分","")</f>
        <v/>
      </c>
      <c r="R42" s="22" t="str">
        <f t="shared" ref="R42" si="35">IF(P42&lt;&gt;"","＝","")</f>
        <v/>
      </c>
      <c r="S42" s="65"/>
      <c r="T42" s="59"/>
    </row>
    <row r="43" spans="1:20" ht="16.5" customHeight="1">
      <c r="A43" s="74"/>
      <c r="B43" s="75"/>
      <c r="C43" s="75"/>
      <c r="D43" s="76"/>
      <c r="E43" s="293" t="str">
        <f>IF(S43="","",SUM(S43:S52))</f>
        <v/>
      </c>
      <c r="F43" s="294"/>
      <c r="G43" s="68" t="str">
        <f>IF(入力シート１!E19=0,"",入力シート１!E19)</f>
        <v/>
      </c>
      <c r="H43" s="22" t="str">
        <f>Sheet1!N83</f>
        <v/>
      </c>
      <c r="I43" s="58" t="str">
        <f>IF(H43&lt;&gt;"","／","")</f>
        <v/>
      </c>
      <c r="J43" s="22" t="str">
        <f>Sheet1!O83</f>
        <v/>
      </c>
      <c r="K43" s="52" t="str">
        <f>IF(J43&lt;&gt;"","→","")</f>
        <v/>
      </c>
      <c r="L43" s="22" t="str">
        <f>Sheet1!P83</f>
        <v/>
      </c>
      <c r="M43" s="52" t="str">
        <f>IF(L43&lt;&gt;"","×","")</f>
        <v/>
      </c>
      <c r="N43" s="22" t="str">
        <f>Sheet1!Q83</f>
        <v/>
      </c>
      <c r="O43" s="84" t="str">
        <f>IF(N43&lt;&gt;"","時間","")</f>
        <v/>
      </c>
      <c r="P43" s="22" t="str">
        <f>Sheet1!R83</f>
        <v/>
      </c>
      <c r="Q43" s="99" t="str">
        <f>IF(P43&lt;&gt;"","分","")</f>
        <v/>
      </c>
      <c r="R43" s="22" t="str">
        <f>IF(P43&lt;&gt;"","＝","")</f>
        <v/>
      </c>
      <c r="S43" s="22" t="str">
        <f>Sheet1!S83</f>
        <v/>
      </c>
      <c r="T43" s="59"/>
    </row>
    <row r="44" spans="1:20" ht="16.5" customHeight="1">
      <c r="A44" s="74"/>
      <c r="B44" s="75"/>
      <c r="C44" s="75"/>
      <c r="D44" s="76"/>
      <c r="E44" s="293"/>
      <c r="F44" s="294"/>
      <c r="G44" s="77"/>
      <c r="H44" s="22" t="str">
        <f>Sheet1!N84</f>
        <v/>
      </c>
      <c r="I44" s="58" t="str">
        <f t="shared" ref="I44:I52" si="36">IF(H44&lt;&gt;"","／","")</f>
        <v/>
      </c>
      <c r="J44" s="22" t="str">
        <f>Sheet1!O84</f>
        <v/>
      </c>
      <c r="K44" s="52" t="str">
        <f t="shared" ref="K44:K52" si="37">IF(J44&lt;&gt;"","→","")</f>
        <v/>
      </c>
      <c r="L44" s="22" t="str">
        <f>Sheet1!P84</f>
        <v/>
      </c>
      <c r="M44" s="52" t="str">
        <f t="shared" ref="M44:M52" si="38">IF(L44&lt;&gt;"","×","")</f>
        <v/>
      </c>
      <c r="N44" s="22" t="str">
        <f>Sheet1!Q84</f>
        <v/>
      </c>
      <c r="O44" s="84" t="str">
        <f t="shared" ref="O44:O52" si="39">IF(N44&lt;&gt;"","時間","")</f>
        <v/>
      </c>
      <c r="P44" s="22" t="str">
        <f>Sheet1!R84</f>
        <v/>
      </c>
      <c r="Q44" s="230" t="str">
        <f t="shared" ref="Q44:Q52" si="40">IF(P44&lt;&gt;"","分","")</f>
        <v/>
      </c>
      <c r="R44" s="22" t="str">
        <f t="shared" ref="R44:R52" si="41">IF(P44&lt;&gt;"","＝","")</f>
        <v/>
      </c>
      <c r="S44" s="22" t="str">
        <f>Sheet1!S84</f>
        <v/>
      </c>
      <c r="T44" s="59"/>
    </row>
    <row r="45" spans="1:20" ht="16.5" customHeight="1">
      <c r="A45" s="74"/>
      <c r="B45" s="75"/>
      <c r="C45" s="75"/>
      <c r="D45" s="76"/>
      <c r="E45" s="293"/>
      <c r="F45" s="294"/>
      <c r="G45" s="77"/>
      <c r="H45" s="22" t="str">
        <f>Sheet1!N85</f>
        <v/>
      </c>
      <c r="I45" s="58" t="str">
        <f t="shared" si="36"/>
        <v/>
      </c>
      <c r="J45" s="22" t="str">
        <f>Sheet1!O85</f>
        <v/>
      </c>
      <c r="K45" s="52" t="str">
        <f t="shared" si="37"/>
        <v/>
      </c>
      <c r="L45" s="22" t="str">
        <f>Sheet1!P85</f>
        <v/>
      </c>
      <c r="M45" s="52" t="str">
        <f t="shared" si="38"/>
        <v/>
      </c>
      <c r="N45" s="22" t="str">
        <f>Sheet1!Q85</f>
        <v/>
      </c>
      <c r="O45" s="84" t="str">
        <f t="shared" si="39"/>
        <v/>
      </c>
      <c r="P45" s="22" t="str">
        <f>Sheet1!R85</f>
        <v/>
      </c>
      <c r="Q45" s="230" t="str">
        <f t="shared" si="40"/>
        <v/>
      </c>
      <c r="R45" s="22" t="str">
        <f t="shared" si="41"/>
        <v/>
      </c>
      <c r="S45" s="22" t="str">
        <f>Sheet1!S85</f>
        <v/>
      </c>
      <c r="T45" s="59"/>
    </row>
    <row r="46" spans="1:20" ht="16.5" customHeight="1">
      <c r="A46" s="74"/>
      <c r="B46" s="75"/>
      <c r="C46" s="75"/>
      <c r="D46" s="76"/>
      <c r="E46" s="293"/>
      <c r="F46" s="294"/>
      <c r="G46" s="77"/>
      <c r="H46" s="22" t="str">
        <f>Sheet1!N86</f>
        <v/>
      </c>
      <c r="I46" s="58" t="str">
        <f t="shared" si="36"/>
        <v/>
      </c>
      <c r="J46" s="22" t="str">
        <f>Sheet1!O86</f>
        <v/>
      </c>
      <c r="K46" s="52" t="str">
        <f t="shared" si="37"/>
        <v/>
      </c>
      <c r="L46" s="22" t="str">
        <f>Sheet1!P86</f>
        <v/>
      </c>
      <c r="M46" s="52" t="str">
        <f t="shared" si="38"/>
        <v/>
      </c>
      <c r="N46" s="22" t="str">
        <f>Sheet1!Q86</f>
        <v/>
      </c>
      <c r="O46" s="84" t="str">
        <f t="shared" si="39"/>
        <v/>
      </c>
      <c r="P46" s="22" t="str">
        <f>Sheet1!R86</f>
        <v/>
      </c>
      <c r="Q46" s="230" t="str">
        <f t="shared" si="40"/>
        <v/>
      </c>
      <c r="R46" s="22" t="str">
        <f t="shared" si="41"/>
        <v/>
      </c>
      <c r="S46" s="22" t="str">
        <f>Sheet1!S86</f>
        <v/>
      </c>
      <c r="T46" s="59"/>
    </row>
    <row r="47" spans="1:20" ht="16.5" customHeight="1">
      <c r="A47" s="74"/>
      <c r="B47" s="75"/>
      <c r="C47" s="75"/>
      <c r="D47" s="76"/>
      <c r="E47" s="293"/>
      <c r="F47" s="294"/>
      <c r="G47" s="77"/>
      <c r="H47" s="22" t="str">
        <f>Sheet1!N87</f>
        <v/>
      </c>
      <c r="I47" s="58" t="str">
        <f t="shared" si="36"/>
        <v/>
      </c>
      <c r="J47" s="22" t="str">
        <f>Sheet1!O87</f>
        <v/>
      </c>
      <c r="K47" s="52" t="str">
        <f t="shared" si="37"/>
        <v/>
      </c>
      <c r="L47" s="22" t="str">
        <f>Sheet1!P87</f>
        <v/>
      </c>
      <c r="M47" s="52" t="str">
        <f t="shared" si="38"/>
        <v/>
      </c>
      <c r="N47" s="22" t="str">
        <f>Sheet1!Q87</f>
        <v/>
      </c>
      <c r="O47" s="84" t="str">
        <f t="shared" si="39"/>
        <v/>
      </c>
      <c r="P47" s="22" t="str">
        <f>Sheet1!R87</f>
        <v/>
      </c>
      <c r="Q47" s="230" t="str">
        <f t="shared" si="40"/>
        <v/>
      </c>
      <c r="R47" s="22" t="str">
        <f t="shared" si="41"/>
        <v/>
      </c>
      <c r="S47" s="22" t="str">
        <f>Sheet1!S87</f>
        <v/>
      </c>
      <c r="T47" s="59"/>
    </row>
    <row r="48" spans="1:20" ht="16.5" customHeight="1">
      <c r="A48" s="74"/>
      <c r="B48" s="75"/>
      <c r="C48" s="75"/>
      <c r="D48" s="76"/>
      <c r="E48" s="293"/>
      <c r="F48" s="294"/>
      <c r="G48" s="77"/>
      <c r="H48" s="22" t="str">
        <f>Sheet1!N88</f>
        <v/>
      </c>
      <c r="I48" s="58" t="str">
        <f t="shared" si="36"/>
        <v/>
      </c>
      <c r="J48" s="22" t="str">
        <f>Sheet1!O88</f>
        <v/>
      </c>
      <c r="K48" s="52" t="str">
        <f t="shared" si="37"/>
        <v/>
      </c>
      <c r="L48" s="22" t="str">
        <f>Sheet1!P88</f>
        <v/>
      </c>
      <c r="M48" s="52" t="str">
        <f t="shared" si="38"/>
        <v/>
      </c>
      <c r="N48" s="22" t="str">
        <f>Sheet1!Q88</f>
        <v/>
      </c>
      <c r="O48" s="84" t="str">
        <f t="shared" si="39"/>
        <v/>
      </c>
      <c r="P48" s="22" t="str">
        <f>Sheet1!R88</f>
        <v/>
      </c>
      <c r="Q48" s="230" t="str">
        <f t="shared" si="40"/>
        <v/>
      </c>
      <c r="R48" s="22" t="str">
        <f t="shared" si="41"/>
        <v/>
      </c>
      <c r="S48" s="22" t="str">
        <f>Sheet1!S88</f>
        <v/>
      </c>
      <c r="T48" s="59"/>
    </row>
    <row r="49" spans="1:20" ht="16.5" customHeight="1">
      <c r="A49" s="74"/>
      <c r="B49" s="75"/>
      <c r="C49" s="75"/>
      <c r="D49" s="76"/>
      <c r="E49" s="293"/>
      <c r="F49" s="294"/>
      <c r="G49" s="77"/>
      <c r="H49" s="22" t="str">
        <f>Sheet1!N89</f>
        <v/>
      </c>
      <c r="I49" s="58" t="str">
        <f t="shared" si="36"/>
        <v/>
      </c>
      <c r="J49" s="22" t="str">
        <f>Sheet1!O89</f>
        <v/>
      </c>
      <c r="K49" s="52" t="str">
        <f t="shared" si="37"/>
        <v/>
      </c>
      <c r="L49" s="22" t="str">
        <f>Sheet1!P89</f>
        <v/>
      </c>
      <c r="M49" s="52" t="str">
        <f t="shared" si="38"/>
        <v/>
      </c>
      <c r="N49" s="22" t="str">
        <f>Sheet1!Q89</f>
        <v/>
      </c>
      <c r="O49" s="84" t="str">
        <f t="shared" si="39"/>
        <v/>
      </c>
      <c r="P49" s="22" t="str">
        <f>Sheet1!R89</f>
        <v/>
      </c>
      <c r="Q49" s="230" t="str">
        <f t="shared" si="40"/>
        <v/>
      </c>
      <c r="R49" s="22" t="str">
        <f t="shared" si="41"/>
        <v/>
      </c>
      <c r="S49" s="22" t="str">
        <f>Sheet1!S89</f>
        <v/>
      </c>
      <c r="T49" s="59"/>
    </row>
    <row r="50" spans="1:20" ht="16.5" customHeight="1">
      <c r="A50" s="74"/>
      <c r="B50" s="75"/>
      <c r="C50" s="75"/>
      <c r="D50" s="76"/>
      <c r="E50" s="293"/>
      <c r="F50" s="294"/>
      <c r="G50" s="77"/>
      <c r="H50" s="22" t="str">
        <f>Sheet1!N90</f>
        <v/>
      </c>
      <c r="I50" s="58" t="str">
        <f t="shared" si="36"/>
        <v/>
      </c>
      <c r="J50" s="22" t="str">
        <f>Sheet1!O90</f>
        <v/>
      </c>
      <c r="K50" s="52" t="str">
        <f t="shared" si="37"/>
        <v/>
      </c>
      <c r="L50" s="22" t="str">
        <f>Sheet1!P90</f>
        <v/>
      </c>
      <c r="M50" s="52" t="str">
        <f t="shared" si="38"/>
        <v/>
      </c>
      <c r="N50" s="22" t="str">
        <f>Sheet1!Q90</f>
        <v/>
      </c>
      <c r="O50" s="84" t="str">
        <f t="shared" si="39"/>
        <v/>
      </c>
      <c r="P50" s="22" t="str">
        <f>Sheet1!R90</f>
        <v/>
      </c>
      <c r="Q50" s="230" t="str">
        <f t="shared" si="40"/>
        <v/>
      </c>
      <c r="R50" s="22" t="str">
        <f t="shared" si="41"/>
        <v/>
      </c>
      <c r="S50" s="22" t="str">
        <f>Sheet1!S90</f>
        <v/>
      </c>
      <c r="T50" s="59"/>
    </row>
    <row r="51" spans="1:20" ht="16.5" customHeight="1">
      <c r="A51" s="74"/>
      <c r="B51" s="75"/>
      <c r="C51" s="75"/>
      <c r="D51" s="76"/>
      <c r="E51" s="293"/>
      <c r="F51" s="294"/>
      <c r="G51" s="77"/>
      <c r="H51" s="22" t="str">
        <f>Sheet1!N91</f>
        <v/>
      </c>
      <c r="I51" s="58" t="str">
        <f t="shared" si="36"/>
        <v/>
      </c>
      <c r="J51" s="22" t="str">
        <f>Sheet1!O91</f>
        <v/>
      </c>
      <c r="K51" s="52" t="str">
        <f t="shared" si="37"/>
        <v/>
      </c>
      <c r="L51" s="22" t="str">
        <f>Sheet1!P91</f>
        <v/>
      </c>
      <c r="M51" s="52" t="str">
        <f t="shared" si="38"/>
        <v/>
      </c>
      <c r="N51" s="22" t="str">
        <f>Sheet1!Q91</f>
        <v/>
      </c>
      <c r="O51" s="84" t="str">
        <f t="shared" si="39"/>
        <v/>
      </c>
      <c r="P51" s="22" t="str">
        <f>Sheet1!R91</f>
        <v/>
      </c>
      <c r="Q51" s="230" t="str">
        <f t="shared" si="40"/>
        <v/>
      </c>
      <c r="R51" s="22" t="str">
        <f t="shared" si="41"/>
        <v/>
      </c>
      <c r="S51" s="22" t="str">
        <f>Sheet1!S91</f>
        <v/>
      </c>
      <c r="T51" s="59"/>
    </row>
    <row r="52" spans="1:20" ht="16.5" customHeight="1">
      <c r="A52" s="74"/>
      <c r="B52" s="75"/>
      <c r="C52" s="75"/>
      <c r="D52" s="76"/>
      <c r="E52" s="293"/>
      <c r="F52" s="294"/>
      <c r="G52" s="77"/>
      <c r="H52" s="22" t="str">
        <f>Sheet1!N92</f>
        <v/>
      </c>
      <c r="I52" s="58" t="str">
        <f t="shared" si="36"/>
        <v/>
      </c>
      <c r="J52" s="22" t="str">
        <f>Sheet1!O92</f>
        <v/>
      </c>
      <c r="K52" s="52" t="str">
        <f t="shared" si="37"/>
        <v/>
      </c>
      <c r="L52" s="22" t="str">
        <f>Sheet1!P92</f>
        <v/>
      </c>
      <c r="M52" s="52" t="str">
        <f t="shared" si="38"/>
        <v/>
      </c>
      <c r="N52" s="22" t="str">
        <f>Sheet1!Q92</f>
        <v/>
      </c>
      <c r="O52" s="84" t="str">
        <f t="shared" si="39"/>
        <v/>
      </c>
      <c r="P52" s="22" t="str">
        <f>Sheet1!R92</f>
        <v/>
      </c>
      <c r="Q52" s="230" t="str">
        <f t="shared" si="40"/>
        <v/>
      </c>
      <c r="R52" s="22" t="str">
        <f t="shared" si="41"/>
        <v/>
      </c>
      <c r="S52" s="22" t="str">
        <f>Sheet1!S92</f>
        <v/>
      </c>
      <c r="T52" s="59"/>
    </row>
    <row r="53" spans="1:20" ht="6.75" customHeight="1">
      <c r="A53" s="96"/>
      <c r="B53" s="97"/>
      <c r="C53" s="97"/>
      <c r="D53" s="98"/>
      <c r="E53" s="88"/>
      <c r="F53" s="89"/>
      <c r="G53" s="93"/>
      <c r="H53" s="22"/>
      <c r="I53" s="58" t="str">
        <f t="shared" ref="I53:I54" si="42">IF(H53&lt;&gt;"","／","")</f>
        <v/>
      </c>
      <c r="J53" s="22"/>
      <c r="K53" s="52" t="str">
        <f t="shared" ref="K53:K54" si="43">IF(J53&lt;&gt;"","→","")</f>
        <v/>
      </c>
      <c r="L53" s="58"/>
      <c r="M53" s="52" t="str">
        <f t="shared" ref="M53:M54" si="44">IF(L53&lt;&gt;"","×","")</f>
        <v/>
      </c>
      <c r="N53" s="22"/>
      <c r="O53" s="84" t="str">
        <f t="shared" ref="O53:O54" si="45">IF(N53&lt;&gt;"","時間","")</f>
        <v/>
      </c>
      <c r="Q53" s="99" t="str">
        <f t="shared" ref="Q53:Q54" si="46">IF(P53&lt;&gt;"","分","")</f>
        <v/>
      </c>
      <c r="R53" s="22" t="str">
        <f t="shared" ref="R53:R54" si="47">IF(P53&lt;&gt;"","＝","")</f>
        <v/>
      </c>
      <c r="S53" s="65"/>
      <c r="T53" s="59"/>
    </row>
    <row r="54" spans="1:20" ht="16.5" customHeight="1">
      <c r="A54" s="96"/>
      <c r="B54" s="97"/>
      <c r="C54" s="97"/>
      <c r="D54" s="98"/>
      <c r="E54" s="293" t="str">
        <f>IF(S54="","",SUM(S54:S63))</f>
        <v/>
      </c>
      <c r="F54" s="294"/>
      <c r="G54" s="68" t="str">
        <f>IF(入力シート１!E21=0,"",入力シート１!E21)</f>
        <v/>
      </c>
      <c r="H54" s="22" t="str">
        <f>Sheet1!N110</f>
        <v/>
      </c>
      <c r="I54" s="58" t="str">
        <f t="shared" si="42"/>
        <v/>
      </c>
      <c r="J54" s="22" t="str">
        <f>Sheet1!O110</f>
        <v/>
      </c>
      <c r="K54" s="52" t="str">
        <f t="shared" si="43"/>
        <v/>
      </c>
      <c r="L54" s="22" t="str">
        <f>Sheet1!P110</f>
        <v/>
      </c>
      <c r="M54" s="52" t="str">
        <f t="shared" si="44"/>
        <v/>
      </c>
      <c r="N54" s="22" t="str">
        <f>Sheet1!Q110</f>
        <v/>
      </c>
      <c r="O54" s="84" t="str">
        <f t="shared" si="45"/>
        <v/>
      </c>
      <c r="P54" s="22" t="str">
        <f>Sheet1!R110</f>
        <v/>
      </c>
      <c r="Q54" s="99" t="str">
        <f t="shared" si="46"/>
        <v/>
      </c>
      <c r="R54" s="22" t="str">
        <f t="shared" si="47"/>
        <v/>
      </c>
      <c r="S54" s="22" t="str">
        <f>Sheet1!S110</f>
        <v/>
      </c>
      <c r="T54" s="59"/>
    </row>
    <row r="55" spans="1:20" ht="16.5" customHeight="1">
      <c r="A55" s="96"/>
      <c r="B55" s="97"/>
      <c r="C55" s="97"/>
      <c r="D55" s="98"/>
      <c r="E55" s="293"/>
      <c r="F55" s="294"/>
      <c r="G55" s="93"/>
      <c r="H55" s="22" t="str">
        <f>Sheet1!N111</f>
        <v/>
      </c>
      <c r="I55" s="58" t="str">
        <f t="shared" ref="I55:I63" si="48">IF(H55&lt;&gt;"","／","")</f>
        <v/>
      </c>
      <c r="J55" s="22" t="str">
        <f>Sheet1!O111</f>
        <v/>
      </c>
      <c r="K55" s="52" t="str">
        <f t="shared" ref="K55:K63" si="49">IF(J55&lt;&gt;"","→","")</f>
        <v/>
      </c>
      <c r="L55" s="22" t="str">
        <f>Sheet1!P111</f>
        <v/>
      </c>
      <c r="M55" s="52" t="str">
        <f t="shared" ref="M55:M63" si="50">IF(L55&lt;&gt;"","×","")</f>
        <v/>
      </c>
      <c r="N55" s="22" t="str">
        <f>Sheet1!Q111</f>
        <v/>
      </c>
      <c r="O55" s="84" t="str">
        <f t="shared" ref="O55:O63" si="51">IF(N55&lt;&gt;"","時間","")</f>
        <v/>
      </c>
      <c r="P55" s="22" t="str">
        <f>Sheet1!R111</f>
        <v/>
      </c>
      <c r="Q55" s="230" t="str">
        <f t="shared" ref="Q55:Q63" si="52">IF(P55&lt;&gt;"","分","")</f>
        <v/>
      </c>
      <c r="R55" s="22" t="str">
        <f t="shared" ref="R55:R63" si="53">IF(P55&lt;&gt;"","＝","")</f>
        <v/>
      </c>
      <c r="S55" s="22" t="str">
        <f>Sheet1!S111</f>
        <v/>
      </c>
      <c r="T55" s="59"/>
    </row>
    <row r="56" spans="1:20" ht="16.5" customHeight="1">
      <c r="A56" s="96"/>
      <c r="B56" s="97"/>
      <c r="C56" s="97"/>
      <c r="D56" s="98"/>
      <c r="E56" s="293"/>
      <c r="F56" s="294"/>
      <c r="G56" s="93"/>
      <c r="H56" s="22" t="str">
        <f>Sheet1!N112</f>
        <v/>
      </c>
      <c r="I56" s="58" t="str">
        <f t="shared" si="48"/>
        <v/>
      </c>
      <c r="J56" s="22" t="str">
        <f>Sheet1!O112</f>
        <v/>
      </c>
      <c r="K56" s="52" t="str">
        <f t="shared" si="49"/>
        <v/>
      </c>
      <c r="L56" s="22" t="str">
        <f>Sheet1!P112</f>
        <v/>
      </c>
      <c r="M56" s="52" t="str">
        <f t="shared" si="50"/>
        <v/>
      </c>
      <c r="N56" s="22" t="str">
        <f>Sheet1!Q112</f>
        <v/>
      </c>
      <c r="O56" s="84" t="str">
        <f t="shared" si="51"/>
        <v/>
      </c>
      <c r="P56" s="22" t="str">
        <f>Sheet1!R112</f>
        <v/>
      </c>
      <c r="Q56" s="230" t="str">
        <f t="shared" si="52"/>
        <v/>
      </c>
      <c r="R56" s="22" t="str">
        <f t="shared" si="53"/>
        <v/>
      </c>
      <c r="S56" s="22" t="str">
        <f>Sheet1!S112</f>
        <v/>
      </c>
      <c r="T56" s="59"/>
    </row>
    <row r="57" spans="1:20" ht="16.5" customHeight="1">
      <c r="A57" s="74"/>
      <c r="B57" s="75"/>
      <c r="C57" s="75"/>
      <c r="D57" s="76"/>
      <c r="E57" s="293"/>
      <c r="F57" s="294"/>
      <c r="G57" s="77"/>
      <c r="H57" s="22" t="str">
        <f>Sheet1!N113</f>
        <v/>
      </c>
      <c r="I57" s="58" t="str">
        <f t="shared" si="48"/>
        <v/>
      </c>
      <c r="J57" s="22" t="str">
        <f>Sheet1!O113</f>
        <v/>
      </c>
      <c r="K57" s="52" t="str">
        <f t="shared" si="49"/>
        <v/>
      </c>
      <c r="L57" s="22" t="str">
        <f>Sheet1!P113</f>
        <v/>
      </c>
      <c r="M57" s="52" t="str">
        <f t="shared" si="50"/>
        <v/>
      </c>
      <c r="N57" s="22" t="str">
        <f>Sheet1!Q113</f>
        <v/>
      </c>
      <c r="O57" s="84" t="str">
        <f t="shared" si="51"/>
        <v/>
      </c>
      <c r="P57" s="22" t="str">
        <f>Sheet1!R113</f>
        <v/>
      </c>
      <c r="Q57" s="230" t="str">
        <f t="shared" si="52"/>
        <v/>
      </c>
      <c r="R57" s="22" t="str">
        <f t="shared" si="53"/>
        <v/>
      </c>
      <c r="S57" s="22" t="str">
        <f>Sheet1!S113</f>
        <v/>
      </c>
      <c r="T57" s="59"/>
    </row>
    <row r="58" spans="1:20" ht="16.5" customHeight="1">
      <c r="A58" s="96"/>
      <c r="B58" s="97"/>
      <c r="C58" s="97"/>
      <c r="D58" s="98"/>
      <c r="E58" s="293"/>
      <c r="F58" s="294"/>
      <c r="G58" s="93"/>
      <c r="H58" s="22" t="str">
        <f>Sheet1!N114</f>
        <v/>
      </c>
      <c r="I58" s="58" t="str">
        <f t="shared" si="48"/>
        <v/>
      </c>
      <c r="J58" s="22" t="str">
        <f>Sheet1!O114</f>
        <v/>
      </c>
      <c r="K58" s="52" t="str">
        <f t="shared" si="49"/>
        <v/>
      </c>
      <c r="L58" s="22" t="str">
        <f>Sheet1!P114</f>
        <v/>
      </c>
      <c r="M58" s="52" t="str">
        <f t="shared" si="50"/>
        <v/>
      </c>
      <c r="N58" s="22" t="str">
        <f>Sheet1!Q114</f>
        <v/>
      </c>
      <c r="O58" s="84" t="str">
        <f t="shared" si="51"/>
        <v/>
      </c>
      <c r="P58" s="22" t="str">
        <f>Sheet1!R114</f>
        <v/>
      </c>
      <c r="Q58" s="230" t="str">
        <f t="shared" si="52"/>
        <v/>
      </c>
      <c r="R58" s="22" t="str">
        <f t="shared" si="53"/>
        <v/>
      </c>
      <c r="S58" s="22" t="str">
        <f>Sheet1!S114</f>
        <v/>
      </c>
      <c r="T58" s="59"/>
    </row>
    <row r="59" spans="1:20" ht="16.5" customHeight="1">
      <c r="A59" s="74"/>
      <c r="B59" s="75"/>
      <c r="C59" s="75"/>
      <c r="D59" s="76"/>
      <c r="E59" s="293"/>
      <c r="F59" s="294"/>
      <c r="G59" s="77"/>
      <c r="H59" s="22" t="str">
        <f>Sheet1!N115</f>
        <v/>
      </c>
      <c r="I59" s="58" t="str">
        <f t="shared" si="48"/>
        <v/>
      </c>
      <c r="J59" s="22" t="str">
        <f>Sheet1!O115</f>
        <v/>
      </c>
      <c r="K59" s="52" t="str">
        <f t="shared" si="49"/>
        <v/>
      </c>
      <c r="L59" s="22" t="str">
        <f>Sheet1!P115</f>
        <v/>
      </c>
      <c r="M59" s="52" t="str">
        <f t="shared" si="50"/>
        <v/>
      </c>
      <c r="N59" s="22" t="str">
        <f>Sheet1!Q115</f>
        <v/>
      </c>
      <c r="O59" s="84" t="str">
        <f t="shared" si="51"/>
        <v/>
      </c>
      <c r="P59" s="22" t="str">
        <f>Sheet1!R115</f>
        <v/>
      </c>
      <c r="Q59" s="230" t="str">
        <f t="shared" si="52"/>
        <v/>
      </c>
      <c r="R59" s="22" t="str">
        <f t="shared" si="53"/>
        <v/>
      </c>
      <c r="S59" s="22" t="str">
        <f>Sheet1!S115</f>
        <v/>
      </c>
      <c r="T59" s="59"/>
    </row>
    <row r="60" spans="1:20" ht="16.5" customHeight="1">
      <c r="A60" s="74"/>
      <c r="B60" s="75"/>
      <c r="C60" s="75"/>
      <c r="D60" s="76"/>
      <c r="E60" s="293"/>
      <c r="F60" s="294"/>
      <c r="G60" s="77"/>
      <c r="H60" s="22" t="str">
        <f>Sheet1!N116</f>
        <v/>
      </c>
      <c r="I60" s="58" t="str">
        <f t="shared" si="48"/>
        <v/>
      </c>
      <c r="J60" s="22" t="str">
        <f>Sheet1!O116</f>
        <v/>
      </c>
      <c r="K60" s="52" t="str">
        <f t="shared" si="49"/>
        <v/>
      </c>
      <c r="L60" s="22" t="str">
        <f>Sheet1!P116</f>
        <v/>
      </c>
      <c r="M60" s="52" t="str">
        <f t="shared" si="50"/>
        <v/>
      </c>
      <c r="N60" s="22" t="str">
        <f>Sheet1!Q116</f>
        <v/>
      </c>
      <c r="O60" s="84" t="str">
        <f t="shared" si="51"/>
        <v/>
      </c>
      <c r="P60" s="22" t="str">
        <f>Sheet1!R116</f>
        <v/>
      </c>
      <c r="Q60" s="230" t="str">
        <f t="shared" si="52"/>
        <v/>
      </c>
      <c r="R60" s="22" t="str">
        <f t="shared" si="53"/>
        <v/>
      </c>
      <c r="S60" s="22" t="str">
        <f>Sheet1!S116</f>
        <v/>
      </c>
      <c r="T60" s="59"/>
    </row>
    <row r="61" spans="1:20" ht="16.5" customHeight="1">
      <c r="A61" s="24"/>
      <c r="B61" s="25"/>
      <c r="C61" s="25"/>
      <c r="D61" s="26"/>
      <c r="E61" s="293"/>
      <c r="F61" s="294"/>
      <c r="G61" s="49"/>
      <c r="H61" s="22" t="str">
        <f>Sheet1!N117</f>
        <v/>
      </c>
      <c r="I61" s="58" t="str">
        <f t="shared" si="48"/>
        <v/>
      </c>
      <c r="J61" s="22" t="str">
        <f>Sheet1!O117</f>
        <v/>
      </c>
      <c r="K61" s="52" t="str">
        <f t="shared" si="49"/>
        <v/>
      </c>
      <c r="L61" s="22" t="str">
        <f>Sheet1!P117</f>
        <v/>
      </c>
      <c r="M61" s="52" t="str">
        <f t="shared" si="50"/>
        <v/>
      </c>
      <c r="N61" s="22" t="str">
        <f>Sheet1!Q117</f>
        <v/>
      </c>
      <c r="O61" s="84" t="str">
        <f t="shared" si="51"/>
        <v/>
      </c>
      <c r="P61" s="22" t="str">
        <f>Sheet1!R117</f>
        <v/>
      </c>
      <c r="Q61" s="230" t="str">
        <f t="shared" si="52"/>
        <v/>
      </c>
      <c r="R61" s="22" t="str">
        <f t="shared" si="53"/>
        <v/>
      </c>
      <c r="S61" s="22" t="str">
        <f>Sheet1!S117</f>
        <v/>
      </c>
      <c r="T61" s="59"/>
    </row>
    <row r="62" spans="1:20" ht="16.5" customHeight="1">
      <c r="A62" s="298"/>
      <c r="B62" s="299"/>
      <c r="C62" s="299"/>
      <c r="D62" s="300"/>
      <c r="E62" s="293"/>
      <c r="F62" s="294"/>
      <c r="G62" s="49"/>
      <c r="H62" s="22" t="str">
        <f>Sheet1!N118</f>
        <v/>
      </c>
      <c r="I62" s="58" t="str">
        <f t="shared" si="48"/>
        <v/>
      </c>
      <c r="J62" s="22" t="str">
        <f>Sheet1!O118</f>
        <v/>
      </c>
      <c r="K62" s="52" t="str">
        <f t="shared" si="49"/>
        <v/>
      </c>
      <c r="L62" s="22" t="str">
        <f>Sheet1!P118</f>
        <v/>
      </c>
      <c r="M62" s="52" t="str">
        <f t="shared" si="50"/>
        <v/>
      </c>
      <c r="N62" s="22" t="str">
        <f>Sheet1!Q118</f>
        <v/>
      </c>
      <c r="O62" s="84" t="str">
        <f t="shared" si="51"/>
        <v/>
      </c>
      <c r="P62" s="22" t="str">
        <f>Sheet1!R118</f>
        <v/>
      </c>
      <c r="Q62" s="230" t="str">
        <f t="shared" si="52"/>
        <v/>
      </c>
      <c r="R62" s="22" t="str">
        <f t="shared" si="53"/>
        <v/>
      </c>
      <c r="S62" s="22" t="str">
        <f>Sheet1!S118</f>
        <v/>
      </c>
      <c r="T62" s="59"/>
    </row>
    <row r="63" spans="1:20" ht="16.5" customHeight="1">
      <c r="A63" s="93"/>
      <c r="B63" s="94"/>
      <c r="C63" s="94"/>
      <c r="D63" s="95"/>
      <c r="E63" s="293"/>
      <c r="F63" s="294"/>
      <c r="G63" s="93"/>
      <c r="H63" s="22" t="str">
        <f>Sheet1!N119</f>
        <v/>
      </c>
      <c r="I63" s="58" t="str">
        <f t="shared" si="48"/>
        <v/>
      </c>
      <c r="J63" s="22" t="str">
        <f>Sheet1!O119</f>
        <v/>
      </c>
      <c r="K63" s="52" t="str">
        <f t="shared" si="49"/>
        <v/>
      </c>
      <c r="L63" s="22" t="str">
        <f>Sheet1!P119</f>
        <v/>
      </c>
      <c r="M63" s="52" t="str">
        <f t="shared" si="50"/>
        <v/>
      </c>
      <c r="N63" s="22" t="str">
        <f>Sheet1!Q119</f>
        <v/>
      </c>
      <c r="O63" s="84" t="str">
        <f t="shared" si="51"/>
        <v/>
      </c>
      <c r="P63" s="22" t="str">
        <f>Sheet1!R119</f>
        <v/>
      </c>
      <c r="Q63" s="230" t="str">
        <f t="shared" si="52"/>
        <v/>
      </c>
      <c r="R63" s="22" t="str">
        <f t="shared" si="53"/>
        <v/>
      </c>
      <c r="S63" s="22" t="str">
        <f>Sheet1!S119</f>
        <v/>
      </c>
      <c r="T63" s="59"/>
    </row>
    <row r="64" spans="1:20" ht="6.75" customHeight="1">
      <c r="A64" s="28"/>
      <c r="B64" s="29"/>
      <c r="C64" s="29"/>
      <c r="D64" s="30"/>
      <c r="E64" s="293"/>
      <c r="F64" s="294"/>
      <c r="G64" s="60"/>
      <c r="H64" s="62"/>
      <c r="I64" s="61"/>
      <c r="J64" s="62"/>
      <c r="K64" s="63"/>
      <c r="L64" s="61"/>
      <c r="M64" s="62"/>
      <c r="N64" s="62"/>
      <c r="O64" s="63"/>
      <c r="P64" s="62"/>
      <c r="Q64" s="62"/>
      <c r="R64" s="62"/>
      <c r="S64" s="63"/>
      <c r="T64" s="64"/>
    </row>
    <row r="65" spans="1:20" ht="27.75" customHeight="1">
      <c r="A65" s="301" t="s">
        <v>47</v>
      </c>
      <c r="B65" s="302"/>
      <c r="C65" s="302"/>
      <c r="D65" s="303"/>
      <c r="E65" s="304">
        <f>SUM(E8:F64)</f>
        <v>0</v>
      </c>
      <c r="F65" s="305"/>
      <c r="G65" s="306"/>
      <c r="H65" s="306"/>
      <c r="I65" s="306"/>
      <c r="J65" s="306"/>
      <c r="K65" s="306"/>
      <c r="L65" s="306"/>
      <c r="M65" s="306"/>
      <c r="N65" s="306"/>
      <c r="O65" s="306"/>
      <c r="P65" s="306"/>
      <c r="Q65" s="306"/>
      <c r="R65" s="306"/>
      <c r="S65" s="306"/>
      <c r="T65" s="306"/>
    </row>
    <row r="66" spans="1:20" ht="14.25" customHeight="1"/>
  </sheetData>
  <sheetProtection password="C790" sheet="1" objects="1" scenarios="1"/>
  <mergeCells count="72">
    <mergeCell ref="A8:D8"/>
    <mergeCell ref="E8:F8"/>
    <mergeCell ref="A5:D6"/>
    <mergeCell ref="E6:F6"/>
    <mergeCell ref="E5:T5"/>
    <mergeCell ref="G6:T6"/>
    <mergeCell ref="A3:T3"/>
    <mergeCell ref="A21:D21"/>
    <mergeCell ref="A23:D23"/>
    <mergeCell ref="E23:F23"/>
    <mergeCell ref="A10:D10"/>
    <mergeCell ref="E10:F10"/>
    <mergeCell ref="A11:D11"/>
    <mergeCell ref="E11:F11"/>
    <mergeCell ref="E12:F12"/>
    <mergeCell ref="E13:F13"/>
    <mergeCell ref="E14:F14"/>
    <mergeCell ref="E15:F15"/>
    <mergeCell ref="E16:F16"/>
    <mergeCell ref="E17:F17"/>
    <mergeCell ref="E18:F18"/>
    <mergeCell ref="E19:F19"/>
    <mergeCell ref="A25:D25"/>
    <mergeCell ref="E25:F25"/>
    <mergeCell ref="A27:D27"/>
    <mergeCell ref="A37:D37"/>
    <mergeCell ref="E37:F37"/>
    <mergeCell ref="E28:F28"/>
    <mergeCell ref="E29:F29"/>
    <mergeCell ref="E31:F31"/>
    <mergeCell ref="E33:F33"/>
    <mergeCell ref="E34:F34"/>
    <mergeCell ref="E35:F35"/>
    <mergeCell ref="E36:F36"/>
    <mergeCell ref="E30:F30"/>
    <mergeCell ref="E32:F32"/>
    <mergeCell ref="A62:D62"/>
    <mergeCell ref="E62:F62"/>
    <mergeCell ref="A65:D65"/>
    <mergeCell ref="E65:F65"/>
    <mergeCell ref="G65:T65"/>
    <mergeCell ref="E63:F63"/>
    <mergeCell ref="E64:F64"/>
    <mergeCell ref="E20:F20"/>
    <mergeCell ref="E22:F22"/>
    <mergeCell ref="E24:F24"/>
    <mergeCell ref="E26:F26"/>
    <mergeCell ref="E27:F27"/>
    <mergeCell ref="E21:F21"/>
    <mergeCell ref="E38:F38"/>
    <mergeCell ref="E39:F39"/>
    <mergeCell ref="E40:F40"/>
    <mergeCell ref="E42:F42"/>
    <mergeCell ref="E41:F41"/>
    <mergeCell ref="E43:F43"/>
    <mergeCell ref="E44:F44"/>
    <mergeCell ref="E45:F45"/>
    <mergeCell ref="E46:F46"/>
    <mergeCell ref="E47:F47"/>
    <mergeCell ref="E61:F61"/>
    <mergeCell ref="E57:F57"/>
    <mergeCell ref="E59:F59"/>
    <mergeCell ref="E60:F60"/>
    <mergeCell ref="E48:F48"/>
    <mergeCell ref="E49:F49"/>
    <mergeCell ref="E50:F50"/>
    <mergeCell ref="E51:F51"/>
    <mergeCell ref="E52:F52"/>
    <mergeCell ref="E54:F54"/>
    <mergeCell ref="E55:F55"/>
    <mergeCell ref="E56:F56"/>
    <mergeCell ref="E58:F58"/>
  </mergeCells>
  <phoneticPr fontId="1"/>
  <printOptions horizontalCentered="1"/>
  <pageMargins left="0.78740157480314965" right="0.78740157480314965" top="0.98425196850393704" bottom="0.70866141732283472" header="0.51181102362204722" footer="0.43307086614173229"/>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注意事項</vt:lpstr>
      <vt:lpstr>入力シート１</vt:lpstr>
      <vt:lpstr>入力シート２</vt:lpstr>
      <vt:lpstr>Sheet1</vt:lpstr>
      <vt:lpstr>参照用</vt:lpstr>
      <vt:lpstr>【提出】事業計画書</vt:lpstr>
      <vt:lpstr>【提出】別紙１－１ 所要額調書</vt:lpstr>
      <vt:lpstr>【提出】別紙１－２支出予定額明細書</vt:lpstr>
      <vt:lpstr>【提出】事業計画書!Print_Area</vt:lpstr>
      <vt:lpstr>'【提出】別紙１－１ 所要額調書'!Print_Area</vt:lpstr>
      <vt:lpstr>'【提出】別紙１－２支出予定額明細書'!Print_Area</vt:lpstr>
      <vt:lpstr>注意事項!Print_Area</vt:lpstr>
      <vt:lpstr>入力シート２!Print_Area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水谷　典義</cp:lastModifiedBy>
  <cp:lastPrinted>2024-06-06T06:58:21Z</cp:lastPrinted>
  <dcterms:created xsi:type="dcterms:W3CDTF">2002-04-17T02:56:42Z</dcterms:created>
  <dcterms:modified xsi:type="dcterms:W3CDTF">2024-06-06T06:58:58Z</dcterms:modified>
</cp:coreProperties>
</file>