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６年度\07 変更交付決定、実績報告\01 通知\様式\"/>
    </mc:Choice>
  </mc:AlternateContent>
  <xr:revisionPtr revIDLastSave="0" documentId="13_ncr:1_{37021BD0-C38B-4027-92D5-A8FB9FE3503D}" xr6:coauthVersionLast="47" xr6:coauthVersionMax="47" xr10:uidLastSave="{00000000-0000-0000-0000-000000000000}"/>
  <bookViews>
    <workbookView xWindow="-103" yWindow="-103" windowWidth="18480" windowHeight="13097" firstSheet="2" activeTab="2" xr2:uid="{00000000-000D-0000-FFFF-FFFF00000000}"/>
  </bookViews>
  <sheets>
    <sheet name="記入前に" sheetId="29" r:id="rId1"/>
    <sheet name="別紙様式２" sheetId="10" r:id="rId2"/>
    <sheet name="別紙２－１" sheetId="16" r:id="rId3"/>
    <sheet name="別紙２－２" sheetId="4" r:id="rId4"/>
    <sheet name="別紙２－３" sheetId="12" r:id="rId5"/>
    <sheet name="別紙２－４" sheetId="34" r:id="rId6"/>
    <sheet name="別紙２－５" sheetId="18" r:id="rId7"/>
    <sheet name="別紙２－６" sheetId="19" r:id="rId8"/>
    <sheet name="別紙2－７" sheetId="22" r:id="rId9"/>
    <sheet name="別紙３" sheetId="20" r:id="rId10"/>
    <sheet name="委託の精算書 " sheetId="35" r:id="rId11"/>
    <sheet name="児童保育" sheetId="23" r:id="rId12"/>
  </sheets>
  <externalReferences>
    <externalReference r:id="rId13"/>
    <externalReference r:id="rId14"/>
  </externalReferences>
  <definedNames>
    <definedName name="_xlnm._FilterDatabase" localSheetId="8" hidden="1">'別紙2－７'!$A$1:$AG$18</definedName>
    <definedName name="_Key1" localSheetId="10"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Key2" localSheetId="10"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10"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DATAAREA">[1]H8所要!$A$4:$BI$121</definedName>
    <definedName name="DATAAREA_2" localSheetId="10">#REF!</definedName>
    <definedName name="DATAAREA_2" localSheetId="5">#REF!</definedName>
    <definedName name="DATAAREA_2">#REF!</definedName>
    <definedName name="FILTER_AREA">[1]H8所要!$A$3:$BI$121</definedName>
    <definedName name="_xlnm.Print_Area" localSheetId="10">'委託の精算書 '!$A$1:$H$19</definedName>
    <definedName name="_xlnm.Print_Area" localSheetId="11">児童保育!$A$1:$AG$20</definedName>
    <definedName name="_xlnm.Print_Area" localSheetId="2">'別紙２－１'!$B$1:$Y$30</definedName>
    <definedName name="_xlnm.Print_Area" localSheetId="3">'別紙２－２'!$A$1:$N$56</definedName>
    <definedName name="_xlnm.Print_Area" localSheetId="4">'別紙２－３'!$A$1:$S$37</definedName>
    <definedName name="_xlnm.Print_Area" localSheetId="5">'別紙２－４'!$A$1:$P$67</definedName>
    <definedName name="_xlnm.Print_Area" localSheetId="6">'別紙２－５'!$A$1:$AG$24</definedName>
    <definedName name="_xlnm.Print_Area" localSheetId="7">'別紙２－６'!$A$1:$AG$20</definedName>
    <definedName name="_xlnm.Print_Area" localSheetId="8">'別紙2－７'!$A$1:$AG$20</definedName>
    <definedName name="_xlnm.Print_Area" localSheetId="9">別紙３!$A$1:$J$37</definedName>
    <definedName name="TEMP">[2]Sheet1!$A$2:$H$91</definedName>
    <definedName name="条件1" localSheetId="10">#REF!</definedName>
    <definedName name="条件1" localSheetId="5">#REF!</definedName>
    <definedName name="条件1">#REF!</definedName>
    <definedName name="条件2" localSheetId="10">#REF!</definedName>
    <definedName name="条件2" localSheetId="5">#REF!</definedName>
    <definedName name="条件2">#REF!</definedName>
    <definedName name="条件3" localSheetId="10">#REF!</definedName>
    <definedName name="条件3" localSheetId="5">#REF!</definedName>
    <definedName name="条件3">#REF!</definedName>
    <definedName name="条件9A" localSheetId="10">#REF!</definedName>
    <definedName name="条件9A" localSheetId="5">#REF!</definedName>
    <definedName name="条件9A">#REF!</definedName>
    <definedName name="条件9B" localSheetId="10">#REF!</definedName>
    <definedName name="条件9B" localSheetId="5">#REF!</definedName>
    <definedName name="条件9B">#REF!</definedName>
    <definedName name="条件9B特" localSheetId="10">#REF!</definedName>
    <definedName name="条件9B特" localSheetId="5">#REF!</definedName>
    <definedName name="条件9B特">#REF!</definedName>
    <definedName name="条件A" localSheetId="10">#REF!</definedName>
    <definedName name="条件A" localSheetId="5">#REF!</definedName>
    <definedName name="条件A">#REF!</definedName>
    <definedName name="条件B" localSheetId="10">#REF!</definedName>
    <definedName name="条件B" localSheetId="5">#REF!</definedName>
    <definedName name="条件B">#REF!</definedName>
    <definedName name="条件B特" localSheetId="10">#REF!</definedName>
    <definedName name="条件B特" localSheetId="5">#REF!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0" l="1"/>
  <c r="E11" i="20"/>
  <c r="AG9" i="22" l="1"/>
  <c r="AG14" i="19"/>
  <c r="AG17" i="19"/>
  <c r="AG16" i="19"/>
  <c r="AG15" i="19"/>
  <c r="AG13" i="19"/>
  <c r="AG12" i="19"/>
  <c r="AG11" i="19"/>
  <c r="AG10" i="19"/>
  <c r="AG9" i="19"/>
  <c r="AG8" i="19"/>
  <c r="AG7" i="19"/>
  <c r="AG6" i="19"/>
  <c r="AG18" i="19" l="1"/>
  <c r="H13" i="20" l="1"/>
  <c r="H11" i="20"/>
  <c r="H9" i="20"/>
  <c r="G23" i="20"/>
  <c r="G24" i="20"/>
  <c r="G25" i="20"/>
  <c r="G26" i="20"/>
  <c r="G22" i="20"/>
  <c r="C14" i="20" l="1"/>
  <c r="R12" i="34" l="1"/>
  <c r="S12" i="34"/>
  <c r="T12" i="34"/>
  <c r="U12" i="34"/>
  <c r="V12" i="34"/>
  <c r="W12" i="34"/>
  <c r="X12" i="34"/>
  <c r="Y12" i="34"/>
  <c r="Z12" i="34"/>
  <c r="AA12" i="34"/>
  <c r="AB12" i="34"/>
  <c r="AC12" i="34"/>
  <c r="R13" i="34"/>
  <c r="P53" i="34" l="1"/>
  <c r="L53" i="34"/>
  <c r="E53" i="34"/>
  <c r="AC51" i="34"/>
  <c r="AB51" i="34"/>
  <c r="AA51" i="34"/>
  <c r="Z51" i="34"/>
  <c r="Y51" i="34"/>
  <c r="X51" i="34"/>
  <c r="W51" i="34"/>
  <c r="V51" i="34"/>
  <c r="U51" i="34"/>
  <c r="T51" i="34"/>
  <c r="S51" i="34"/>
  <c r="R51" i="34"/>
  <c r="E55" i="34" s="1"/>
  <c r="AC50" i="34"/>
  <c r="AB50" i="34"/>
  <c r="AA50" i="34"/>
  <c r="Z50" i="34"/>
  <c r="Y50" i="34"/>
  <c r="X50" i="34"/>
  <c r="W50" i="34"/>
  <c r="V50" i="34"/>
  <c r="U50" i="34"/>
  <c r="T50" i="34"/>
  <c r="S50" i="34"/>
  <c r="R50" i="34"/>
  <c r="AC49" i="34"/>
  <c r="AB49" i="34"/>
  <c r="AA49" i="34"/>
  <c r="Z49" i="34"/>
  <c r="Y49" i="34"/>
  <c r="X49" i="34"/>
  <c r="W49" i="34"/>
  <c r="V49" i="34"/>
  <c r="U49" i="34"/>
  <c r="T49" i="34"/>
  <c r="S49" i="34"/>
  <c r="R49" i="34"/>
  <c r="AC48" i="34"/>
  <c r="AB48" i="34"/>
  <c r="AA48" i="34"/>
  <c r="Z48" i="34"/>
  <c r="Y48" i="34"/>
  <c r="X48" i="34"/>
  <c r="W48" i="34"/>
  <c r="V48" i="34"/>
  <c r="U48" i="34"/>
  <c r="T48" i="34"/>
  <c r="S48" i="34"/>
  <c r="R48" i="34"/>
  <c r="AC47" i="34"/>
  <c r="AB47" i="34"/>
  <c r="AA47" i="34"/>
  <c r="Z47" i="34"/>
  <c r="Y47" i="34"/>
  <c r="X47" i="34"/>
  <c r="W47" i="34"/>
  <c r="V47" i="34"/>
  <c r="U47" i="34"/>
  <c r="T47" i="34"/>
  <c r="S47" i="34"/>
  <c r="R47" i="34"/>
  <c r="AC46" i="34"/>
  <c r="AB46" i="34"/>
  <c r="AA46" i="34"/>
  <c r="Z46" i="34"/>
  <c r="Y46" i="34"/>
  <c r="X46" i="34"/>
  <c r="W46" i="34"/>
  <c r="V46" i="34"/>
  <c r="U46" i="34"/>
  <c r="T46" i="34"/>
  <c r="S46" i="34"/>
  <c r="R46" i="34"/>
  <c r="AC45" i="34"/>
  <c r="AB45" i="34"/>
  <c r="AA45" i="34"/>
  <c r="Z45" i="34"/>
  <c r="Y45" i="34"/>
  <c r="X45" i="34"/>
  <c r="W45" i="34"/>
  <c r="V45" i="34"/>
  <c r="U45" i="34"/>
  <c r="T45" i="34"/>
  <c r="S45" i="34"/>
  <c r="R45" i="34"/>
  <c r="AC44" i="34"/>
  <c r="AB44" i="34"/>
  <c r="AA44" i="34"/>
  <c r="Z44" i="34"/>
  <c r="Y44" i="34"/>
  <c r="X44" i="34"/>
  <c r="W44" i="34"/>
  <c r="V44" i="34"/>
  <c r="U44" i="34"/>
  <c r="T44" i="34"/>
  <c r="S44" i="34"/>
  <c r="R44" i="34"/>
  <c r="AC43" i="34"/>
  <c r="AB43" i="34"/>
  <c r="AA43" i="34"/>
  <c r="Z43" i="34"/>
  <c r="Y43" i="34"/>
  <c r="X43" i="34"/>
  <c r="W43" i="34"/>
  <c r="V43" i="34"/>
  <c r="U43" i="34"/>
  <c r="T43" i="34"/>
  <c r="S43" i="34"/>
  <c r="R43" i="34"/>
  <c r="AC42" i="34"/>
  <c r="AB42" i="34"/>
  <c r="AA42" i="34"/>
  <c r="Z42" i="34"/>
  <c r="Y42" i="34"/>
  <c r="X42" i="34"/>
  <c r="W42" i="34"/>
  <c r="V42" i="34"/>
  <c r="U42" i="34"/>
  <c r="T42" i="34"/>
  <c r="S42" i="34"/>
  <c r="R42" i="34"/>
  <c r="AC41" i="34"/>
  <c r="AB41" i="34"/>
  <c r="AA41" i="34"/>
  <c r="Z41" i="34"/>
  <c r="Y41" i="34"/>
  <c r="X41" i="34"/>
  <c r="W41" i="34"/>
  <c r="V41" i="34"/>
  <c r="U41" i="34"/>
  <c r="T41" i="34"/>
  <c r="S41" i="34"/>
  <c r="R41" i="34"/>
  <c r="AC40" i="34"/>
  <c r="AB40" i="34"/>
  <c r="AA40" i="34"/>
  <c r="Z40" i="34"/>
  <c r="Y40" i="34"/>
  <c r="X40" i="34"/>
  <c r="W40" i="34"/>
  <c r="V40" i="34"/>
  <c r="U40" i="34"/>
  <c r="T40" i="34"/>
  <c r="S40" i="34"/>
  <c r="R40" i="34"/>
  <c r="AC39" i="34"/>
  <c r="AB39" i="34"/>
  <c r="AA39" i="34"/>
  <c r="Z39" i="34"/>
  <c r="Y39" i="34"/>
  <c r="X39" i="34"/>
  <c r="W39" i="34"/>
  <c r="V39" i="34"/>
  <c r="U39" i="34"/>
  <c r="T39" i="34"/>
  <c r="S39" i="34"/>
  <c r="R39" i="34"/>
  <c r="AC38" i="34"/>
  <c r="AB38" i="34"/>
  <c r="AA38" i="34"/>
  <c r="Z38" i="34"/>
  <c r="Y38" i="34"/>
  <c r="X38" i="34"/>
  <c r="W38" i="34"/>
  <c r="V38" i="34"/>
  <c r="U38" i="34"/>
  <c r="T38" i="34"/>
  <c r="S38" i="34"/>
  <c r="R38" i="34"/>
  <c r="AC37" i="34"/>
  <c r="AB37" i="34"/>
  <c r="AA37" i="34"/>
  <c r="Z37" i="34"/>
  <c r="Y37" i="34"/>
  <c r="X37" i="34"/>
  <c r="W37" i="34"/>
  <c r="V37" i="34"/>
  <c r="U37" i="34"/>
  <c r="T37" i="34"/>
  <c r="S37" i="34"/>
  <c r="R37" i="34"/>
  <c r="AC36" i="34"/>
  <c r="AB36" i="34"/>
  <c r="AA36" i="34"/>
  <c r="Z36" i="34"/>
  <c r="Y36" i="34"/>
  <c r="X36" i="34"/>
  <c r="W36" i="34"/>
  <c r="V36" i="34"/>
  <c r="U36" i="34"/>
  <c r="T36" i="34"/>
  <c r="S36" i="34"/>
  <c r="R36" i="34"/>
  <c r="AC35" i="34"/>
  <c r="AB35" i="34"/>
  <c r="AA35" i="34"/>
  <c r="Z35" i="34"/>
  <c r="Y35" i="34"/>
  <c r="X35" i="34"/>
  <c r="W35" i="34"/>
  <c r="V35" i="34"/>
  <c r="U35" i="34"/>
  <c r="T35" i="34"/>
  <c r="S35" i="34"/>
  <c r="R35" i="34"/>
  <c r="AC34" i="34"/>
  <c r="AB34" i="34"/>
  <c r="AA34" i="34"/>
  <c r="Z34" i="34"/>
  <c r="Y34" i="34"/>
  <c r="X34" i="34"/>
  <c r="W34" i="34"/>
  <c r="V34" i="34"/>
  <c r="U34" i="34"/>
  <c r="T34" i="34"/>
  <c r="S34" i="34"/>
  <c r="R34" i="34"/>
  <c r="AC33" i="34"/>
  <c r="AB33" i="34"/>
  <c r="AA33" i="34"/>
  <c r="Z33" i="34"/>
  <c r="Y33" i="34"/>
  <c r="X33" i="34"/>
  <c r="W33" i="34"/>
  <c r="V33" i="34"/>
  <c r="U33" i="34"/>
  <c r="T33" i="34"/>
  <c r="S33" i="34"/>
  <c r="R33" i="34"/>
  <c r="AC32" i="34"/>
  <c r="AB32" i="34"/>
  <c r="AA32" i="34"/>
  <c r="Z32" i="34"/>
  <c r="Y32" i="34"/>
  <c r="X32" i="34"/>
  <c r="W32" i="34"/>
  <c r="V32" i="34"/>
  <c r="U32" i="34"/>
  <c r="T32" i="34"/>
  <c r="S32" i="34"/>
  <c r="R32" i="34"/>
  <c r="AC31" i="34"/>
  <c r="AB31" i="34"/>
  <c r="AA31" i="34"/>
  <c r="Z31" i="34"/>
  <c r="Y31" i="34"/>
  <c r="X31" i="34"/>
  <c r="W31" i="34"/>
  <c r="V31" i="34"/>
  <c r="U31" i="34"/>
  <c r="T31" i="34"/>
  <c r="S31" i="34"/>
  <c r="R31" i="34"/>
  <c r="AC30" i="34"/>
  <c r="AB30" i="34"/>
  <c r="AA30" i="34"/>
  <c r="Z30" i="34"/>
  <c r="Y30" i="34"/>
  <c r="X30" i="34"/>
  <c r="W30" i="34"/>
  <c r="V30" i="34"/>
  <c r="U30" i="34"/>
  <c r="T30" i="34"/>
  <c r="S30" i="34"/>
  <c r="R30" i="34"/>
  <c r="AC29" i="34"/>
  <c r="AB29" i="34"/>
  <c r="AA29" i="34"/>
  <c r="Z29" i="34"/>
  <c r="Y29" i="34"/>
  <c r="X29" i="34"/>
  <c r="W29" i="34"/>
  <c r="V29" i="34"/>
  <c r="U29" i="34"/>
  <c r="T29" i="34"/>
  <c r="S29" i="34"/>
  <c r="R29" i="34"/>
  <c r="AC28" i="34"/>
  <c r="AB28" i="34"/>
  <c r="AA28" i="34"/>
  <c r="Z28" i="34"/>
  <c r="Y28" i="34"/>
  <c r="X28" i="34"/>
  <c r="W28" i="34"/>
  <c r="V28" i="34"/>
  <c r="U28" i="34"/>
  <c r="T28" i="34"/>
  <c r="S28" i="34"/>
  <c r="R28" i="34"/>
  <c r="AC27" i="34"/>
  <c r="AB27" i="34"/>
  <c r="AA27" i="34"/>
  <c r="Z27" i="34"/>
  <c r="Y27" i="34"/>
  <c r="X27" i="34"/>
  <c r="W27" i="34"/>
  <c r="V27" i="34"/>
  <c r="U27" i="34"/>
  <c r="T27" i="34"/>
  <c r="S27" i="34"/>
  <c r="R27" i="34"/>
  <c r="AC26" i="34"/>
  <c r="AB26" i="34"/>
  <c r="AA26" i="34"/>
  <c r="Z26" i="34"/>
  <c r="Y26" i="34"/>
  <c r="X26" i="34"/>
  <c r="W26" i="34"/>
  <c r="V26" i="34"/>
  <c r="U26" i="34"/>
  <c r="T26" i="34"/>
  <c r="S26" i="34"/>
  <c r="R26" i="34"/>
  <c r="AC25" i="34"/>
  <c r="AB25" i="34"/>
  <c r="AA25" i="34"/>
  <c r="Z25" i="34"/>
  <c r="Y25" i="34"/>
  <c r="X25" i="34"/>
  <c r="W25" i="34"/>
  <c r="V25" i="34"/>
  <c r="U25" i="34"/>
  <c r="T25" i="34"/>
  <c r="S25" i="34"/>
  <c r="R25" i="34"/>
  <c r="AC24" i="34"/>
  <c r="AB24" i="34"/>
  <c r="AA24" i="34"/>
  <c r="Z24" i="34"/>
  <c r="Y24" i="34"/>
  <c r="X24" i="34"/>
  <c r="W24" i="34"/>
  <c r="V24" i="34"/>
  <c r="U24" i="34"/>
  <c r="T24" i="34"/>
  <c r="S24" i="34"/>
  <c r="R24" i="34"/>
  <c r="AC23" i="34"/>
  <c r="AB23" i="34"/>
  <c r="AA23" i="34"/>
  <c r="Z23" i="34"/>
  <c r="Y23" i="34"/>
  <c r="X23" i="34"/>
  <c r="W23" i="34"/>
  <c r="V23" i="34"/>
  <c r="U23" i="34"/>
  <c r="T23" i="34"/>
  <c r="S23" i="34"/>
  <c r="R23" i="34"/>
  <c r="AC22" i="34"/>
  <c r="AB22" i="34"/>
  <c r="AA22" i="34"/>
  <c r="Z22" i="34"/>
  <c r="Y22" i="34"/>
  <c r="X22" i="34"/>
  <c r="W22" i="34"/>
  <c r="V22" i="34"/>
  <c r="U22" i="34"/>
  <c r="T22" i="34"/>
  <c r="S22" i="34"/>
  <c r="R22" i="34"/>
  <c r="AC21" i="34"/>
  <c r="AB21" i="34"/>
  <c r="AA21" i="34"/>
  <c r="Z21" i="34"/>
  <c r="Y21" i="34"/>
  <c r="X21" i="34"/>
  <c r="W21" i="34"/>
  <c r="V21" i="34"/>
  <c r="U21" i="34"/>
  <c r="T21" i="34"/>
  <c r="S21" i="34"/>
  <c r="R21" i="34"/>
  <c r="AC20" i="34"/>
  <c r="AB20" i="34"/>
  <c r="AA20" i="34"/>
  <c r="Z20" i="34"/>
  <c r="Y20" i="34"/>
  <c r="X20" i="34"/>
  <c r="W20" i="34"/>
  <c r="V20" i="34"/>
  <c r="U20" i="34"/>
  <c r="T20" i="34"/>
  <c r="S20" i="34"/>
  <c r="R20" i="34"/>
  <c r="AC19" i="34"/>
  <c r="AB19" i="34"/>
  <c r="AA19" i="34"/>
  <c r="Z19" i="34"/>
  <c r="Y19" i="34"/>
  <c r="X19" i="34"/>
  <c r="W19" i="34"/>
  <c r="V19" i="34"/>
  <c r="U19" i="34"/>
  <c r="T19" i="34"/>
  <c r="S19" i="34"/>
  <c r="R19" i="34"/>
  <c r="AC18" i="34"/>
  <c r="AB18" i="34"/>
  <c r="AA18" i="34"/>
  <c r="Z18" i="34"/>
  <c r="Y18" i="34"/>
  <c r="X18" i="34"/>
  <c r="W18" i="34"/>
  <c r="V18" i="34"/>
  <c r="U18" i="34"/>
  <c r="T18" i="34"/>
  <c r="S18" i="34"/>
  <c r="R18" i="34"/>
  <c r="AC17" i="34"/>
  <c r="AB17" i="34"/>
  <c r="AA17" i="34"/>
  <c r="Z17" i="34"/>
  <c r="Y17" i="34"/>
  <c r="X17" i="34"/>
  <c r="W17" i="34"/>
  <c r="V17" i="34"/>
  <c r="U17" i="34"/>
  <c r="T17" i="34"/>
  <c r="S17" i="34"/>
  <c r="R17" i="34"/>
  <c r="AC16" i="34"/>
  <c r="AB16" i="34"/>
  <c r="AA16" i="34"/>
  <c r="Z16" i="34"/>
  <c r="Y16" i="34"/>
  <c r="X16" i="34"/>
  <c r="W16" i="34"/>
  <c r="V16" i="34"/>
  <c r="U16" i="34"/>
  <c r="T16" i="34"/>
  <c r="S16" i="34"/>
  <c r="R16" i="34"/>
  <c r="AC15" i="34"/>
  <c r="P55" i="34" s="1"/>
  <c r="AB15" i="34"/>
  <c r="O55" i="34" s="1"/>
  <c r="AA15" i="34"/>
  <c r="N55" i="34" s="1"/>
  <c r="Z15" i="34"/>
  <c r="M55" i="34" s="1"/>
  <c r="Y15" i="34"/>
  <c r="L55" i="34" s="1"/>
  <c r="X15" i="34"/>
  <c r="K55" i="34" s="1"/>
  <c r="W15" i="34"/>
  <c r="J55" i="34" s="1"/>
  <c r="V15" i="34"/>
  <c r="I55" i="34" s="1"/>
  <c r="U15" i="34"/>
  <c r="H55" i="34" s="1"/>
  <c r="T15" i="34"/>
  <c r="G55" i="34" s="1"/>
  <c r="S15" i="34"/>
  <c r="F55" i="34" s="1"/>
  <c r="R15" i="34"/>
  <c r="AC14" i="34"/>
  <c r="P54" i="34" s="1"/>
  <c r="AB14" i="34"/>
  <c r="O54" i="34" s="1"/>
  <c r="AA14" i="34"/>
  <c r="N54" i="34" s="1"/>
  <c r="Z14" i="34"/>
  <c r="M54" i="34" s="1"/>
  <c r="Y14" i="34"/>
  <c r="L54" i="34" s="1"/>
  <c r="X14" i="34"/>
  <c r="K54" i="34" s="1"/>
  <c r="W14" i="34"/>
  <c r="J54" i="34" s="1"/>
  <c r="V14" i="34"/>
  <c r="I54" i="34" s="1"/>
  <c r="U14" i="34"/>
  <c r="H54" i="34" s="1"/>
  <c r="T14" i="34"/>
  <c r="G54" i="34" s="1"/>
  <c r="S14" i="34"/>
  <c r="F54" i="34" s="1"/>
  <c r="R14" i="34"/>
  <c r="E54" i="34" s="1"/>
  <c r="AC13" i="34"/>
  <c r="P52" i="34" s="1"/>
  <c r="AB13" i="34"/>
  <c r="O52" i="34" s="1"/>
  <c r="AA13" i="34"/>
  <c r="N53" i="34" s="1"/>
  <c r="Z13" i="34"/>
  <c r="M52" i="34" s="1"/>
  <c r="Y13" i="34"/>
  <c r="L52" i="34" s="1"/>
  <c r="X13" i="34"/>
  <c r="K52" i="34" s="1"/>
  <c r="W13" i="34"/>
  <c r="J52" i="34" s="1"/>
  <c r="V13" i="34"/>
  <c r="I52" i="34" s="1"/>
  <c r="U13" i="34"/>
  <c r="H52" i="34" s="1"/>
  <c r="T13" i="34"/>
  <c r="G53" i="34" s="1"/>
  <c r="S13" i="34"/>
  <c r="F53" i="34" s="1"/>
  <c r="X3" i="18"/>
  <c r="A6" i="12"/>
  <c r="D54" i="34" l="1"/>
  <c r="D55" i="34"/>
  <c r="K53" i="34"/>
  <c r="J53" i="34"/>
  <c r="M53" i="34"/>
  <c r="H53" i="34"/>
  <c r="I53" i="34"/>
  <c r="N52" i="34"/>
  <c r="O53" i="34"/>
  <c r="G52" i="34"/>
  <c r="F52" i="34"/>
  <c r="E52" i="34"/>
  <c r="E3" i="4"/>
  <c r="E2" i="4"/>
  <c r="D53" i="34" l="1"/>
  <c r="D52" i="34"/>
  <c r="C8" i="34"/>
  <c r="K10" i="16" s="1"/>
  <c r="B19" i="12"/>
  <c r="B6" i="34"/>
  <c r="F31" i="20" l="1"/>
  <c r="I31" i="20"/>
  <c r="E10" i="16" s="1"/>
  <c r="G31" i="20"/>
  <c r="E31" i="20"/>
  <c r="D30" i="12" l="1"/>
  <c r="D29" i="12"/>
  <c r="D28" i="12"/>
  <c r="D27" i="12"/>
  <c r="D26" i="12"/>
  <c r="D25" i="12"/>
  <c r="D24" i="12"/>
  <c r="D23" i="12"/>
  <c r="D22" i="12"/>
  <c r="D21" i="12"/>
  <c r="D20" i="12"/>
  <c r="D19" i="12"/>
  <c r="C30" i="12"/>
  <c r="C29" i="12"/>
  <c r="C28" i="12"/>
  <c r="C27" i="12"/>
  <c r="C26" i="12"/>
  <c r="C25" i="12"/>
  <c r="C24" i="12"/>
  <c r="C23" i="12"/>
  <c r="C21" i="12"/>
  <c r="C20" i="12"/>
  <c r="C19" i="12"/>
  <c r="B30" i="12"/>
  <c r="B29" i="12"/>
  <c r="B28" i="12"/>
  <c r="B27" i="12"/>
  <c r="B26" i="12"/>
  <c r="B25" i="12"/>
  <c r="B24" i="12"/>
  <c r="B23" i="12"/>
  <c r="B22" i="12"/>
  <c r="C22" i="12"/>
  <c r="B21" i="12"/>
  <c r="B20" i="12"/>
  <c r="X3" i="22" l="1"/>
  <c r="X3" i="19"/>
  <c r="L2" i="34" l="1"/>
  <c r="E21" i="12" l="1"/>
  <c r="E20" i="12"/>
  <c r="E30" i="12" l="1"/>
  <c r="E19" i="12"/>
  <c r="E26" i="12"/>
  <c r="E29" i="12"/>
  <c r="E28" i="12"/>
  <c r="E27" i="12"/>
  <c r="E25" i="12"/>
  <c r="E24" i="12"/>
  <c r="E23" i="12"/>
  <c r="E22" i="12"/>
  <c r="L6" i="12" l="1"/>
  <c r="A3" i="19"/>
  <c r="N19" i="12"/>
  <c r="G3" i="4" l="1"/>
  <c r="C31" i="20" l="1"/>
  <c r="E14" i="20" l="1"/>
  <c r="F14" i="20"/>
  <c r="H14" i="20" l="1"/>
  <c r="F15" i="4"/>
  <c r="F17" i="4"/>
  <c r="F19" i="4"/>
  <c r="F21" i="4"/>
  <c r="F23" i="4"/>
  <c r="F25" i="4"/>
  <c r="F27" i="4"/>
  <c r="F29" i="4"/>
  <c r="F31" i="4"/>
  <c r="F33" i="4"/>
  <c r="F35" i="4"/>
  <c r="F37" i="4"/>
  <c r="F39" i="4"/>
  <c r="F41" i="4"/>
  <c r="F43" i="4"/>
  <c r="F45" i="4"/>
  <c r="F7" i="4"/>
  <c r="B6" i="12" l="1"/>
  <c r="AG7" i="18" l="1"/>
  <c r="AG6" i="18"/>
  <c r="AG8" i="18"/>
  <c r="AG9" i="18"/>
  <c r="AG10" i="18"/>
  <c r="AG11" i="18"/>
  <c r="AG12" i="18"/>
  <c r="AG13" i="18"/>
  <c r="AG14" i="18"/>
  <c r="AG15" i="18"/>
  <c r="AG16" i="18"/>
  <c r="AG17" i="18"/>
  <c r="I10" i="16" l="1"/>
  <c r="X3" i="23" l="1"/>
  <c r="AG17" i="23" l="1"/>
  <c r="AG16" i="23"/>
  <c r="AG15" i="23"/>
  <c r="AG14" i="23"/>
  <c r="AG13" i="23"/>
  <c r="AG12" i="23"/>
  <c r="AG11" i="23"/>
  <c r="AG10" i="23"/>
  <c r="AG9" i="23"/>
  <c r="AG8" i="23"/>
  <c r="AG7" i="23"/>
  <c r="AG6" i="23"/>
  <c r="AG17" i="22"/>
  <c r="AG16" i="22"/>
  <c r="AG15" i="22"/>
  <c r="AG14" i="22"/>
  <c r="AG13" i="22"/>
  <c r="AG12" i="22"/>
  <c r="AG11" i="22"/>
  <c r="AG10" i="22"/>
  <c r="AG8" i="22"/>
  <c r="AG7" i="22"/>
  <c r="AG6" i="22"/>
  <c r="Q31" i="12"/>
  <c r="M31" i="12"/>
  <c r="L31" i="12"/>
  <c r="K31" i="12"/>
  <c r="J31" i="12"/>
  <c r="I31" i="12"/>
  <c r="G31" i="12"/>
  <c r="D31" i="12"/>
  <c r="C31" i="12"/>
  <c r="B31" i="12"/>
  <c r="P30" i="12"/>
  <c r="O30" i="12"/>
  <c r="N30" i="12"/>
  <c r="P29" i="12"/>
  <c r="O29" i="12"/>
  <c r="N29" i="12"/>
  <c r="P28" i="12"/>
  <c r="O28" i="12"/>
  <c r="N28" i="12"/>
  <c r="P27" i="12"/>
  <c r="O27" i="12"/>
  <c r="N27" i="12"/>
  <c r="P26" i="12"/>
  <c r="O26" i="12"/>
  <c r="N26" i="12"/>
  <c r="P25" i="12"/>
  <c r="O25" i="12"/>
  <c r="N25" i="12"/>
  <c r="P24" i="12"/>
  <c r="O24" i="12"/>
  <c r="N24" i="12"/>
  <c r="P23" i="12"/>
  <c r="O23" i="12"/>
  <c r="N23" i="12"/>
  <c r="P22" i="12"/>
  <c r="O22" i="12"/>
  <c r="N22" i="12"/>
  <c r="P21" i="12"/>
  <c r="O21" i="12"/>
  <c r="N21" i="12"/>
  <c r="P20" i="12"/>
  <c r="O20" i="12"/>
  <c r="N20" i="12"/>
  <c r="P19" i="12"/>
  <c r="O19" i="12"/>
  <c r="E51" i="4"/>
  <c r="D51" i="4"/>
  <c r="C51" i="4"/>
  <c r="F49" i="4"/>
  <c r="F47" i="4"/>
  <c r="F13" i="4"/>
  <c r="F11" i="4"/>
  <c r="F9" i="4"/>
  <c r="F51" i="4" s="1"/>
  <c r="H10" i="16" s="1"/>
  <c r="R20" i="16"/>
  <c r="R18" i="16"/>
  <c r="R16" i="16"/>
  <c r="L10" i="16"/>
  <c r="G10" i="16"/>
  <c r="AG18" i="22" l="1"/>
  <c r="Q24" i="16" s="1"/>
  <c r="R24" i="16" s="1"/>
  <c r="E31" i="12"/>
  <c r="N31" i="12"/>
  <c r="O31" i="12"/>
  <c r="Q22" i="16"/>
  <c r="R22" i="16" s="1"/>
  <c r="AG18" i="18"/>
  <c r="Q10" i="16" s="1"/>
  <c r="R12" i="16" s="1"/>
  <c r="P31" i="12"/>
  <c r="AG18" i="23"/>
  <c r="N10" i="16"/>
  <c r="N32" i="12" l="1"/>
  <c r="R10" i="16"/>
  <c r="S10" i="16" s="1"/>
  <c r="T10" i="16" s="1"/>
  <c r="U10" i="16" l="1"/>
  <c r="V10" i="16" s="1"/>
  <c r="W10" i="16" s="1"/>
  <c r="Y1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P8" authorId="0" shapeId="0" xr:uid="{5D39E604-61AC-49D5-BCBE-42719FA08B3C}">
      <text>
        <r>
          <rPr>
            <sz val="11"/>
            <color indexed="81"/>
            <rFont val="MS P ゴシック"/>
            <family val="3"/>
            <charset val="128"/>
          </rPr>
          <t>医務課：
※開所日数が月15日に満たない場合は、原則補助対象外となります。（特別な理由がある場合を除く）
特別な理由があり月15日に満たない場合、その月の児童の保育日数は未記入でお願いいたします。</t>
        </r>
      </text>
    </comment>
    <comment ref="P51" authorId="0" shapeId="0" xr:uid="{26A9D82C-E485-46D3-A0AD-73C653E86C31}">
      <text>
        <r>
          <rPr>
            <sz val="11"/>
            <color indexed="81"/>
            <rFont val="MS P ゴシック"/>
            <family val="3"/>
            <charset val="128"/>
          </rPr>
          <t>医務課：
行が足りない場合は、適宜行を追加して使用してください。</t>
        </r>
      </text>
    </comment>
    <comment ref="P52" authorId="0" shapeId="0" xr:uid="{77C4E922-4FF0-4C4B-A0AE-26F0715FDD94}">
      <text>
        <r>
          <rPr>
            <sz val="11"/>
            <color indexed="81"/>
            <rFont val="MS P ゴシック"/>
            <family val="3"/>
            <charset val="128"/>
          </rPr>
          <t xml:space="preserve">医務課：
合計や内訳の数値が正しいか御確認をお願いします。
（行を追加した際は関数が上手く作用しない場合がありますので、特に注意をお願いします。）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D16" authorId="0" shapeId="0" xr:uid="{8639405B-C0D2-4EFF-BDC6-BEC6CFBFE2D7}">
      <text>
        <r>
          <rPr>
            <b/>
            <sz val="9"/>
            <color indexed="81"/>
            <rFont val="MS P ゴシック"/>
            <family val="3"/>
            <charset val="128"/>
          </rPr>
          <t xml:space="preserve">医務課:
</t>
        </r>
        <r>
          <rPr>
            <sz val="9"/>
            <color indexed="81"/>
            <rFont val="ＭＳ Ｐゴシック"/>
            <family val="3"/>
            <charset val="128"/>
          </rPr>
          <t>別紙様式２の報告日（右肩の日付）と同日もしくはそれ以前の日付</t>
        </r>
        <r>
          <rPr>
            <sz val="9"/>
            <color indexed="81"/>
            <rFont val="MS P ゴシック"/>
            <family val="3"/>
            <charset val="128"/>
          </rPr>
          <t xml:space="preserve">
</t>
        </r>
      </text>
    </comment>
  </commentList>
</comments>
</file>

<file path=xl/sharedStrings.xml><?xml version="1.0" encoding="utf-8"?>
<sst xmlns="http://schemas.openxmlformats.org/spreadsheetml/2006/main" count="977" uniqueCount="303">
  <si>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</si>
  <si>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</si>
  <si>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</si>
  <si>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</si>
  <si>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</si>
  <si>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</si>
  <si>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</si>
  <si>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</si>
  <si>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</si>
  <si>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</si>
  <si>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</si>
  <si>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</si>
  <si>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</si>
  <si>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１　本表は、当該年度の４月１日から翌年の３月３１日までの１年間における給与支給額を記載すること。</t>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</si>
  <si>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</si>
  <si>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</si>
  <si>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</si>
  <si>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</si>
  <si>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</si>
  <si>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</si>
  <si>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</si>
  <si>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</si>
  <si>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</si>
  <si>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</si>
  <si>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</si>
  <si>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</si>
  <si>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</si>
  <si>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</si>
  <si>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</si>
  <si>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</si>
  <si>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</si>
  <si>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</si>
  <si>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</si>
  <si>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</si>
  <si>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</si>
  <si>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</si>
  <si>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</si>
  <si>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</si>
  <si>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</si>
  <si>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</si>
  <si>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</si>
  <si>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</si>
  <si>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</si>
  <si>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</si>
  <si>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</si>
  <si>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</si>
  <si>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</si>
  <si>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</si>
  <si>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</si>
  <si>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</si>
  <si>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</si>
  <si>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</si>
  <si>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</si>
  <si>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</si>
  <si>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</si>
  <si>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</si>
  <si>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日</t>
    <rPh sb="0" eb="1">
      <t>ニチ</t>
    </rPh>
    <phoneticPr fontId="8"/>
  </si>
  <si>
    <t>月</t>
    <rPh sb="0" eb="1">
      <t>ツキ</t>
    </rPh>
    <phoneticPr fontId="8"/>
  </si>
  <si>
    <t>計</t>
    <rPh sb="0" eb="1">
      <t>ケイ</t>
    </rPh>
    <phoneticPr fontId="8"/>
  </si>
  <si>
    <t>人</t>
    <rPh sb="0" eb="1">
      <t>ニン</t>
    </rPh>
    <phoneticPr fontId="8"/>
  </si>
  <si>
    <t>（病院名）
保育施設名</t>
    <rPh sb="1" eb="3">
      <t>ビョウイン</t>
    </rPh>
    <rPh sb="3" eb="4">
      <t>メイ</t>
    </rPh>
    <rPh sb="6" eb="8">
      <t>ホイク</t>
    </rPh>
    <rPh sb="8" eb="10">
      <t>シセツ</t>
    </rPh>
    <rPh sb="10" eb="11">
      <t>メイ</t>
    </rPh>
    <phoneticPr fontId="8"/>
  </si>
  <si>
    <t>設置主体</t>
    <rPh sb="0" eb="2">
      <t>セッチ</t>
    </rPh>
    <rPh sb="2" eb="4">
      <t>シュタイ</t>
    </rPh>
    <phoneticPr fontId="8"/>
  </si>
  <si>
    <t>基　　　　　準　　　　　額</t>
    <rPh sb="0" eb="1">
      <t>モト</t>
    </rPh>
    <rPh sb="6" eb="7">
      <t>ジュン</t>
    </rPh>
    <rPh sb="12" eb="13">
      <t>ガク</t>
    </rPh>
    <phoneticPr fontId="8"/>
  </si>
  <si>
    <t>総事業費</t>
    <rPh sb="0" eb="1">
      <t>ソウ</t>
    </rPh>
    <rPh sb="1" eb="4">
      <t>ジギョウヒ</t>
    </rPh>
    <phoneticPr fontId="8"/>
  </si>
  <si>
    <t>対象経費の</t>
    <rPh sb="0" eb="2">
      <t>タイショウ</t>
    </rPh>
    <rPh sb="2" eb="4">
      <t>ケイヒ</t>
    </rPh>
    <phoneticPr fontId="8"/>
  </si>
  <si>
    <t>基　　　本　　　額</t>
    <rPh sb="0" eb="1">
      <t>モト</t>
    </rPh>
    <rPh sb="4" eb="5">
      <t>ホン</t>
    </rPh>
    <rPh sb="8" eb="9">
      <t>ガク</t>
    </rPh>
    <phoneticPr fontId="8"/>
  </si>
  <si>
    <t>加　　　算　　　額</t>
    <rPh sb="0" eb="1">
      <t>カ</t>
    </rPh>
    <rPh sb="4" eb="5">
      <t>ザン</t>
    </rPh>
    <rPh sb="8" eb="9">
      <t>ガク</t>
    </rPh>
    <phoneticPr fontId="8"/>
  </si>
  <si>
    <t>種別</t>
    <rPh sb="0" eb="2">
      <t>シュベツ</t>
    </rPh>
    <phoneticPr fontId="8"/>
  </si>
  <si>
    <t>運営月数</t>
    <rPh sb="0" eb="2">
      <t>ウンエイ</t>
    </rPh>
    <rPh sb="2" eb="3">
      <t>ゲツ</t>
    </rPh>
    <rPh sb="3" eb="4">
      <t>スウ</t>
    </rPh>
    <phoneticPr fontId="8"/>
  </si>
  <si>
    <t>保育料収入相当額</t>
    <rPh sb="0" eb="3">
      <t>ホイクリョウ</t>
    </rPh>
    <rPh sb="3" eb="5">
      <t>シュウニュウ</t>
    </rPh>
    <rPh sb="5" eb="8">
      <t>ソウトウガク</t>
    </rPh>
    <phoneticPr fontId="8"/>
  </si>
  <si>
    <t>調整率</t>
    <rPh sb="0" eb="2">
      <t>チョウセイ</t>
    </rPh>
    <rPh sb="2" eb="3">
      <t>リツ</t>
    </rPh>
    <phoneticPr fontId="8"/>
  </si>
  <si>
    <t>選定額</t>
    <rPh sb="0" eb="2">
      <t>センテイ</t>
    </rPh>
    <rPh sb="2" eb="3">
      <t>ガク</t>
    </rPh>
    <phoneticPr fontId="8"/>
  </si>
  <si>
    <t>補助基本額</t>
    <rPh sb="0" eb="2">
      <t>ホジョ</t>
    </rPh>
    <rPh sb="2" eb="5">
      <t>キホンガク</t>
    </rPh>
    <phoneticPr fontId="8"/>
  </si>
  <si>
    <t>補助所要額</t>
    <rPh sb="0" eb="2">
      <t>ホジョ</t>
    </rPh>
    <rPh sb="2" eb="5">
      <t>ショヨウガク</t>
    </rPh>
    <phoneticPr fontId="8"/>
  </si>
  <si>
    <t>人員</t>
    <rPh sb="0" eb="2">
      <t>ジンイン</t>
    </rPh>
    <phoneticPr fontId="8"/>
  </si>
  <si>
    <t>単価</t>
    <rPh sb="0" eb="2">
      <t>タンカ</t>
    </rPh>
    <phoneticPr fontId="8"/>
  </si>
  <si>
    <t>円</t>
    <rPh sb="0" eb="1">
      <t>エン</t>
    </rPh>
    <phoneticPr fontId="8"/>
  </si>
  <si>
    <t>（注）</t>
    <rPh sb="1" eb="2">
      <t>チュウ</t>
    </rPh>
    <phoneticPr fontId="8"/>
  </si>
  <si>
    <t>金額</t>
    <rPh sb="0" eb="2">
      <t>キンガク</t>
    </rPh>
    <phoneticPr fontId="8"/>
  </si>
  <si>
    <t>補助事業者名</t>
    <rPh sb="0" eb="2">
      <t>ホジョ</t>
    </rPh>
    <rPh sb="2" eb="5">
      <t>ジギョウシャ</t>
    </rPh>
    <rPh sb="5" eb="6">
      <t>メイ</t>
    </rPh>
    <phoneticPr fontId="8"/>
  </si>
  <si>
    <t>愛　知　県　知　事　殿</t>
    <rPh sb="0" eb="1">
      <t>アイ</t>
    </rPh>
    <rPh sb="2" eb="3">
      <t>チ</t>
    </rPh>
    <rPh sb="4" eb="5">
      <t>ケン</t>
    </rPh>
    <rPh sb="6" eb="7">
      <t>チ</t>
    </rPh>
    <rPh sb="8" eb="9">
      <t>コト</t>
    </rPh>
    <rPh sb="10" eb="11">
      <t>ドノ</t>
    </rPh>
    <phoneticPr fontId="8"/>
  </si>
  <si>
    <t>　</t>
    <phoneticPr fontId="8"/>
  </si>
  <si>
    <t>　　　　　　記</t>
    <rPh sb="6" eb="7">
      <t>キ</t>
    </rPh>
    <phoneticPr fontId="8"/>
  </si>
  <si>
    <t>１</t>
    <phoneticPr fontId="8"/>
  </si>
  <si>
    <t>２</t>
    <phoneticPr fontId="8"/>
  </si>
  <si>
    <t>事業費精算書</t>
    <rPh sb="0" eb="2">
      <t>ジギョウ</t>
    </rPh>
    <rPh sb="2" eb="3">
      <t>ヒ</t>
    </rPh>
    <rPh sb="3" eb="6">
      <t>セイサンショ</t>
    </rPh>
    <phoneticPr fontId="8"/>
  </si>
  <si>
    <t>事業実績報告書</t>
    <rPh sb="0" eb="2">
      <t>ジギョウ</t>
    </rPh>
    <rPh sb="2" eb="4">
      <t>ジッセキ</t>
    </rPh>
    <rPh sb="4" eb="7">
      <t>ホウコクショ</t>
    </rPh>
    <phoneticPr fontId="8"/>
  </si>
  <si>
    <t>３</t>
    <phoneticPr fontId="8"/>
  </si>
  <si>
    <t>４</t>
    <phoneticPr fontId="8"/>
  </si>
  <si>
    <t>委託の精算書（運営を委託している場合に限る。）</t>
    <rPh sb="0" eb="2">
      <t>イタク</t>
    </rPh>
    <rPh sb="3" eb="6">
      <t>セイサンショ</t>
    </rPh>
    <rPh sb="7" eb="9">
      <t>ウンエイ</t>
    </rPh>
    <rPh sb="10" eb="12">
      <t>イタク</t>
    </rPh>
    <rPh sb="16" eb="18">
      <t>バアイ</t>
    </rPh>
    <rPh sb="19" eb="20">
      <t>カギ</t>
    </rPh>
    <phoneticPr fontId="8"/>
  </si>
  <si>
    <t>緊急一時保育</t>
    <rPh sb="0" eb="2">
      <t>キンキュウ</t>
    </rPh>
    <rPh sb="2" eb="4">
      <t>イチジ</t>
    </rPh>
    <rPh sb="4" eb="6">
      <t>ホイク</t>
    </rPh>
    <phoneticPr fontId="8"/>
  </si>
  <si>
    <t>実績については、下記の関係書類を添えて報告します。</t>
    <rPh sb="0" eb="1">
      <t>ジツ</t>
    </rPh>
    <rPh sb="1" eb="2">
      <t>ツムギ</t>
    </rPh>
    <rPh sb="8" eb="10">
      <t>カキ</t>
    </rPh>
    <rPh sb="11" eb="13">
      <t>カンケイ</t>
    </rPh>
    <rPh sb="13" eb="15">
      <t>ショルイ</t>
    </rPh>
    <rPh sb="16" eb="17">
      <t>ソ</t>
    </rPh>
    <rPh sb="19" eb="21">
      <t>ホウコク</t>
    </rPh>
    <phoneticPr fontId="8"/>
  </si>
  <si>
    <t>児童保育</t>
    <rPh sb="0" eb="2">
      <t>ジドウ</t>
    </rPh>
    <rPh sb="2" eb="4">
      <t>ホイク</t>
    </rPh>
    <phoneticPr fontId="8"/>
  </si>
  <si>
    <t>休日保育</t>
    <rPh sb="0" eb="2">
      <t>キュウジツ</t>
    </rPh>
    <rPh sb="2" eb="4">
      <t>ホイク</t>
    </rPh>
    <phoneticPr fontId="8"/>
  </si>
  <si>
    <t>(別紙様式２－１、２－２)</t>
    <rPh sb="1" eb="3">
      <t>ベッシ</t>
    </rPh>
    <rPh sb="3" eb="5">
      <t>ヨウシキ</t>
    </rPh>
    <phoneticPr fontId="8"/>
  </si>
  <si>
    <t>（住所）</t>
    <rPh sb="1" eb="2">
      <t>ジュウ</t>
    </rPh>
    <rPh sb="2" eb="3">
      <t>ショ</t>
    </rPh>
    <phoneticPr fontId="8"/>
  </si>
  <si>
    <t>番号</t>
    <rPh sb="0" eb="2">
      <t>バンゴウ</t>
    </rPh>
    <phoneticPr fontId="8"/>
  </si>
  <si>
    <t>（別紙様式２（病院内保育所運営費補助金））</t>
    <rPh sb="1" eb="3">
      <t>ベッシ</t>
    </rPh>
    <rPh sb="3" eb="5">
      <t>ヨウシキ</t>
    </rPh>
    <phoneticPr fontId="8"/>
  </si>
  <si>
    <t>別紙様式２－１（病院内保育所運営費補助金）</t>
    <rPh sb="0" eb="2">
      <t>ベッシ</t>
    </rPh>
    <rPh sb="2" eb="4">
      <t>ヨウシキ</t>
    </rPh>
    <phoneticPr fontId="8"/>
  </si>
  <si>
    <t>別紙様式２－２（病院内保育所運営費補助金）</t>
    <rPh sb="0" eb="2">
      <t>ベッシ</t>
    </rPh>
    <rPh sb="2" eb="4">
      <t>ヨウシキ</t>
    </rPh>
    <phoneticPr fontId="3"/>
  </si>
  <si>
    <t>別紙様式２－３（病院内保育所運営費補助金）</t>
    <rPh sb="0" eb="2">
      <t>ベッシ</t>
    </rPh>
    <rPh sb="2" eb="4">
      <t>ヨウシキ</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</si>
  <si>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8"/>
  </si>
  <si>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8"/>
  </si>
  <si>
    <t>開設者名（医療機関名）　　　　　　　　　　　　　　　　　</t>
    <rPh sb="0" eb="3">
      <t>カイセツシャ</t>
    </rPh>
    <rPh sb="3" eb="4">
      <t>メイ</t>
    </rPh>
    <rPh sb="5" eb="7">
      <t>イリョウ</t>
    </rPh>
    <rPh sb="7" eb="9">
      <t>キカン</t>
    </rPh>
    <rPh sb="9" eb="10">
      <t>メイ</t>
    </rPh>
    <phoneticPr fontId="8"/>
  </si>
  <si>
    <t>寄付金</t>
    <rPh sb="0" eb="3">
      <t>キフキン</t>
    </rPh>
    <phoneticPr fontId="8"/>
  </si>
  <si>
    <t>差引額</t>
    <rPh sb="0" eb="1">
      <t>サ</t>
    </rPh>
    <rPh sb="1" eb="2">
      <t>ヒ</t>
    </rPh>
    <rPh sb="2" eb="3">
      <t>ガク</t>
    </rPh>
    <phoneticPr fontId="8"/>
  </si>
  <si>
    <t>その他の</t>
    <rPh sb="2" eb="3">
      <t>タ</t>
    </rPh>
    <phoneticPr fontId="8"/>
  </si>
  <si>
    <t>運営月数
/日数</t>
    <rPh sb="0" eb="2">
      <t>ウンエイ</t>
    </rPh>
    <rPh sb="2" eb="3">
      <t>ツキ</t>
    </rPh>
    <rPh sb="3" eb="4">
      <t>スウ</t>
    </rPh>
    <rPh sb="6" eb="8">
      <t>ニッスウ</t>
    </rPh>
    <phoneticPr fontId="8"/>
  </si>
  <si>
    <t>収入額</t>
    <rPh sb="0" eb="2">
      <t>シュウニュウ</t>
    </rPh>
    <rPh sb="2" eb="3">
      <t>ガク</t>
    </rPh>
    <phoneticPr fontId="8"/>
  </si>
  <si>
    <t>加算種別</t>
    <rPh sb="0" eb="2">
      <t>カサン</t>
    </rPh>
    <rPh sb="2" eb="4">
      <t>シュベツ</t>
    </rPh>
    <phoneticPr fontId="8"/>
  </si>
  <si>
    <t>計</t>
    <rPh sb="0" eb="1">
      <t>カケイ</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</si>
  <si>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</si>
  <si>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</si>
  <si>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</si>
  <si>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</si>
  <si>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</si>
  <si>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</si>
  <si>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</si>
  <si>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</si>
  <si>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２４時間保育</t>
    <rPh sb="2" eb="4">
      <t>ジカン</t>
    </rPh>
    <rPh sb="4" eb="6">
      <t>ホイク</t>
    </rPh>
    <phoneticPr fontId="8"/>
  </si>
  <si>
    <t>24時間保育
（年間100日以上）</t>
    <rPh sb="2" eb="4">
      <t>ジカン</t>
    </rPh>
    <rPh sb="4" eb="6">
      <t>ホイク</t>
    </rPh>
    <rPh sb="8" eb="10">
      <t>ネンカン</t>
    </rPh>
    <rPh sb="13" eb="16">
      <t>ニチイジョウ</t>
    </rPh>
    <phoneticPr fontId="8"/>
  </si>
  <si>
    <t>長時間保育</t>
    <rPh sb="0" eb="3">
      <t>チョウジカン</t>
    </rPh>
    <rPh sb="3" eb="5">
      <t>ホイク</t>
    </rPh>
    <phoneticPr fontId="8"/>
  </si>
  <si>
    <t>病児等保育</t>
    <rPh sb="0" eb="3">
      <t>ビョウジトウ</t>
    </rPh>
    <rPh sb="3" eb="5">
      <t>ホイク</t>
    </rPh>
    <phoneticPr fontId="8"/>
  </si>
  <si>
    <t>近隣医療機関の
児童受入</t>
    <rPh sb="0" eb="2">
      <t>キンリン</t>
    </rPh>
    <rPh sb="2" eb="4">
      <t>イリョウ</t>
    </rPh>
    <rPh sb="4" eb="6">
      <t>キカン</t>
    </rPh>
    <rPh sb="8" eb="10">
      <t>ジドウ</t>
    </rPh>
    <rPh sb="10" eb="12">
      <t>ウケイレ</t>
    </rPh>
    <phoneticPr fontId="8"/>
  </si>
  <si>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8"/>
  </si>
  <si>
    <t>　　</t>
    <phoneticPr fontId="8"/>
  </si>
  <si>
    <t>　　事　業　費　精　算　書</t>
    <rPh sb="2" eb="3">
      <t>コト</t>
    </rPh>
    <rPh sb="4" eb="5">
      <t>ギョウ</t>
    </rPh>
    <rPh sb="6" eb="7">
      <t>ヒ</t>
    </rPh>
    <rPh sb="8" eb="9">
      <t>セイ</t>
    </rPh>
    <rPh sb="10" eb="11">
      <t>サン</t>
    </rPh>
    <rPh sb="12" eb="13">
      <t>ショ</t>
    </rPh>
    <phoneticPr fontId="8"/>
  </si>
  <si>
    <t>実支出額</t>
    <rPh sb="0" eb="1">
      <t>ジツ</t>
    </rPh>
    <rPh sb="1" eb="3">
      <t>シシュツ</t>
    </rPh>
    <phoneticPr fontId="8"/>
  </si>
  <si>
    <t>補助金受入額</t>
    <rPh sb="0" eb="2">
      <t>ホジョ</t>
    </rPh>
    <rPh sb="2" eb="3">
      <t>キン</t>
    </rPh>
    <rPh sb="3" eb="5">
      <t>ウケイレ</t>
    </rPh>
    <rPh sb="5" eb="6">
      <t>ガク</t>
    </rPh>
    <phoneticPr fontId="8"/>
  </si>
  <si>
    <t>差引</t>
    <rPh sb="0" eb="2">
      <t>サシヒ</t>
    </rPh>
    <phoneticPr fontId="8"/>
  </si>
  <si>
    <t>過不足額</t>
    <rPh sb="0" eb="3">
      <t>カブソク</t>
    </rPh>
    <rPh sb="3" eb="4">
      <t>ガク</t>
    </rPh>
    <phoneticPr fontId="8"/>
  </si>
  <si>
    <t>Ｋ＝Ｉ－Ｊ</t>
  </si>
  <si>
    <t>補　 助　 金</t>
    <rPh sb="0" eb="1">
      <t>タスク</t>
    </rPh>
    <rPh sb="3" eb="4">
      <t>スケ</t>
    </rPh>
    <rPh sb="6" eb="7">
      <t>カネ</t>
    </rPh>
    <phoneticPr fontId="8"/>
  </si>
  <si>
    <t>交付決定額</t>
    <rPh sb="0" eb="2">
      <t>コウフ</t>
    </rPh>
    <rPh sb="2" eb="5">
      <t>ケッテイガク</t>
    </rPh>
    <phoneticPr fontId="8"/>
  </si>
  <si>
    <t>Ｉ</t>
    <phoneticPr fontId="8"/>
  </si>
  <si>
    <t>J</t>
    <phoneticPr fontId="8"/>
  </si>
  <si>
    <t>別紙様式２－５（病院内保育所運営費補助金）</t>
    <rPh sb="0" eb="2">
      <t>ベッシ</t>
    </rPh>
    <rPh sb="2" eb="4">
      <t>ヨウシキ</t>
    </rPh>
    <phoneticPr fontId="8"/>
  </si>
  <si>
    <t>２４　　時　　間　　保　　育　　実　　施　　調</t>
    <rPh sb="4" eb="5">
      <t>トキ</t>
    </rPh>
    <rPh sb="7" eb="8">
      <t>アイダ</t>
    </rPh>
    <rPh sb="10" eb="11">
      <t>ホ</t>
    </rPh>
    <rPh sb="13" eb="14">
      <t>イク</t>
    </rPh>
    <rPh sb="16" eb="17">
      <t>ジツ</t>
    </rPh>
    <rPh sb="19" eb="20">
      <t>シ</t>
    </rPh>
    <rPh sb="22" eb="23">
      <t>シラ</t>
    </rPh>
    <phoneticPr fontId="8"/>
  </si>
  <si>
    <t>計(日)</t>
    <rPh sb="0" eb="1">
      <t>ケイ</t>
    </rPh>
    <rPh sb="2" eb="3">
      <t>ニチ</t>
    </rPh>
    <phoneticPr fontId="8"/>
  </si>
  <si>
    <t>　</t>
  </si>
  <si>
    <t>（注）　２４時間保育の実施日の該当児童数を記入すること。</t>
  </si>
  <si>
    <t>※該当児童数の算定について　（通常の保育所開所時間内にも保育実績があることを前提とする。）</t>
  </si>
  <si>
    <t>　(1) 通常の保育所開所時間以外の時間帯に、保育実績がある児童数を記入すること。</t>
    <phoneticPr fontId="8"/>
  </si>
  <si>
    <t>　(2) (1)の時間帯において、２人以上の児童数により、保育時間を通算することで２４時間保育を満たすこととなる場合は当該児童数を記入すること。</t>
  </si>
  <si>
    <t>別紙様式２－６（病院内保育所運営費補助金）</t>
    <rPh sb="0" eb="2">
      <t>ベッシ</t>
    </rPh>
    <rPh sb="2" eb="4">
      <t>ヨウシキ</t>
    </rPh>
    <phoneticPr fontId="8"/>
  </si>
  <si>
    <t>休　　日　　保　　育　　実　　施　　調</t>
    <rPh sb="0" eb="1">
      <t>キュウ</t>
    </rPh>
    <rPh sb="3" eb="4">
      <t>ヒ</t>
    </rPh>
    <rPh sb="6" eb="7">
      <t>ホ</t>
    </rPh>
    <rPh sb="9" eb="10">
      <t>イク</t>
    </rPh>
    <rPh sb="12" eb="13">
      <t>ジツ</t>
    </rPh>
    <rPh sb="15" eb="16">
      <t>シ</t>
    </rPh>
    <rPh sb="18" eb="19">
      <t>シラ</t>
    </rPh>
    <phoneticPr fontId="8"/>
  </si>
  <si>
    <t>（注）　休日保育の実施日の該当欄に○印を記入し、各月ごとの実施日数及び年間の実施日数をそれぞれ計欄に記入すること。</t>
    <rPh sb="1" eb="2">
      <t>チュウ</t>
    </rPh>
    <rPh sb="4" eb="6">
      <t>キュウジツ</t>
    </rPh>
    <rPh sb="6" eb="8">
      <t>ホイク</t>
    </rPh>
    <rPh sb="9" eb="11">
      <t>ジッシ</t>
    </rPh>
    <rPh sb="11" eb="12">
      <t>ニチ</t>
    </rPh>
    <rPh sb="13" eb="15">
      <t>ガイトウ</t>
    </rPh>
    <rPh sb="15" eb="16">
      <t>ラン</t>
    </rPh>
    <rPh sb="18" eb="19">
      <t>シルシ</t>
    </rPh>
    <rPh sb="20" eb="22">
      <t>キニュウ</t>
    </rPh>
    <rPh sb="24" eb="26">
      <t>カクツキ</t>
    </rPh>
    <rPh sb="29" eb="31">
      <t>ジッシ</t>
    </rPh>
    <rPh sb="31" eb="33">
      <t>ニッスウ</t>
    </rPh>
    <rPh sb="33" eb="34">
      <t>オヨ</t>
    </rPh>
    <rPh sb="35" eb="37">
      <t>ネンカン</t>
    </rPh>
    <rPh sb="38" eb="40">
      <t>ジッシ</t>
    </rPh>
    <rPh sb="40" eb="41">
      <t>ニチ</t>
    </rPh>
    <rPh sb="41" eb="42">
      <t>スウ</t>
    </rPh>
    <rPh sb="47" eb="48">
      <t>ケイ</t>
    </rPh>
    <rPh sb="48" eb="49">
      <t>ラン</t>
    </rPh>
    <rPh sb="50" eb="52">
      <t>キニュウ</t>
    </rPh>
    <phoneticPr fontId="8"/>
  </si>
  <si>
    <t>別紙３（病院内保育所運営費補助金）</t>
    <rPh sb="0" eb="2">
      <t>ベッシ</t>
    </rPh>
    <phoneticPr fontId="8"/>
  </si>
  <si>
    <t>歳入</t>
    <rPh sb="0" eb="2">
      <t>サイニュウ</t>
    </rPh>
    <phoneticPr fontId="8"/>
  </si>
  <si>
    <t>科　　　目</t>
    <rPh sb="0" eb="1">
      <t>カ</t>
    </rPh>
    <rPh sb="4" eb="5">
      <t>メ</t>
    </rPh>
    <phoneticPr fontId="8"/>
  </si>
  <si>
    <t>予算現額</t>
    <rPh sb="0" eb="2">
      <t>ヨサン</t>
    </rPh>
    <rPh sb="2" eb="3">
      <t>ウツツ</t>
    </rPh>
    <rPh sb="3" eb="4">
      <t>ガク</t>
    </rPh>
    <phoneticPr fontId="8"/>
  </si>
  <si>
    <t>節</t>
    <rPh sb="0" eb="1">
      <t>セツ</t>
    </rPh>
    <phoneticPr fontId="8"/>
  </si>
  <si>
    <t>収入済額</t>
    <rPh sb="0" eb="2">
      <t>シュウニュウ</t>
    </rPh>
    <rPh sb="2" eb="3">
      <t>スミ</t>
    </rPh>
    <rPh sb="3" eb="4">
      <t>ガク</t>
    </rPh>
    <phoneticPr fontId="8"/>
  </si>
  <si>
    <t>予算現額と収入</t>
    <rPh sb="0" eb="2">
      <t>ヨサン</t>
    </rPh>
    <rPh sb="2" eb="3">
      <t>ウツツ</t>
    </rPh>
    <rPh sb="3" eb="4">
      <t>ガク</t>
    </rPh>
    <rPh sb="5" eb="7">
      <t>シュウニュウ</t>
    </rPh>
    <phoneticPr fontId="8"/>
  </si>
  <si>
    <t>備考</t>
    <rPh sb="0" eb="2">
      <t>ビコウ</t>
    </rPh>
    <phoneticPr fontId="8"/>
  </si>
  <si>
    <t>区分</t>
    <rPh sb="0" eb="2">
      <t>クブン</t>
    </rPh>
    <phoneticPr fontId="8"/>
  </si>
  <si>
    <t>済額との比較</t>
    <rPh sb="0" eb="1">
      <t>スミ</t>
    </rPh>
    <rPh sb="1" eb="2">
      <t>ガク</t>
    </rPh>
    <rPh sb="4" eb="6">
      <t>ヒカク</t>
    </rPh>
    <phoneticPr fontId="8"/>
  </si>
  <si>
    <t>歳出</t>
    <rPh sb="0" eb="2">
      <t>サイシュツ</t>
    </rPh>
    <phoneticPr fontId="8"/>
  </si>
  <si>
    <t>支出済額</t>
    <rPh sb="0" eb="2">
      <t>シシュツ</t>
    </rPh>
    <rPh sb="2" eb="3">
      <t>スミ</t>
    </rPh>
    <rPh sb="3" eb="4">
      <t>ガク</t>
    </rPh>
    <phoneticPr fontId="8"/>
  </si>
  <si>
    <t>不用額</t>
    <rPh sb="0" eb="2">
      <t>フヨウ</t>
    </rPh>
    <rPh sb="2" eb="3">
      <t>ガク</t>
    </rPh>
    <phoneticPr fontId="8"/>
  </si>
  <si>
    <t>支出済額のうち</t>
    <rPh sb="0" eb="2">
      <t>シシュツ</t>
    </rPh>
    <rPh sb="2" eb="3">
      <t>スミ</t>
    </rPh>
    <rPh sb="3" eb="4">
      <t>ガク</t>
    </rPh>
    <phoneticPr fontId="8"/>
  </si>
  <si>
    <t>補助対象事業分</t>
    <rPh sb="0" eb="2">
      <t>ホジョ</t>
    </rPh>
    <rPh sb="2" eb="4">
      <t>タイショウ</t>
    </rPh>
    <rPh sb="4" eb="7">
      <t>ジギョウブン</t>
    </rPh>
    <phoneticPr fontId="8"/>
  </si>
  <si>
    <t>（注）　証明について</t>
    <rPh sb="1" eb="2">
      <t>チュウ</t>
    </rPh>
    <rPh sb="4" eb="6">
      <t>ショウメイ</t>
    </rPh>
    <phoneticPr fontId="8"/>
  </si>
  <si>
    <t>　　　　（決算書の場合）</t>
    <rPh sb="5" eb="8">
      <t>ケッサンショ</t>
    </rPh>
    <rPh sb="9" eb="11">
      <t>バアイ</t>
    </rPh>
    <phoneticPr fontId="8"/>
  </si>
  <si>
    <t>原本と相違ないことを証明します。</t>
    <rPh sb="0" eb="2">
      <t>ゲンポン</t>
    </rPh>
    <rPh sb="3" eb="5">
      <t>ソウイ</t>
    </rPh>
    <rPh sb="10" eb="12">
      <t>ショウメイ</t>
    </rPh>
    <phoneticPr fontId="8"/>
  </si>
  <si>
    <t>　（決算見込書の場合）</t>
    <rPh sb="2" eb="4">
      <t>ケッサン</t>
    </rPh>
    <rPh sb="4" eb="6">
      <t>ミコ</t>
    </rPh>
    <rPh sb="6" eb="7">
      <t>ショ</t>
    </rPh>
    <rPh sb="8" eb="10">
      <t>バアイ</t>
    </rPh>
    <phoneticPr fontId="8"/>
  </si>
  <si>
    <t>決算見込みに相違ありません。</t>
    <rPh sb="0" eb="2">
      <t>ケッサン</t>
    </rPh>
    <rPh sb="2" eb="4">
      <t>ミコ</t>
    </rPh>
    <rPh sb="6" eb="8">
      <t>ソウイ</t>
    </rPh>
    <phoneticPr fontId="8"/>
  </si>
  <si>
    <t>（代表者職氏名）</t>
    <rPh sb="1" eb="4">
      <t>ダイヒョウシャ</t>
    </rPh>
    <rPh sb="4" eb="5">
      <t>ショク</t>
    </rPh>
    <rPh sb="5" eb="7">
      <t>シメイ</t>
    </rPh>
    <phoneticPr fontId="8"/>
  </si>
  <si>
    <t>委託の精算書</t>
    <rPh sb="0" eb="2">
      <t>イタク</t>
    </rPh>
    <rPh sb="3" eb="6">
      <t>セイサンショ</t>
    </rPh>
    <phoneticPr fontId="8"/>
  </si>
  <si>
    <t>○○病院</t>
    <rPh sb="2" eb="4">
      <t>ビョウイン</t>
    </rPh>
    <phoneticPr fontId="8"/>
  </si>
  <si>
    <t>予算額</t>
    <rPh sb="0" eb="3">
      <t>ヨサンガク</t>
    </rPh>
    <phoneticPr fontId="8"/>
  </si>
  <si>
    <t>契約額</t>
    <rPh sb="0" eb="3">
      <t>ケイヤクガク</t>
    </rPh>
    <phoneticPr fontId="8"/>
  </si>
  <si>
    <t>精算額</t>
    <rPh sb="0" eb="3">
      <t>セイサンガク</t>
    </rPh>
    <phoneticPr fontId="8"/>
  </si>
  <si>
    <t>差引</t>
    <rPh sb="0" eb="2">
      <t>サシヒキ</t>
    </rPh>
    <phoneticPr fontId="8"/>
  </si>
  <si>
    <t>Ｂ－Ｃ</t>
    <phoneticPr fontId="8"/>
  </si>
  <si>
    <t>上記のとおり相違ないことを証明します。</t>
    <rPh sb="0" eb="2">
      <t>ジョウキ</t>
    </rPh>
    <rPh sb="6" eb="8">
      <t>ソウイ</t>
    </rPh>
    <rPh sb="13" eb="15">
      <t>ショウメイ</t>
    </rPh>
    <phoneticPr fontId="8"/>
  </si>
  <si>
    <t>別紙様式2－７（病院内保育所運営費補助金）</t>
    <rPh sb="0" eb="2">
      <t>ベッシ</t>
    </rPh>
    <rPh sb="2" eb="4">
      <t>ヨウシキ</t>
    </rPh>
    <phoneticPr fontId="8"/>
  </si>
  <si>
    <t>共　同　利　用　型　保　育　実　施　調</t>
    <rPh sb="0" eb="1">
      <t>トモ</t>
    </rPh>
    <rPh sb="2" eb="3">
      <t>ドウ</t>
    </rPh>
    <rPh sb="4" eb="5">
      <t>リ</t>
    </rPh>
    <rPh sb="6" eb="7">
      <t>ヨウ</t>
    </rPh>
    <rPh sb="8" eb="9">
      <t>カタ</t>
    </rPh>
    <rPh sb="10" eb="11">
      <t>ホ</t>
    </rPh>
    <rPh sb="12" eb="13">
      <t>イク</t>
    </rPh>
    <rPh sb="14" eb="15">
      <t>ジツ</t>
    </rPh>
    <rPh sb="16" eb="17">
      <t>シ</t>
    </rPh>
    <rPh sb="18" eb="19">
      <t>シラ</t>
    </rPh>
    <phoneticPr fontId="8"/>
  </si>
  <si>
    <t>（注）　共同利用型保育の実施日の該当欄に○印を記入し、各月ごとの実施日数及び年間の実施日数をそれぞれ計欄に記入すること。</t>
    <rPh sb="1" eb="2">
      <t>チュウ</t>
    </rPh>
    <rPh sb="4" eb="6">
      <t>キョウドウ</t>
    </rPh>
    <rPh sb="6" eb="9">
      <t>リヨウガタ</t>
    </rPh>
    <rPh sb="9" eb="11">
      <t>ホイク</t>
    </rPh>
    <rPh sb="12" eb="14">
      <t>ジッシ</t>
    </rPh>
    <rPh sb="15" eb="16">
      <t>テイジツ</t>
    </rPh>
    <rPh sb="16" eb="18">
      <t>ガイトウ</t>
    </rPh>
    <rPh sb="18" eb="19">
      <t>ラン</t>
    </rPh>
    <rPh sb="21" eb="22">
      <t>シルシ</t>
    </rPh>
    <rPh sb="23" eb="25">
      <t>キニュウ</t>
    </rPh>
    <rPh sb="27" eb="29">
      <t>カクツキ</t>
    </rPh>
    <rPh sb="32" eb="34">
      <t>ジッシ</t>
    </rPh>
    <rPh sb="35" eb="36">
      <t>テイジツ</t>
    </rPh>
    <rPh sb="36" eb="37">
      <t>オヨ</t>
    </rPh>
    <rPh sb="38" eb="40">
      <t>ネンカン</t>
    </rPh>
    <rPh sb="41" eb="43">
      <t>ジッシ</t>
    </rPh>
    <rPh sb="43" eb="44">
      <t>テイジツ</t>
    </rPh>
    <rPh sb="44" eb="45">
      <t>スウ</t>
    </rPh>
    <rPh sb="50" eb="51">
      <t>ケイ</t>
    </rPh>
    <rPh sb="51" eb="52">
      <t>ラン</t>
    </rPh>
    <rPh sb="53" eb="55">
      <t>キニュウ</t>
    </rPh>
    <phoneticPr fontId="8"/>
  </si>
  <si>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6"/>
  </si>
  <si>
    <t xml:space="preserve">    事　　業　　実　　績　　報　　告　　書</t>
    <rPh sb="4" eb="5">
      <t>コト</t>
    </rPh>
    <rPh sb="7" eb="8">
      <t>ギョウ</t>
    </rPh>
    <rPh sb="10" eb="11">
      <t>ジツ</t>
    </rPh>
    <rPh sb="13" eb="14">
      <t>セキ</t>
    </rPh>
    <rPh sb="16" eb="17">
      <t>ホウ</t>
    </rPh>
    <rPh sb="19" eb="20">
      <t>コク</t>
    </rPh>
    <rPh sb="22" eb="23">
      <t>ショ</t>
    </rPh>
    <phoneticPr fontId="3"/>
  </si>
  <si>
    <t>（病院名）</t>
    <rPh sb="1" eb="3">
      <t>ビョウイン</t>
    </rPh>
    <rPh sb="3" eb="4">
      <t>メイ</t>
    </rPh>
    <phoneticPr fontId="8"/>
  </si>
  <si>
    <t>保育施設名</t>
    <rPh sb="0" eb="2">
      <t>ホイク</t>
    </rPh>
    <rPh sb="2" eb="5">
      <t>シセツメイ</t>
    </rPh>
    <phoneticPr fontId="8"/>
  </si>
  <si>
    <t>令和　</t>
    <rPh sb="0" eb="2">
      <t>レイワ</t>
    </rPh>
    <phoneticPr fontId="3"/>
  </si>
  <si>
    <t>年</t>
    <rPh sb="0" eb="1">
      <t>ネン</t>
    </rPh>
    <phoneticPr fontId="3"/>
  </si>
  <si>
    <t>月</t>
    <rPh sb="0" eb="1">
      <t>ガツ</t>
    </rPh>
    <phoneticPr fontId="3"/>
  </si>
  <si>
    <t>日</t>
    <rPh sb="0" eb="1">
      <t>ニチ</t>
    </rPh>
    <phoneticPr fontId="3"/>
  </si>
  <si>
    <t>～</t>
    <phoneticPr fontId="3"/>
  </si>
  <si>
    <t>令和</t>
    <rPh sb="0" eb="2">
      <t>レイワ</t>
    </rPh>
    <phoneticPr fontId="3"/>
  </si>
  <si>
    <t>～</t>
  </si>
  <si>
    <t>（注）　児童保育の実施予定日の該当欄に○印を記入し、各月ごとの実施予定日数及び年間の実施予定日数をそれぞれ計欄に記入すること。</t>
    <rPh sb="1" eb="2">
      <t>チュウ</t>
    </rPh>
    <rPh sb="4" eb="6">
      <t>ジドウ</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8"/>
  </si>
  <si>
    <t>（病院内保育所運営費補助金）</t>
    <phoneticPr fontId="8"/>
  </si>
  <si>
    <t>(別紙様式２－３、２－４、２－５、２－６)</t>
    <rPh sb="1" eb="3">
      <t>ベッシ</t>
    </rPh>
    <rPh sb="3" eb="5">
      <t>ヨウシキ</t>
    </rPh>
    <phoneticPr fontId="8"/>
  </si>
  <si>
    <t>分</t>
    <rPh sb="0" eb="1">
      <t>フン</t>
    </rPh>
    <phoneticPr fontId="3"/>
  </si>
  <si>
    <t>時間</t>
    <rPh sb="0" eb="2">
      <t>ジカン</t>
    </rPh>
    <phoneticPr fontId="3"/>
  </si>
  <si>
    <t xml:space="preserve"> </t>
  </si>
  <si>
    <t>（注）　「収入済額」には、「収入見込額」を含むこと。</t>
    <rPh sb="5" eb="7">
      <t>シュウニュウ</t>
    </rPh>
    <rPh sb="7" eb="8">
      <t>スミ</t>
    </rPh>
    <rPh sb="8" eb="9">
      <t>ガク</t>
    </rPh>
    <rPh sb="14" eb="16">
      <t>シュウニュウ</t>
    </rPh>
    <rPh sb="16" eb="18">
      <t>ミコ</t>
    </rPh>
    <rPh sb="18" eb="19">
      <t>ガク</t>
    </rPh>
    <rPh sb="21" eb="22">
      <t>フク</t>
    </rPh>
    <phoneticPr fontId="8"/>
  </si>
  <si>
    <t>開所日数</t>
    <rPh sb="0" eb="2">
      <t>カイショ</t>
    </rPh>
    <rPh sb="2" eb="4">
      <t>ニッスウ</t>
    </rPh>
    <phoneticPr fontId="8"/>
  </si>
  <si>
    <t>年齢区分</t>
    <rPh sb="0" eb="2">
      <t>ネンレイ</t>
    </rPh>
    <rPh sb="2" eb="4">
      <t>クブン</t>
    </rPh>
    <phoneticPr fontId="8"/>
  </si>
  <si>
    <t>＜プルダウンリスト＞</t>
    <phoneticPr fontId="8"/>
  </si>
  <si>
    <t>０歳</t>
    <rPh sb="1" eb="2">
      <t>サイ</t>
    </rPh>
    <phoneticPr fontId="8"/>
  </si>
  <si>
    <t>看護職員</t>
    <rPh sb="0" eb="2">
      <t>カンゴ</t>
    </rPh>
    <rPh sb="2" eb="4">
      <t>ショクイン</t>
    </rPh>
    <phoneticPr fontId="8"/>
  </si>
  <si>
    <t>医師（男）</t>
    <rPh sb="0" eb="2">
      <t>イシ</t>
    </rPh>
    <rPh sb="3" eb="4">
      <t>オトコ</t>
    </rPh>
    <phoneticPr fontId="8"/>
  </si>
  <si>
    <t>医師（女）</t>
    <rPh sb="0" eb="2">
      <t>イシ</t>
    </rPh>
    <rPh sb="3" eb="4">
      <t>オンナ</t>
    </rPh>
    <phoneticPr fontId="8"/>
  </si>
  <si>
    <t>その他の職員</t>
    <rPh sb="2" eb="3">
      <t>タ</t>
    </rPh>
    <rPh sb="4" eb="6">
      <t>ショクイン</t>
    </rPh>
    <phoneticPr fontId="8"/>
  </si>
  <si>
    <t>内訳</t>
    <rPh sb="0" eb="2">
      <t>ウチワケ</t>
    </rPh>
    <phoneticPr fontId="8"/>
  </si>
  <si>
    <t>利用者職種</t>
    <rPh sb="0" eb="3">
      <t>リヨウシャ</t>
    </rPh>
    <rPh sb="3" eb="5">
      <t>ショクシュ</t>
    </rPh>
    <phoneticPr fontId="8"/>
  </si>
  <si>
    <t>５月</t>
  </si>
  <si>
    <t>保　育　児　童　名　簿</t>
    <phoneticPr fontId="8"/>
  </si>
  <si>
    <t>４月</t>
    <rPh sb="1" eb="2">
      <t>ガツ</t>
    </rPh>
    <phoneticPr fontId="8"/>
  </si>
  <si>
    <t>（記入要領）</t>
    <phoneticPr fontId="8"/>
  </si>
  <si>
    <t>日</t>
    <rPh sb="0" eb="1">
      <t>ヒ</t>
    </rPh>
    <phoneticPr fontId="8"/>
  </si>
  <si>
    <t>３歳以上</t>
    <rPh sb="1" eb="2">
      <t>サイ</t>
    </rPh>
    <rPh sb="2" eb="4">
      <t>イジョウ</t>
    </rPh>
    <phoneticPr fontId="8"/>
  </si>
  <si>
    <t>１、２歳</t>
    <rPh sb="3" eb="4">
      <t>サイ</t>
    </rPh>
    <phoneticPr fontId="3"/>
  </si>
  <si>
    <t>１、２歳</t>
    <rPh sb="3" eb="4">
      <t>サイ</t>
    </rPh>
    <phoneticPr fontId="8"/>
  </si>
  <si>
    <t>保育児童名　　　　　　（未就学児）</t>
    <rPh sb="0" eb="2">
      <t>ホイク</t>
    </rPh>
    <rPh sb="2" eb="4">
      <t>ジドウ</t>
    </rPh>
    <rPh sb="4" eb="5">
      <t>メイ</t>
    </rPh>
    <rPh sb="12" eb="16">
      <t>ミシュウガクジ</t>
    </rPh>
    <phoneticPr fontId="8"/>
  </si>
  <si>
    <t>別紙様式２－４（病院内保育所運営費補助金）</t>
    <phoneticPr fontId="8"/>
  </si>
  <si>
    <t>：プルダウンで選択ください。</t>
    <rPh sb="7" eb="9">
      <t>センタク</t>
    </rPh>
    <phoneticPr fontId="8"/>
  </si>
  <si>
    <t>：児童名、日数を記入ください。</t>
    <rPh sb="1" eb="3">
      <t>ジドウ</t>
    </rPh>
    <rPh sb="3" eb="4">
      <t>メイ</t>
    </rPh>
    <rPh sb="5" eb="7">
      <t>ニッスウ</t>
    </rPh>
    <rPh sb="8" eb="10">
      <t>キニュウ</t>
    </rPh>
    <phoneticPr fontId="8"/>
  </si>
  <si>
    <t>：記入不要（別紙２－１を反映）</t>
    <rPh sb="1" eb="3">
      <t>キニュウ</t>
    </rPh>
    <rPh sb="3" eb="5">
      <t>フヨウ</t>
    </rPh>
    <rPh sb="6" eb="8">
      <t>ベッシ</t>
    </rPh>
    <rPh sb="12" eb="14">
      <t>ハンエイ</t>
    </rPh>
    <phoneticPr fontId="8"/>
  </si>
  <si>
    <t>病院内保育所運営費補助金の事業実績報告について</t>
    <phoneticPr fontId="8"/>
  </si>
  <si>
    <t>常勤</t>
    <rPh sb="0" eb="2">
      <t>ジョウキン</t>
    </rPh>
    <phoneticPr fontId="3"/>
  </si>
  <si>
    <t>非常勤</t>
    <rPh sb="0" eb="3">
      <t>ヒジョウキン</t>
    </rPh>
    <phoneticPr fontId="3"/>
  </si>
  <si>
    <t>保育士</t>
    <rPh sb="0" eb="3">
      <t>ホイクシ</t>
    </rPh>
    <phoneticPr fontId="3"/>
  </si>
  <si>
    <t>勤務形態</t>
    <rPh sb="0" eb="2">
      <t>キンム</t>
    </rPh>
    <rPh sb="2" eb="4">
      <t>ケイタイ</t>
    </rPh>
    <phoneticPr fontId="3"/>
  </si>
  <si>
    <t>職種</t>
    <rPh sb="0" eb="2">
      <t>ショクシュ</t>
    </rPh>
    <phoneticPr fontId="3"/>
  </si>
  <si>
    <t>保育士等</t>
    <phoneticPr fontId="3"/>
  </si>
  <si>
    <t>（児童保育専門職員）</t>
    <phoneticPr fontId="3"/>
  </si>
  <si>
    <t>看護師</t>
    <rPh sb="0" eb="3">
      <t>カンゴシ</t>
    </rPh>
    <phoneticPr fontId="3"/>
  </si>
  <si>
    <t>（病児保育）</t>
    <phoneticPr fontId="3"/>
  </si>
  <si>
    <t>【入力区分】</t>
    <rPh sb="1" eb="3">
      <t>ニュウリョク</t>
    </rPh>
    <rPh sb="3" eb="5">
      <t>クブン</t>
    </rPh>
    <phoneticPr fontId="8"/>
  </si>
  <si>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8"/>
  </si>
  <si>
    <t>※就学前の児童のみ記載してください。</t>
    <rPh sb="1" eb="4">
      <t>シュウガクマエ</t>
    </rPh>
    <rPh sb="5" eb="7">
      <t>ジドウ</t>
    </rPh>
    <rPh sb="9" eb="11">
      <t>キサイ</t>
    </rPh>
    <phoneticPr fontId="8"/>
  </si>
  <si>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8"/>
  </si>
  <si>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8"/>
  </si>
  <si>
    <t>（入力区分）</t>
    <rPh sb="1" eb="3">
      <t>ニュウリョク</t>
    </rPh>
    <rPh sb="3" eb="5">
      <t>クブン</t>
    </rPh>
    <phoneticPr fontId="8"/>
  </si>
  <si>
    <t>８月</t>
    <phoneticPr fontId="8"/>
  </si>
  <si>
    <t>合計</t>
    <rPh sb="0" eb="2">
      <t>ゴウケイ</t>
    </rPh>
    <phoneticPr fontId="8"/>
  </si>
  <si>
    <t>各月の開所日数を記入してください。</t>
    <rPh sb="0" eb="1">
      <t>カク</t>
    </rPh>
    <rPh sb="1" eb="2">
      <t>ツキ</t>
    </rPh>
    <rPh sb="3" eb="5">
      <t>カイショ</t>
    </rPh>
    <rPh sb="5" eb="7">
      <t>ニッスウ</t>
    </rPh>
    <rPh sb="8" eb="10">
      <t>キニュウ</t>
    </rPh>
    <phoneticPr fontId="8"/>
  </si>
  <si>
    <t>：記入不要（別紙２－４を反映）</t>
    <phoneticPr fontId="3"/>
  </si>
  <si>
    <t>：記入、</t>
    <phoneticPr fontId="3"/>
  </si>
  <si>
    <t>（注）</t>
    <rPh sb="1" eb="2">
      <t>チュウ</t>
    </rPh>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</si>
  <si>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</si>
  <si>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</si>
  <si>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</si>
  <si>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：記入ください</t>
    <rPh sb="1" eb="3">
      <t>キニュウ</t>
    </rPh>
    <phoneticPr fontId="8"/>
  </si>
  <si>
    <t>以下区分に注意の上、ご記入ください。</t>
    <rPh sb="0" eb="2">
      <t>イカ</t>
    </rPh>
    <rPh sb="2" eb="4">
      <t>クブン</t>
    </rPh>
    <rPh sb="5" eb="7">
      <t>チュウイ</t>
    </rPh>
    <rPh sb="8" eb="9">
      <t>ウエ</t>
    </rPh>
    <rPh sb="11" eb="13">
      <t>キニュウ</t>
    </rPh>
    <phoneticPr fontId="8"/>
  </si>
  <si>
    <t>：記入不要（数式または別シートより反映）</t>
    <rPh sb="1" eb="3">
      <t>キニュウ</t>
    </rPh>
    <rPh sb="3" eb="5">
      <t>フヨウ</t>
    </rPh>
    <rPh sb="6" eb="8">
      <t>スウシキ</t>
    </rPh>
    <rPh sb="11" eb="12">
      <t>ベツ</t>
    </rPh>
    <rPh sb="17" eb="19">
      <t>ハンエイ</t>
    </rPh>
    <phoneticPr fontId="8"/>
  </si>
  <si>
    <t>開所月数</t>
    <rPh sb="0" eb="2">
      <t>カイショ</t>
    </rPh>
    <rPh sb="2" eb="3">
      <t>ゲツ</t>
    </rPh>
    <rPh sb="3" eb="4">
      <t>スウ</t>
    </rPh>
    <phoneticPr fontId="8"/>
  </si>
  <si>
    <t>（注）</t>
    <rPh sb="1" eb="2">
      <t>チュウ</t>
    </rPh>
    <phoneticPr fontId="8"/>
  </si>
  <si>
    <t>各シートには自動計算の数式が入力されていますので、</t>
    <rPh sb="0" eb="1">
      <t>カク</t>
    </rPh>
    <rPh sb="6" eb="8">
      <t>ジドウ</t>
    </rPh>
    <rPh sb="8" eb="10">
      <t>ケイサン</t>
    </rPh>
    <rPh sb="11" eb="13">
      <t>スウシキ</t>
    </rPh>
    <rPh sb="14" eb="16">
      <t>ニュウリョク</t>
    </rPh>
    <phoneticPr fontId="8"/>
  </si>
  <si>
    <t>●換算した人数</t>
    <rPh sb="1" eb="3">
      <t>カンサン</t>
    </rPh>
    <rPh sb="5" eb="7">
      <t>ニンズウ</t>
    </rPh>
    <phoneticPr fontId="8"/>
  </si>
  <si>
    <t>　 　令和　　年　　月　　日　　医務第　　　－　　　号で交付決定を受けた標記補助金に係る事業</t>
    <rPh sb="3" eb="5">
      <t>レイワ</t>
    </rPh>
    <rPh sb="7" eb="8">
      <t>ネン</t>
    </rPh>
    <rPh sb="10" eb="11">
      <t>ガツ</t>
    </rPh>
    <rPh sb="13" eb="14">
      <t>ニチ</t>
    </rPh>
    <rPh sb="16" eb="18">
      <t>イム</t>
    </rPh>
    <rPh sb="18" eb="19">
      <t>ダイ</t>
    </rPh>
    <rPh sb="26" eb="27">
      <t>ゴウ</t>
    </rPh>
    <rPh sb="28" eb="30">
      <t>コウフ</t>
    </rPh>
    <rPh sb="30" eb="32">
      <t>ケッテイ</t>
    </rPh>
    <rPh sb="33" eb="34">
      <t>ウ</t>
    </rPh>
    <rPh sb="36" eb="38">
      <t>ヒョウキ</t>
    </rPh>
    <rPh sb="38" eb="41">
      <t>ホジョキン</t>
    </rPh>
    <rPh sb="42" eb="43">
      <t>カカ</t>
    </rPh>
    <rPh sb="44" eb="46">
      <t>ジギョウ</t>
    </rPh>
    <phoneticPr fontId="8"/>
  </si>
  <si>
    <t>名古屋市中区○○町○丁目○番地</t>
    <rPh sb="0" eb="4">
      <t>ナゴヤシ</t>
    </rPh>
    <rPh sb="4" eb="6">
      <t>ナカク</t>
    </rPh>
    <rPh sb="8" eb="9">
      <t>チョウ</t>
    </rPh>
    <rPh sb="10" eb="12">
      <t>チョウメ</t>
    </rPh>
    <rPh sb="13" eb="15">
      <t>バンチ</t>
    </rPh>
    <phoneticPr fontId="8"/>
  </si>
  <si>
    <t>医療法人○○会</t>
    <rPh sb="0" eb="2">
      <t>イリョウ</t>
    </rPh>
    <rPh sb="2" eb="4">
      <t>ホウジン</t>
    </rPh>
    <rPh sb="6" eb="7">
      <t>カイ</t>
    </rPh>
    <phoneticPr fontId="8"/>
  </si>
  <si>
    <t>理事長　○　○　○　○</t>
    <rPh sb="0" eb="3">
      <t>リジチョウ</t>
    </rPh>
    <phoneticPr fontId="8"/>
  </si>
  <si>
    <t>Ⅱ型</t>
    <rPh sb="1" eb="2">
      <t>ガタ</t>
    </rPh>
    <phoneticPr fontId="8"/>
  </si>
  <si>
    <t>〇〇病院</t>
    <rPh sb="2" eb="4">
      <t>ビョウイン</t>
    </rPh>
    <phoneticPr fontId="8"/>
  </si>
  <si>
    <t>○○保育所</t>
    <rPh sb="2" eb="4">
      <t>ホイク</t>
    </rPh>
    <rPh sb="4" eb="5">
      <t>ジョ</t>
    </rPh>
    <phoneticPr fontId="8"/>
  </si>
  <si>
    <t>医療法人</t>
    <rPh sb="0" eb="4">
      <t>イリョウホウジン</t>
    </rPh>
    <phoneticPr fontId="8"/>
  </si>
  <si>
    <t>民間立</t>
  </si>
  <si>
    <t>医療法人○○会〇〇病院</t>
    <rPh sb="9" eb="11">
      <t>ビョウイン</t>
    </rPh>
    <phoneticPr fontId="8"/>
  </si>
  <si>
    <t>保育士助手</t>
    <rPh sb="0" eb="3">
      <t>ホイクシ</t>
    </rPh>
    <rPh sb="3" eb="5">
      <t>ジョシュ</t>
    </rPh>
    <phoneticPr fontId="3"/>
  </si>
  <si>
    <t>○○　○○</t>
    <phoneticPr fontId="8"/>
  </si>
  <si>
    <t>名古屋市中区○○町○丁目○番地</t>
    <rPh sb="8" eb="9">
      <t>チョウ</t>
    </rPh>
    <phoneticPr fontId="8"/>
  </si>
  <si>
    <t>医療法人</t>
    <rPh sb="0" eb="2">
      <t>イリョウ</t>
    </rPh>
    <rPh sb="2" eb="4">
      <t>ホウジン</t>
    </rPh>
    <phoneticPr fontId="8"/>
  </si>
  <si>
    <t>名古屋市中区○○町○丁目○番地</t>
    <phoneticPr fontId="8"/>
  </si>
  <si>
    <r>
      <t>ＡＭ</t>
    </r>
    <r>
      <rPr>
        <sz val="11"/>
        <color rgb="FFFF0000"/>
        <rFont val="ＭＳ 明朝"/>
        <family val="1"/>
        <charset val="128"/>
      </rPr>
      <t>８</t>
    </r>
    <r>
      <rPr>
        <sz val="11"/>
        <rFont val="ＭＳ 明朝"/>
        <family val="1"/>
        <charset val="128"/>
      </rPr>
      <t>時</t>
    </r>
    <r>
      <rPr>
        <sz val="11"/>
        <color rgb="FFFF0000"/>
        <rFont val="ＭＳ 明朝"/>
        <family val="1"/>
        <charset val="128"/>
      </rPr>
      <t>００</t>
    </r>
    <r>
      <rPr>
        <sz val="11"/>
        <rFont val="ＭＳ 明朝"/>
        <family val="1"/>
        <charset val="128"/>
      </rPr>
      <t>分～ＰＭ</t>
    </r>
    <r>
      <rPr>
        <sz val="11"/>
        <color rgb="FFFF0000"/>
        <rFont val="ＭＳ 明朝"/>
        <family val="1"/>
        <charset val="128"/>
      </rPr>
      <t>８</t>
    </r>
    <r>
      <rPr>
        <sz val="11"/>
        <rFont val="ＭＳ 明朝"/>
        <family val="1"/>
        <charset val="128"/>
      </rPr>
      <t>時</t>
    </r>
    <r>
      <rPr>
        <sz val="11"/>
        <color rgb="FFFF0000"/>
        <rFont val="ＭＳ 明朝"/>
        <family val="1"/>
        <charset val="128"/>
      </rPr>
      <t>００</t>
    </r>
    <r>
      <rPr>
        <sz val="11"/>
        <rFont val="ＭＳ 明朝"/>
        <family val="1"/>
        <charset val="128"/>
      </rPr>
      <t>分</t>
    </r>
    <rPh sb="3" eb="4">
      <t>トキ</t>
    </rPh>
    <rPh sb="6" eb="7">
      <t>ブン</t>
    </rPh>
    <rPh sb="11" eb="12">
      <t>トキ</t>
    </rPh>
    <rPh sb="14" eb="15">
      <t>ブン</t>
    </rPh>
    <phoneticPr fontId="3"/>
  </si>
  <si>
    <t>０歳</t>
    <rPh sb="1" eb="2">
      <t>サイ</t>
    </rPh>
    <phoneticPr fontId="7"/>
  </si>
  <si>
    <t>看護職員</t>
    <rPh sb="0" eb="2">
      <t>カンゴ</t>
    </rPh>
    <rPh sb="2" eb="4">
      <t>ショクイン</t>
    </rPh>
    <phoneticPr fontId="7"/>
  </si>
  <si>
    <t>○○　○○</t>
  </si>
  <si>
    <t>１、２歳</t>
    <rPh sb="3" eb="4">
      <t>サイ</t>
    </rPh>
    <phoneticPr fontId="7"/>
  </si>
  <si>
    <t>医師（男）</t>
    <rPh sb="0" eb="2">
      <t>イシ</t>
    </rPh>
    <rPh sb="3" eb="4">
      <t>オトコ</t>
    </rPh>
    <phoneticPr fontId="7"/>
  </si>
  <si>
    <t>３歳以上</t>
    <rPh sb="1" eb="2">
      <t>サイ</t>
    </rPh>
    <rPh sb="2" eb="4">
      <t>イジョウ</t>
    </rPh>
    <phoneticPr fontId="7"/>
  </si>
  <si>
    <t>医師（女）</t>
    <rPh sb="0" eb="2">
      <t>イシ</t>
    </rPh>
    <rPh sb="3" eb="4">
      <t>オンナ</t>
    </rPh>
    <phoneticPr fontId="7"/>
  </si>
  <si>
    <t>その他の職員</t>
    <rPh sb="2" eb="3">
      <t>タ</t>
    </rPh>
    <rPh sb="4" eb="6">
      <t>ショクイン</t>
    </rPh>
    <phoneticPr fontId="7"/>
  </si>
  <si>
    <t>○</t>
  </si>
  <si>
    <t>医療法人〇〇会</t>
    <rPh sb="0" eb="4">
      <t>イリョウホウジン</t>
    </rPh>
    <rPh sb="6" eb="7">
      <t>カイ</t>
    </rPh>
    <phoneticPr fontId="8"/>
  </si>
  <si>
    <t>保育料収入</t>
    <rPh sb="0" eb="3">
      <t>ホイクリョウ</t>
    </rPh>
    <rPh sb="3" eb="5">
      <t>シュウニュウ</t>
    </rPh>
    <phoneticPr fontId="8"/>
  </si>
  <si>
    <t>補助金収入</t>
    <rPh sb="0" eb="3">
      <t>ホジョキン</t>
    </rPh>
    <rPh sb="3" eb="5">
      <t>シュウニュウ</t>
    </rPh>
    <phoneticPr fontId="8"/>
  </si>
  <si>
    <t>設置者負担金</t>
    <rPh sb="0" eb="3">
      <t>セッチシャ</t>
    </rPh>
    <rPh sb="3" eb="6">
      <t>フタンキン</t>
    </rPh>
    <phoneticPr fontId="8"/>
  </si>
  <si>
    <t>保育料</t>
    <rPh sb="0" eb="3">
      <t>ホイクリョウ</t>
    </rPh>
    <phoneticPr fontId="8"/>
  </si>
  <si>
    <t>県費補助金</t>
    <rPh sb="0" eb="1">
      <t>ケン</t>
    </rPh>
    <rPh sb="1" eb="2">
      <t>ヒ</t>
    </rPh>
    <rPh sb="2" eb="5">
      <t>ホジョキン</t>
    </rPh>
    <phoneticPr fontId="8"/>
  </si>
  <si>
    <t>病院内保育所給与費</t>
    <rPh sb="0" eb="3">
      <t>ビョウインナイ</t>
    </rPh>
    <rPh sb="3" eb="5">
      <t>ホイク</t>
    </rPh>
    <rPh sb="5" eb="6">
      <t>ジョ</t>
    </rPh>
    <rPh sb="6" eb="9">
      <t>キュウヨヒ</t>
    </rPh>
    <phoneticPr fontId="7"/>
  </si>
  <si>
    <t>病院内保育所事業費</t>
    <rPh sb="0" eb="3">
      <t>ビョウインナイ</t>
    </rPh>
    <rPh sb="3" eb="5">
      <t>ホイク</t>
    </rPh>
    <rPh sb="5" eb="6">
      <t>ジョ</t>
    </rPh>
    <rPh sb="6" eb="9">
      <t>ジギョウヒ</t>
    </rPh>
    <phoneticPr fontId="7"/>
  </si>
  <si>
    <t>病院内保育所事務費</t>
    <rPh sb="0" eb="3">
      <t>ビョウインナイ</t>
    </rPh>
    <rPh sb="3" eb="5">
      <t>ホイク</t>
    </rPh>
    <rPh sb="5" eb="6">
      <t>ジョ</t>
    </rPh>
    <rPh sb="6" eb="9">
      <t>ジムヒ</t>
    </rPh>
    <phoneticPr fontId="7"/>
  </si>
  <si>
    <t>職員給与費</t>
    <rPh sb="0" eb="2">
      <t>ショクイン</t>
    </rPh>
    <rPh sb="2" eb="5">
      <t>キュウヨヒ</t>
    </rPh>
    <phoneticPr fontId="8"/>
  </si>
  <si>
    <t>賃金</t>
    <rPh sb="0" eb="2">
      <t>チンギン</t>
    </rPh>
    <phoneticPr fontId="8"/>
  </si>
  <si>
    <t>給食費</t>
    <rPh sb="0" eb="3">
      <t>キュウショクヒ</t>
    </rPh>
    <phoneticPr fontId="8"/>
  </si>
  <si>
    <t>光熱水費</t>
    <rPh sb="0" eb="4">
      <t>コウネツスイヒ</t>
    </rPh>
    <phoneticPr fontId="8"/>
  </si>
  <si>
    <t>消耗品等</t>
    <rPh sb="0" eb="3">
      <t>ショウモウヒン</t>
    </rPh>
    <rPh sb="3" eb="4">
      <t>トウ</t>
    </rPh>
    <phoneticPr fontId="8"/>
  </si>
  <si>
    <t>医療法人 ○ ○ 会</t>
    <phoneticPr fontId="8"/>
  </si>
  <si>
    <t>令和５年度歳入歳出決算書(見込書)の抄本(代表者が原本証明したもの)</t>
    <rPh sb="0" eb="2">
      <t>レイワ</t>
    </rPh>
    <rPh sb="3" eb="5">
      <t>ネンド</t>
    </rPh>
    <rPh sb="5" eb="7">
      <t>サイニュウ</t>
    </rPh>
    <rPh sb="7" eb="9">
      <t>サイシュツ</t>
    </rPh>
    <rPh sb="9" eb="12">
      <t>ケッサンショ</t>
    </rPh>
    <rPh sb="13" eb="15">
      <t>ミコ</t>
    </rPh>
    <rPh sb="15" eb="16">
      <t>ショ</t>
    </rPh>
    <rPh sb="18" eb="20">
      <t>ショウホン</t>
    </rPh>
    <rPh sb="21" eb="24">
      <t>ダイヒョウシャ</t>
    </rPh>
    <rPh sb="25" eb="27">
      <t>ゲンポン</t>
    </rPh>
    <rPh sb="27" eb="29">
      <t>ショウメイ</t>
    </rPh>
    <phoneticPr fontId="8"/>
  </si>
  <si>
    <t>令和   ７年　 ４月　４日</t>
    <rPh sb="0" eb="2">
      <t>レイワ</t>
    </rPh>
    <rPh sb="6" eb="7">
      <t>ネン</t>
    </rPh>
    <rPh sb="10" eb="11">
      <t>ガツ</t>
    </rPh>
    <rPh sb="13" eb="14">
      <t>ニチ</t>
    </rPh>
    <phoneticPr fontId="8"/>
  </si>
  <si>
    <t>令和６年度</t>
    <rPh sb="0" eb="2">
      <t>レイワ</t>
    </rPh>
    <rPh sb="3" eb="5">
      <t>ネンド</t>
    </rPh>
    <phoneticPr fontId="8"/>
  </si>
  <si>
    <t>３　保育士等職員数のその他の職員には、保育士助手（有資格の保育士以外の者で、直接保育に従事している者）を記入すること。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ジョシュ</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</si>
  <si>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r>
      <t xml:space="preserve">令和  </t>
    </r>
    <r>
      <rPr>
        <sz val="11"/>
        <color rgb="FFFF0000"/>
        <rFont val="ＭＳ Ｐ明朝"/>
        <family val="1"/>
        <charset val="128"/>
      </rPr>
      <t xml:space="preserve"> 7</t>
    </r>
    <r>
      <rPr>
        <sz val="11"/>
        <rFont val="ＭＳ Ｐ明朝"/>
        <family val="1"/>
        <charset val="128"/>
      </rPr>
      <t>年　</t>
    </r>
    <r>
      <rPr>
        <sz val="11"/>
        <color rgb="FFFF0000"/>
        <rFont val="ＭＳ Ｐ明朝"/>
        <family val="1"/>
        <charset val="128"/>
      </rPr>
      <t>4</t>
    </r>
    <r>
      <rPr>
        <sz val="11"/>
        <rFont val="ＭＳ Ｐ明朝"/>
        <family val="1"/>
        <charset val="128"/>
      </rPr>
      <t>月　</t>
    </r>
    <r>
      <rPr>
        <sz val="11"/>
        <color rgb="FFFF0000"/>
        <rFont val="ＭＳ Ｐ明朝"/>
        <family val="1"/>
        <charset val="128"/>
      </rPr>
      <t>4</t>
    </r>
    <r>
      <rPr>
        <sz val="11"/>
        <rFont val="ＭＳ Ｐ明朝"/>
        <family val="1"/>
        <charset val="128"/>
      </rPr>
      <t>日</t>
    </r>
    <rPh sb="0" eb="2">
      <t>レイワ</t>
    </rPh>
    <rPh sb="6" eb="7">
      <t>ネン</t>
    </rPh>
    <rPh sb="9" eb="10">
      <t>ガツ</t>
    </rPh>
    <rPh sb="12" eb="13">
      <t>ニチ</t>
    </rPh>
    <phoneticPr fontId="8"/>
  </si>
  <si>
    <t>令和６年度病院内保育所運営費歳入歳出決算見込書</t>
    <rPh sb="0" eb="2">
      <t>レイワ</t>
    </rPh>
    <rPh sb="3" eb="5">
      <t>ネンド</t>
    </rPh>
    <rPh sb="5" eb="7">
      <t>ビョウイン</t>
    </rPh>
    <rPh sb="7" eb="8">
      <t>ナイ</t>
    </rPh>
    <rPh sb="8" eb="10">
      <t>ホイク</t>
    </rPh>
    <rPh sb="10" eb="11">
      <t>ショ</t>
    </rPh>
    <rPh sb="11" eb="14">
      <t>ウンエイヒ</t>
    </rPh>
    <rPh sb="14" eb="16">
      <t>サイニュウ</t>
    </rPh>
    <rPh sb="16" eb="18">
      <t>サイシュツ</t>
    </rPh>
    <rPh sb="18" eb="20">
      <t>ケッサン</t>
    </rPh>
    <rPh sb="20" eb="22">
      <t>ミコミ</t>
    </rPh>
    <rPh sb="22" eb="23">
      <t>ショ</t>
    </rPh>
    <phoneticPr fontId="8"/>
  </si>
  <si>
    <t>児　　童　　保　　育　　実　　施　　調</t>
    <rPh sb="0" eb="1">
      <t>コ</t>
    </rPh>
    <rPh sb="3" eb="4">
      <t>ワラベ</t>
    </rPh>
    <rPh sb="6" eb="7">
      <t>ホ</t>
    </rPh>
    <rPh sb="9" eb="10">
      <t>イク</t>
    </rPh>
    <rPh sb="12" eb="13">
      <t>ジツ</t>
    </rPh>
    <rPh sb="15" eb="16">
      <t>シ</t>
    </rPh>
    <rPh sb="18" eb="19">
      <t>シラ</t>
    </rPh>
    <phoneticPr fontId="8"/>
  </si>
  <si>
    <t>〇〇保育所</t>
    <rPh sb="2" eb="5">
      <t>ホイクショ</t>
    </rPh>
    <phoneticPr fontId="8"/>
  </si>
  <si>
    <t>　令和７年４月４ 日</t>
    <rPh sb="1" eb="3">
      <t>レイワ</t>
    </rPh>
    <rPh sb="4" eb="5">
      <t>ネン</t>
    </rPh>
    <rPh sb="6" eb="7">
      <t>ガツ</t>
    </rPh>
    <rPh sb="9" eb="10">
      <t>ニチ</t>
    </rPh>
    <phoneticPr fontId="8"/>
  </si>
  <si>
    <r>
      <t>補助事業者名　</t>
    </r>
    <r>
      <rPr>
        <sz val="11"/>
        <color rgb="FFFF0000"/>
        <rFont val="ＭＳ Ｐ明朝"/>
        <family val="1"/>
        <charset val="128"/>
      </rPr>
      <t>医療法人 ○ ○ 会</t>
    </r>
    <r>
      <rPr>
        <sz val="11"/>
        <rFont val="ＭＳ Ｐ明朝"/>
        <family val="1"/>
        <charset val="128"/>
      </rPr>
      <t>　</t>
    </r>
    <rPh sb="0" eb="2">
      <t>ホジョ</t>
    </rPh>
    <rPh sb="2" eb="5">
      <t>ジギョウシャ</t>
    </rPh>
    <rPh sb="5" eb="6">
      <t>メイ</t>
    </rPh>
    <phoneticPr fontId="8"/>
  </si>
  <si>
    <r>
      <t>代表者職氏名　</t>
    </r>
    <r>
      <rPr>
        <sz val="11"/>
        <color rgb="FFFF0000"/>
        <rFont val="ＭＳ Ｐ明朝"/>
        <family val="1"/>
        <charset val="128"/>
      </rPr>
      <t>理事長　○　○　○　○</t>
    </r>
    <r>
      <rPr>
        <sz val="11"/>
        <rFont val="ＭＳ Ｐ明朝"/>
        <family val="1"/>
        <charset val="128"/>
      </rPr>
      <t>　</t>
    </r>
    <rPh sb="0" eb="3">
      <t>ダイヒョウシャ</t>
    </rPh>
    <rPh sb="3" eb="4">
      <t>ショク</t>
    </rPh>
    <rPh sb="4" eb="6">
      <t>シメイ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</si>
</sst>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411]ge\.m\.d;@"/>
    <numFmt numFmtId="178" formatCode="\(0.0\)"/>
    <numFmt numFmtId="179" formatCode="0.0"/>
    <numFmt numFmtId="180" formatCode="0.0_);[Red]\(0.0\)"/>
    <numFmt numFmtId="181" formatCode="0_ "/>
    <numFmt numFmtId="182" formatCode="0.00_ "/>
    <numFmt numFmtId="183" formatCode="0.00_);[Red]\(0.00\)"/>
    <numFmt numFmtId="184" formatCode="0_);[Red]\(0\)"/>
  </numFmts>
  <fonts count="33">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11"/>
      <name val="明朝"/>
      <family val="1"/>
      <charset val="128"/>
    </font>
    <font>
      <sz val="6"/>
      <name val="ＭＳ Ｐゴシック"/>
      <family val="3"/>
      <charset val="128"/>
    </font>
    <font>
      <sz val="13"/>
      <name val="ＭＳ Ｐ明朝"/>
      <family val="1"/>
      <charset val="128"/>
    </font>
    <font>
      <sz val="14"/>
      <name val="ＭＳ Ｐ明朝"/>
      <family val="1"/>
      <charset val="128"/>
    </font>
    <font>
      <u/>
      <sz val="11"/>
      <name val="ＭＳ Ｐ明朝"/>
      <family val="1"/>
      <charset val="128"/>
    </font>
    <font>
      <sz val="10"/>
      <name val="ＭＳ Ｐ明朝"/>
      <family val="1"/>
      <charset val="128"/>
    </font>
    <font>
      <sz val="11"/>
      <name val="ＭＳ 明朝"/>
      <family val="1"/>
      <charset val="128"/>
    </font>
    <font>
      <sz val="9"/>
      <name val="ＭＳ 明朝"/>
      <family val="1"/>
      <charset val="128"/>
    </font>
    <font>
      <sz val="11"/>
      <color theme="1"/>
      <name val="ＭＳ Ｐ明朝"/>
      <family val="1"/>
      <charset val="128"/>
    </font>
    <font>
      <sz val="9"/>
      <color indexed="81"/>
      <name val="MS P ゴシック"/>
      <family val="3"/>
      <charset val="128"/>
    </font>
    <font>
      <b/>
      <sz val="9"/>
      <color indexed="81"/>
      <name val="MS P ゴシック"/>
      <family val="3"/>
      <charset val="128"/>
    </font>
    <font>
      <sz val="14"/>
      <color rgb="FF000000"/>
      <name val="ＭＳ Ｐ明朝"/>
      <family val="1"/>
      <charset val="128"/>
    </font>
    <font>
      <sz val="12"/>
      <name val="ＭＳ 明朝"/>
      <family val="1"/>
      <charset val="128"/>
    </font>
    <font>
      <b/>
      <sz val="11"/>
      <name val="ＭＳ Ｐ明朝"/>
      <family val="1"/>
      <charset val="128"/>
    </font>
    <font>
      <b/>
      <sz val="14"/>
      <name val="ＭＳ 明朝"/>
      <family val="1"/>
      <charset val="128"/>
    </font>
    <font>
      <sz val="11"/>
      <color indexed="81"/>
      <name val="MS P ゴシック"/>
      <family val="3"/>
      <charset val="128"/>
    </font>
    <font>
      <sz val="9"/>
      <name val="ＭＳ Ｐゴシック"/>
      <family val="3"/>
      <charset val="128"/>
    </font>
    <font>
      <sz val="12"/>
      <color rgb="FFFF0000"/>
      <name val="ＭＳ Ｐ明朝"/>
      <family val="1"/>
      <charset val="128"/>
    </font>
    <font>
      <sz val="11"/>
      <color rgb="FFFF0000"/>
      <name val="ＭＳ Ｐ明朝"/>
      <family val="1"/>
      <charset val="128"/>
    </font>
    <font>
      <sz val="10"/>
      <color rgb="FFFF0000"/>
      <name val="ＭＳ Ｐ明朝"/>
      <family val="1"/>
      <charset val="128"/>
    </font>
    <font>
      <sz val="11"/>
      <color rgb="FFFF0000"/>
      <name val="ＭＳ 明朝"/>
      <family val="1"/>
      <charset val="128"/>
    </font>
    <font>
      <sz val="9"/>
      <color rgb="FFFF0000"/>
      <name val="ＭＳ 明朝"/>
      <family val="1"/>
      <charset val="128"/>
    </font>
    <font>
      <sz val="14"/>
      <color rgb="FFFF0000"/>
      <name val="ＭＳ 明朝"/>
      <family val="1"/>
      <charset val="128"/>
    </font>
    <font>
      <sz val="11"/>
      <color rgb="FFFF0000"/>
      <name val="ＭＳ Ｐゴシック"/>
      <family val="3"/>
      <charset val="128"/>
    </font>
    <font>
      <sz val="11"/>
      <color theme="0" tint="-0.499984740745262"/>
      <name val="ＭＳ Ｐ明朝"/>
      <family val="1"/>
      <charset val="128"/>
    </font>
    <font>
      <sz val="9"/>
      <color indexed="8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74">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s>
  <cellStyleXfs count="7">
    <xf numFmtId="0" fontId="0" fillId="0" borderId="0"/>
    <xf numFmtId="38" fontId="1" fillId="0" borderId="0" applyFont="0" applyFill="0" applyBorder="0" applyAlignment="0" applyProtection="0"/>
    <xf numFmtId="0" fontId="2" fillId="0" borderId="0"/>
    <xf numFmtId="0" fontId="7" fillId="0" borderId="0"/>
    <xf numFmtId="1" fontId="4" fillId="0" borderId="0"/>
    <xf numFmtId="0" fontId="1" fillId="0" borderId="0">
      <alignment vertical="center"/>
    </xf>
    <xf numFmtId="0" fontId="1" fillId="0" borderId="0">
      <alignment vertical="center"/>
    </xf>
  </cellStyleXfs>
  <cellXfs count="563">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quotePrefix="1" applyFont="1" applyAlignment="1">
      <alignment horizontal="left" vertical="center"/>
    </xf>
    <xf numFmtId="0" fontId="5" fillId="0" borderId="0" xfId="0" applyFont="1"/>
    <xf numFmtId="0" fontId="2" fillId="0" borderId="0" xfId="0" applyFont="1"/>
    <xf numFmtId="0" fontId="10" fillId="0" borderId="0" xfId="0" applyFont="1" applyAlignment="1">
      <alignment vertical="center"/>
    </xf>
    <xf numFmtId="0" fontId="11" fillId="0" borderId="0" xfId="0" applyFont="1" applyAlignment="1">
      <alignment vertical="center"/>
    </xf>
    <xf numFmtId="0" fontId="2" fillId="0" borderId="8" xfId="0" applyFont="1" applyBorder="1"/>
    <xf numFmtId="0" fontId="2" fillId="0" borderId="8" xfId="0" applyFont="1" applyBorder="1" applyAlignment="1">
      <alignment horizontal="right"/>
    </xf>
    <xf numFmtId="0" fontId="2" fillId="0" borderId="9" xfId="0" applyFont="1" applyBorder="1"/>
    <xf numFmtId="0" fontId="9" fillId="0" borderId="0" xfId="0" applyFont="1"/>
    <xf numFmtId="0" fontId="2" fillId="0" borderId="1" xfId="0" applyFont="1" applyBorder="1" applyAlignment="1">
      <alignment horizontal="center"/>
    </xf>
    <xf numFmtId="0" fontId="2" fillId="0" borderId="1" xfId="0" applyFont="1" applyBorder="1"/>
    <xf numFmtId="0" fontId="2" fillId="0" borderId="9" xfId="0" applyFont="1" applyBorder="1" applyAlignment="1">
      <alignment horizontal="center"/>
    </xf>
    <xf numFmtId="0" fontId="13" fillId="0" borderId="0" xfId="3" applyFont="1" applyAlignment="1"/>
    <xf numFmtId="176" fontId="13" fillId="0" borderId="0" xfId="3" applyNumberFormat="1" applyFont="1" applyAlignment="1"/>
    <xf numFmtId="177" fontId="13" fillId="0" borderId="0" xfId="3" applyNumberFormat="1" applyFont="1" applyAlignment="1"/>
    <xf numFmtId="0" fontId="13" fillId="0" borderId="0" xfId="3" applyFont="1" applyAlignment="1">
      <alignment vertical="center"/>
    </xf>
    <xf numFmtId="0" fontId="13" fillId="0" borderId="0" xfId="3" applyFont="1" applyAlignment="1">
      <alignment horizontal="center"/>
    </xf>
    <xf numFmtId="0" fontId="2" fillId="0" borderId="0" xfId="2" applyFont="1" applyBorder="1"/>
    <xf numFmtId="0" fontId="2" fillId="0" borderId="0" xfId="2" applyFont="1" applyBorder="1" applyAlignment="1">
      <alignment horizontal="right"/>
    </xf>
    <xf numFmtId="176" fontId="13" fillId="0" borderId="0" xfId="3" applyNumberFormat="1" applyFont="1" applyBorder="1" applyAlignment="1"/>
    <xf numFmtId="176" fontId="13" fillId="0" borderId="10" xfId="3" applyNumberFormat="1" applyFont="1" applyBorder="1" applyAlignment="1">
      <alignment horizontal="center" vertical="center" shrinkToFit="1"/>
    </xf>
    <xf numFmtId="0" fontId="13" fillId="0" borderId="10" xfId="3" applyFont="1" applyBorder="1" applyAlignment="1">
      <alignment horizontal="right" vertical="center" shrinkToFit="1"/>
    </xf>
    <xf numFmtId="0" fontId="13" fillId="0" borderId="10" xfId="3" applyFont="1" applyFill="1" applyBorder="1" applyAlignment="1">
      <alignment horizontal="center" vertical="center" shrinkToFit="1"/>
    </xf>
    <xf numFmtId="176" fontId="13" fillId="0" borderId="10" xfId="3" applyNumberFormat="1" applyFont="1" applyFill="1" applyBorder="1" applyAlignment="1">
      <alignment shrinkToFit="1"/>
    </xf>
    <xf numFmtId="0" fontId="13" fillId="0" borderId="0" xfId="3" applyFont="1" applyBorder="1" applyAlignment="1">
      <alignment vertical="center" wrapText="1"/>
    </xf>
    <xf numFmtId="0" fontId="13" fillId="0" borderId="0" xfId="3" applyFont="1" applyBorder="1" applyAlignment="1"/>
    <xf numFmtId="176" fontId="13" fillId="0" borderId="0" xfId="3" applyNumberFormat="1" applyFont="1" applyBorder="1" applyAlignment="1">
      <alignment horizontal="center"/>
    </xf>
    <xf numFmtId="0" fontId="13" fillId="0" borderId="0" xfId="3" applyFont="1" applyBorder="1" applyAlignment="1">
      <alignment horizontal="center"/>
    </xf>
    <xf numFmtId="177" fontId="13" fillId="0" borderId="0" xfId="3" applyNumberFormat="1" applyFont="1" applyBorder="1" applyAlignment="1"/>
    <xf numFmtId="0" fontId="4" fillId="0" borderId="0" xfId="3" applyFont="1" applyAlignment="1">
      <alignment vertical="center"/>
    </xf>
    <xf numFmtId="0" fontId="12" fillId="0" borderId="8" xfId="0" applyFont="1" applyBorder="1" applyAlignment="1">
      <alignment horizontal="left" vertical="center"/>
    </xf>
    <xf numFmtId="0" fontId="12" fillId="0" borderId="8" xfId="0" applyFont="1" applyBorder="1"/>
    <xf numFmtId="0" fontId="12" fillId="0" borderId="9" xfId="0" applyFont="1" applyBorder="1" applyAlignment="1">
      <alignment horizontal="left" vertical="center"/>
    </xf>
    <xf numFmtId="0" fontId="12" fillId="0" borderId="9" xfId="0" applyFont="1" applyBorder="1" applyAlignment="1">
      <alignment horizont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12" fillId="0" borderId="8" xfId="0" applyFont="1" applyBorder="1" applyAlignment="1">
      <alignment horizontal="right"/>
    </xf>
    <xf numFmtId="0" fontId="2" fillId="0" borderId="1" xfId="0" applyFont="1" applyBorder="1" applyAlignment="1">
      <alignment horizontal="center" vertical="center"/>
    </xf>
    <xf numFmtId="0" fontId="12" fillId="0" borderId="12" xfId="0" applyFont="1" applyBorder="1"/>
    <xf numFmtId="38" fontId="2" fillId="0" borderId="9" xfId="1" applyFont="1" applyBorder="1"/>
    <xf numFmtId="38" fontId="12" fillId="0" borderId="8" xfId="1" applyFont="1" applyBorder="1" applyAlignment="1">
      <alignment horizontal="right"/>
    </xf>
    <xf numFmtId="38" fontId="2" fillId="0" borderId="1" xfId="1" applyFont="1" applyBorder="1"/>
    <xf numFmtId="0" fontId="2" fillId="0" borderId="8" xfId="0" applyFont="1" applyBorder="1" applyAlignment="1">
      <alignment shrinkToFit="1"/>
    </xf>
    <xf numFmtId="0" fontId="12" fillId="0" borderId="1" xfId="0" applyFont="1" applyBorder="1" applyAlignment="1">
      <alignment horizontal="right" shrinkToFit="1"/>
    </xf>
    <xf numFmtId="0" fontId="2" fillId="0" borderId="13" xfId="0" applyFont="1" applyBorder="1"/>
    <xf numFmtId="0" fontId="2" fillId="0" borderId="0" xfId="0" applyFont="1" applyBorder="1"/>
    <xf numFmtId="0" fontId="2" fillId="0" borderId="0" xfId="0" applyFont="1" applyBorder="1" applyAlignment="1">
      <alignment vertical="center"/>
    </xf>
    <xf numFmtId="0" fontId="13" fillId="0" borderId="10" xfId="3" applyFont="1" applyBorder="1" applyAlignment="1">
      <alignment horizontal="center" vertical="center"/>
    </xf>
    <xf numFmtId="0" fontId="13" fillId="0" borderId="10" xfId="3" applyFont="1" applyBorder="1" applyAlignment="1">
      <alignment horizontal="center" vertical="center" shrinkToFit="1"/>
    </xf>
    <xf numFmtId="0" fontId="1" fillId="0" borderId="0" xfId="0" applyFont="1"/>
    <xf numFmtId="0" fontId="5" fillId="0" borderId="0" xfId="0" applyFont="1" applyAlignment="1">
      <alignment vertical="center"/>
    </xf>
    <xf numFmtId="0" fontId="5" fillId="0" borderId="0" xfId="0" applyFont="1" applyAlignment="1">
      <alignment vertical="center"/>
    </xf>
    <xf numFmtId="0" fontId="2" fillId="0" borderId="8"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left"/>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Fill="1" applyBorder="1" applyAlignment="1">
      <alignment horizontal="center" vertical="center"/>
    </xf>
    <xf numFmtId="0" fontId="15" fillId="0" borderId="0" xfId="0" applyFont="1"/>
    <xf numFmtId="0" fontId="2" fillId="0" borderId="16" xfId="0" applyFont="1" applyBorder="1" applyAlignment="1">
      <alignment horizontal="right" vertical="center"/>
    </xf>
    <xf numFmtId="0" fontId="5" fillId="0" borderId="0" xfId="0" applyFont="1" applyAlignment="1"/>
    <xf numFmtId="0" fontId="10" fillId="0" borderId="0" xfId="0" applyFont="1"/>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 xfId="0" applyFont="1" applyBorder="1" applyAlignment="1">
      <alignment horizontal="right" vertical="center"/>
    </xf>
    <xf numFmtId="0" fontId="2" fillId="0" borderId="8" xfId="0" applyFont="1" applyBorder="1" applyAlignment="1">
      <alignment horizontal="right" vertical="center"/>
    </xf>
    <xf numFmtId="0" fontId="2" fillId="0" borderId="1" xfId="0" applyFont="1" applyBorder="1" applyAlignment="1">
      <alignment vertical="center"/>
    </xf>
    <xf numFmtId="0" fontId="5" fillId="0" borderId="0" xfId="0" applyFont="1" applyAlignment="1">
      <alignment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38" fontId="2" fillId="0" borderId="9" xfId="1" applyFont="1" applyBorder="1" applyAlignment="1">
      <alignment vertical="top" shrinkToFit="1"/>
    </xf>
    <xf numFmtId="56" fontId="12" fillId="0" borderId="9" xfId="0" applyNumberFormat="1" applyFont="1" applyBorder="1"/>
    <xf numFmtId="0" fontId="6" fillId="0" borderId="0" xfId="2" applyFont="1" applyAlignment="1">
      <alignment horizontal="center" vertical="center"/>
    </xf>
    <xf numFmtId="0" fontId="2" fillId="0" borderId="0" xfId="2" applyFont="1" applyAlignment="1">
      <alignment vertical="center"/>
    </xf>
    <xf numFmtId="0" fontId="2" fillId="0" borderId="10" xfId="0" applyFont="1" applyFill="1" applyBorder="1" applyAlignment="1">
      <alignment vertical="center"/>
    </xf>
    <xf numFmtId="0" fontId="2" fillId="0" borderId="32" xfId="0" applyFont="1" applyFill="1" applyBorder="1" applyAlignment="1">
      <alignment vertical="center"/>
    </xf>
    <xf numFmtId="0" fontId="13" fillId="0" borderId="0" xfId="3" applyFont="1" applyBorder="1" applyAlignment="1">
      <alignment vertical="center" wrapText="1"/>
    </xf>
    <xf numFmtId="0" fontId="5" fillId="0" borderId="0" xfId="0" applyFont="1" applyAlignment="1">
      <alignment vertical="center"/>
    </xf>
    <xf numFmtId="0" fontId="11" fillId="0" borderId="31" xfId="0" applyFont="1" applyBorder="1" applyAlignment="1">
      <alignment vertical="center"/>
    </xf>
    <xf numFmtId="0" fontId="18" fillId="0" borderId="0" xfId="0" applyFont="1" applyAlignment="1">
      <alignment vertical="center"/>
    </xf>
    <xf numFmtId="0" fontId="5" fillId="0" borderId="0" xfId="0" applyFont="1" applyAlignment="1">
      <alignment vertical="center"/>
    </xf>
    <xf numFmtId="176" fontId="13" fillId="0" borderId="16" xfId="3" applyNumberFormat="1" applyFont="1" applyBorder="1" applyAlignment="1">
      <alignment horizontal="center" vertical="center" shrinkToFit="1"/>
    </xf>
    <xf numFmtId="0" fontId="1" fillId="0" borderId="19" xfId="5" applyBorder="1" applyProtection="1">
      <alignment vertical="center"/>
    </xf>
    <xf numFmtId="0" fontId="1" fillId="0" borderId="13" xfId="5" applyBorder="1" applyProtection="1">
      <alignment vertical="center"/>
    </xf>
    <xf numFmtId="0" fontId="1" fillId="0" borderId="12" xfId="5" applyBorder="1" applyProtection="1">
      <alignment vertical="center"/>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0" fillId="0" borderId="20" xfId="6" applyFont="1" applyBorder="1" applyAlignment="1" applyProtection="1">
      <alignment vertical="center"/>
    </xf>
    <xf numFmtId="0" fontId="1" fillId="0" borderId="20" xfId="6" applyFont="1" applyBorder="1" applyAlignment="1" applyProtection="1">
      <alignment vertical="center"/>
    </xf>
    <xf numFmtId="0" fontId="19" fillId="0" borderId="0" xfId="0" applyFont="1"/>
    <xf numFmtId="0" fontId="19" fillId="0" borderId="0" xfId="3" applyFont="1" applyAlignment="1"/>
    <xf numFmtId="0" fontId="0" fillId="0" borderId="10" xfId="0" applyFill="1" applyBorder="1" applyAlignment="1">
      <alignment horizontal="center" vertical="center"/>
    </xf>
    <xf numFmtId="0" fontId="0" fillId="0" borderId="0" xfId="0" applyFill="1" applyBorder="1" applyAlignment="1">
      <alignment horizontal="center"/>
    </xf>
    <xf numFmtId="0" fontId="4" fillId="0" borderId="0" xfId="0" applyFont="1" applyAlignment="1">
      <alignment horizontal="center"/>
    </xf>
    <xf numFmtId="0" fontId="0" fillId="0" borderId="5" xfId="0" applyBorder="1" applyAlignment="1">
      <alignment horizontal="center" vertical="center"/>
    </xf>
    <xf numFmtId="0" fontId="0" fillId="0" borderId="56" xfId="0" applyBorder="1" applyAlignment="1">
      <alignment horizontal="center" vertical="center"/>
    </xf>
    <xf numFmtId="0" fontId="0" fillId="0" borderId="20" xfId="0" applyBorder="1"/>
    <xf numFmtId="0" fontId="1" fillId="0" borderId="29" xfId="5" applyBorder="1" applyAlignment="1" applyProtection="1">
      <alignment vertical="center"/>
    </xf>
    <xf numFmtId="0" fontId="0" fillId="0" borderId="21" xfId="0" applyBorder="1"/>
    <xf numFmtId="0" fontId="1" fillId="0" borderId="30" xfId="5" applyBorder="1" applyAlignment="1" applyProtection="1">
      <alignment vertical="center"/>
    </xf>
    <xf numFmtId="0" fontId="0" fillId="0" borderId="16" xfId="6" applyFont="1" applyBorder="1" applyAlignment="1" applyProtection="1">
      <alignment horizontal="center" vertical="center"/>
    </xf>
    <xf numFmtId="0" fontId="13" fillId="0" borderId="0" xfId="3" applyFont="1" applyFill="1" applyBorder="1" applyAlignment="1">
      <alignment horizontal="center" vertical="center" shrinkToFit="1"/>
    </xf>
    <xf numFmtId="180" fontId="13" fillId="0" borderId="0" xfId="3" applyNumberFormat="1" applyFont="1" applyBorder="1" applyAlignment="1">
      <alignment vertical="center"/>
    </xf>
    <xf numFmtId="179" fontId="13" fillId="0" borderId="0" xfId="3" applyNumberFormat="1" applyFont="1" applyBorder="1" applyAlignment="1">
      <alignment horizontal="right" vertical="center"/>
    </xf>
    <xf numFmtId="178" fontId="14" fillId="0" borderId="0" xfId="3" applyNumberFormat="1" applyFont="1" applyBorder="1" applyAlignment="1">
      <alignment horizontal="right" vertical="center"/>
    </xf>
    <xf numFmtId="176" fontId="13" fillId="0" borderId="0" xfId="3" applyNumberFormat="1" applyFont="1" applyFill="1" applyBorder="1" applyAlignment="1">
      <alignment vertical="center"/>
    </xf>
    <xf numFmtId="176" fontId="13" fillId="0" borderId="0" xfId="3" applyNumberFormat="1" applyFont="1" applyFill="1" applyBorder="1" applyAlignment="1">
      <alignment shrinkToFit="1"/>
    </xf>
    <xf numFmtId="180" fontId="13" fillId="0" borderId="0" xfId="3" applyNumberFormat="1" applyFont="1" applyFill="1" applyBorder="1" applyAlignment="1">
      <alignment horizontal="right" vertical="center"/>
    </xf>
    <xf numFmtId="0" fontId="5" fillId="0" borderId="0" xfId="2" applyFont="1" applyFill="1" applyBorder="1" applyAlignment="1">
      <alignment shrinkToFit="1"/>
    </xf>
    <xf numFmtId="0" fontId="0" fillId="0" borderId="0" xfId="0" applyFill="1" applyBorder="1" applyAlignment="1"/>
    <xf numFmtId="179" fontId="13" fillId="4" borderId="10" xfId="3" applyNumberFormat="1" applyFont="1" applyFill="1" applyBorder="1" applyAlignment="1">
      <alignment shrinkToFit="1"/>
    </xf>
    <xf numFmtId="0" fontId="0" fillId="0" borderId="33" xfId="6" applyFont="1" applyBorder="1" applyAlignment="1" applyProtection="1">
      <alignment horizontal="center" vertical="center"/>
    </xf>
    <xf numFmtId="0" fontId="0" fillId="0" borderId="36" xfId="6" applyFont="1" applyBorder="1" applyAlignment="1" applyProtection="1">
      <alignment horizontal="center" vertical="center"/>
    </xf>
    <xf numFmtId="0" fontId="0" fillId="3" borderId="0" xfId="0" applyFill="1"/>
    <xf numFmtId="0" fontId="0" fillId="4" borderId="0" xfId="0" applyFill="1"/>
    <xf numFmtId="0" fontId="0" fillId="0" borderId="0" xfId="0" applyFill="1"/>
    <xf numFmtId="0" fontId="0" fillId="5" borderId="0" xfId="0" applyFill="1"/>
    <xf numFmtId="0" fontId="11" fillId="5" borderId="0" xfId="0" applyFont="1" applyFill="1" applyAlignment="1">
      <alignment vertical="center"/>
    </xf>
    <xf numFmtId="0" fontId="2" fillId="5" borderId="0" xfId="0" applyFont="1" applyFill="1"/>
    <xf numFmtId="0" fontId="0" fillId="3" borderId="10" xfId="0" applyFill="1" applyBorder="1" applyAlignment="1">
      <alignment horizontal="center" vertical="center"/>
    </xf>
    <xf numFmtId="0" fontId="5" fillId="0" borderId="0" xfId="0" applyFont="1" applyAlignment="1">
      <alignment horizontal="right" vertical="center"/>
    </xf>
    <xf numFmtId="0" fontId="2" fillId="0" borderId="12" xfId="2" applyFont="1" applyBorder="1" applyAlignment="1">
      <alignment horizontal="distributed" vertical="top" justifyLastLine="1"/>
    </xf>
    <xf numFmtId="0" fontId="2" fillId="0" borderId="29" xfId="2" applyFont="1" applyBorder="1"/>
    <xf numFmtId="0" fontId="2" fillId="0" borderId="20" xfId="2" applyFont="1" applyBorder="1"/>
    <xf numFmtId="0" fontId="2" fillId="0" borderId="21" xfId="2" applyFont="1" applyBorder="1"/>
    <xf numFmtId="0" fontId="2" fillId="0" borderId="31" xfId="2" applyFont="1" applyBorder="1"/>
    <xf numFmtId="0" fontId="2" fillId="0" borderId="30" xfId="2" applyFont="1" applyBorder="1"/>
    <xf numFmtId="0" fontId="2" fillId="0" borderId="27" xfId="2" applyFont="1" applyFill="1" applyBorder="1" applyAlignment="1">
      <alignment horizontal="center" vertical="center"/>
    </xf>
    <xf numFmtId="0" fontId="2" fillId="0" borderId="61" xfId="2" applyFont="1" applyFill="1" applyBorder="1" applyAlignment="1">
      <alignment horizontal="center" vertical="center"/>
    </xf>
    <xf numFmtId="38" fontId="2" fillId="0" borderId="11" xfId="1" applyFont="1" applyFill="1" applyBorder="1" applyAlignment="1"/>
    <xf numFmtId="38" fontId="2" fillId="0" borderId="9" xfId="1" applyFont="1" applyFill="1" applyBorder="1"/>
    <xf numFmtId="38" fontId="12" fillId="0" borderId="8" xfId="1" applyFont="1" applyFill="1" applyBorder="1" applyAlignment="1">
      <alignment horizontal="right"/>
    </xf>
    <xf numFmtId="38" fontId="2" fillId="0" borderId="1" xfId="1" applyFont="1" applyFill="1" applyBorder="1"/>
    <xf numFmtId="0" fontId="12" fillId="0" borderId="8" xfId="0" applyFont="1" applyFill="1" applyBorder="1" applyAlignment="1">
      <alignment horizontal="right"/>
    </xf>
    <xf numFmtId="0" fontId="2" fillId="4" borderId="9" xfId="0" applyFont="1" applyFill="1" applyBorder="1"/>
    <xf numFmtId="0" fontId="0" fillId="0" borderId="0" xfId="0" applyFill="1" applyBorder="1"/>
    <xf numFmtId="0" fontId="0" fillId="0" borderId="0" xfId="0" applyBorder="1" applyAlignment="1">
      <alignment horizontal="center"/>
    </xf>
    <xf numFmtId="0" fontId="0" fillId="3" borderId="10" xfId="0" applyFill="1" applyBorder="1" applyAlignment="1">
      <alignment horizontal="center" vertical="center" shrinkToFit="1"/>
    </xf>
    <xf numFmtId="0" fontId="2" fillId="0" borderId="0" xfId="0" applyFont="1" applyFill="1"/>
    <xf numFmtId="0" fontId="0" fillId="0" borderId="0" xfId="0" applyAlignment="1"/>
    <xf numFmtId="0" fontId="0" fillId="0" borderId="0" xfId="6" applyFont="1" applyBorder="1" applyAlignment="1" applyProtection="1">
      <alignment horizontal="center"/>
    </xf>
    <xf numFmtId="0" fontId="0" fillId="0" borderId="8" xfId="0" applyBorder="1" applyAlignment="1">
      <alignment horizontal="center"/>
    </xf>
    <xf numFmtId="0" fontId="0" fillId="0" borderId="10" xfId="0" applyBorder="1" applyAlignment="1">
      <alignment horizontal="center"/>
    </xf>
    <xf numFmtId="0" fontId="0" fillId="0" borderId="0" xfId="0" applyAlignment="1">
      <alignment vertical="center"/>
    </xf>
    <xf numFmtId="0" fontId="13" fillId="0" borderId="0" xfId="3" applyFont="1" applyBorder="1" applyAlignment="1">
      <alignment vertical="center" wrapText="1"/>
    </xf>
    <xf numFmtId="0" fontId="13" fillId="4" borderId="0" xfId="3" applyFont="1" applyFill="1" applyBorder="1" applyAlignment="1">
      <alignment vertical="center" wrapText="1"/>
    </xf>
    <xf numFmtId="0" fontId="13" fillId="0" borderId="0" xfId="3" applyFont="1" applyBorder="1" applyAlignment="1">
      <alignment vertical="center"/>
    </xf>
    <xf numFmtId="0" fontId="13" fillId="5" borderId="0" xfId="3" applyFont="1" applyFill="1" applyBorder="1" applyAlignment="1">
      <alignment vertical="center" wrapText="1"/>
    </xf>
    <xf numFmtId="0" fontId="2" fillId="4" borderId="42" xfId="2" applyNumberFormat="1" applyFont="1" applyFill="1" applyBorder="1" applyAlignment="1">
      <alignment horizontal="right" shrinkToFit="1"/>
    </xf>
    <xf numFmtId="0" fontId="2" fillId="4" borderId="43" xfId="2" applyNumberFormat="1" applyFont="1" applyFill="1" applyBorder="1" applyAlignment="1">
      <alignment horizontal="right" shrinkToFit="1"/>
    </xf>
    <xf numFmtId="0" fontId="2" fillId="4" borderId="63" xfId="2" applyNumberFormat="1" applyFont="1" applyFill="1" applyBorder="1" applyAlignment="1">
      <alignment shrinkToFit="1"/>
    </xf>
    <xf numFmtId="0" fontId="2" fillId="4" borderId="44" xfId="1" applyNumberFormat="1" applyFont="1" applyFill="1" applyBorder="1" applyAlignment="1">
      <alignment shrinkToFit="1"/>
    </xf>
    <xf numFmtId="0" fontId="2" fillId="4" borderId="45" xfId="1" applyNumberFormat="1" applyFont="1" applyFill="1" applyBorder="1" applyAlignment="1">
      <alignment shrinkToFit="1"/>
    </xf>
    <xf numFmtId="0" fontId="2" fillId="4" borderId="64" xfId="2" applyNumberFormat="1" applyFont="1" applyFill="1" applyBorder="1" applyAlignment="1">
      <alignment shrinkToFit="1"/>
    </xf>
    <xf numFmtId="0" fontId="2" fillId="4" borderId="21" xfId="2" applyNumberFormat="1" applyFont="1" applyFill="1" applyBorder="1" applyAlignment="1">
      <alignment horizontal="right" shrinkToFit="1"/>
    </xf>
    <xf numFmtId="0" fontId="2" fillId="4" borderId="31" xfId="2" applyNumberFormat="1" applyFont="1" applyFill="1" applyBorder="1" applyAlignment="1">
      <alignment horizontal="right" shrinkToFit="1"/>
    </xf>
    <xf numFmtId="0" fontId="2" fillId="4" borderId="30" xfId="2" applyNumberFormat="1" applyFont="1" applyFill="1" applyBorder="1" applyAlignment="1">
      <alignment shrinkToFit="1"/>
    </xf>
    <xf numFmtId="178" fontId="14" fillId="0" borderId="18" xfId="3" applyNumberFormat="1" applyFont="1" applyFill="1" applyBorder="1" applyAlignment="1">
      <alignment horizontal="right" vertical="center"/>
    </xf>
    <xf numFmtId="179" fontId="13" fillId="0" borderId="16" xfId="3" applyNumberFormat="1" applyFont="1" applyFill="1" applyBorder="1" applyAlignment="1">
      <alignment horizontal="right" vertical="center"/>
    </xf>
    <xf numFmtId="176" fontId="13" fillId="0" borderId="18" xfId="3" applyNumberFormat="1" applyFont="1" applyFill="1" applyBorder="1" applyAlignment="1">
      <alignment vertical="center"/>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0" borderId="7" xfId="2" applyFont="1" applyBorder="1" applyAlignment="1">
      <alignment vertical="center" shrinkToFit="1"/>
    </xf>
    <xf numFmtId="0" fontId="5" fillId="5" borderId="7" xfId="2" applyFont="1" applyFill="1" applyBorder="1" applyAlignment="1">
      <alignment horizontal="center" vertical="center" shrinkToFit="1"/>
    </xf>
    <xf numFmtId="0" fontId="0" fillId="4" borderId="10" xfId="0" applyFill="1" applyBorder="1" applyAlignment="1">
      <alignment horizontal="center" vertical="center"/>
    </xf>
    <xf numFmtId="0" fontId="2" fillId="0" borderId="10" xfId="0" applyFont="1" applyBorder="1" applyAlignment="1">
      <alignment horizontal="center" vertical="center"/>
    </xf>
    <xf numFmtId="0" fontId="2" fillId="5" borderId="9" xfId="0" applyFont="1" applyFill="1" applyBorder="1"/>
    <xf numFmtId="0" fontId="2" fillId="5" borderId="1" xfId="0" applyFont="1" applyFill="1" applyBorder="1"/>
    <xf numFmtId="38" fontId="20" fillId="5" borderId="18" xfId="1" applyFont="1" applyFill="1" applyBorder="1"/>
    <xf numFmtId="0" fontId="2" fillId="0" borderId="10" xfId="0" applyFont="1" applyFill="1" applyBorder="1"/>
    <xf numFmtId="38" fontId="2" fillId="0" borderId="10" xfId="1" applyFont="1" applyFill="1" applyBorder="1"/>
    <xf numFmtId="0" fontId="2" fillId="0" borderId="10" xfId="0" applyFont="1" applyFill="1" applyBorder="1" applyAlignment="1">
      <alignment horizontal="center"/>
    </xf>
    <xf numFmtId="0" fontId="2" fillId="0" borderId="18" xfId="0" applyFont="1" applyBorder="1" applyAlignment="1">
      <alignment horizontal="center" vertical="center"/>
    </xf>
    <xf numFmtId="38" fontId="2" fillId="0" borderId="17" xfId="1" applyFont="1" applyFill="1" applyBorder="1"/>
    <xf numFmtId="0" fontId="2" fillId="0" borderId="30" xfId="0" applyFont="1" applyBorder="1"/>
    <xf numFmtId="0" fontId="2" fillId="0" borderId="8" xfId="0" applyFont="1" applyBorder="1" applyAlignment="1"/>
    <xf numFmtId="0" fontId="2" fillId="0" borderId="9" xfId="0" applyFont="1" applyBorder="1" applyAlignment="1"/>
    <xf numFmtId="0" fontId="2" fillId="0" borderId="1" xfId="0" applyFont="1" applyBorder="1" applyAlignment="1"/>
    <xf numFmtId="0" fontId="0" fillId="0" borderId="70" xfId="0" applyBorder="1" applyAlignment="1">
      <alignment horizontal="center" vertical="center"/>
    </xf>
    <xf numFmtId="0" fontId="13" fillId="0" borderId="47" xfId="0" applyFont="1" applyFill="1" applyBorder="1" applyAlignment="1">
      <alignment horizontal="center" vertical="center"/>
    </xf>
    <xf numFmtId="0" fontId="13" fillId="0" borderId="60" xfId="0" applyFont="1" applyBorder="1" applyAlignment="1">
      <alignment horizontal="center" vertical="center" shrinkToFit="1"/>
    </xf>
    <xf numFmtId="0" fontId="21" fillId="0" borderId="11" xfId="0" applyFont="1" applyBorder="1" applyAlignment="1">
      <alignment horizontal="center" vertical="center"/>
    </xf>
    <xf numFmtId="0" fontId="2" fillId="3" borderId="28" xfId="2" applyFont="1" applyFill="1" applyBorder="1" applyAlignment="1">
      <alignment horizontal="center" shrinkToFit="1"/>
    </xf>
    <xf numFmtId="0" fontId="2" fillId="3" borderId="62" xfId="2" applyFont="1" applyFill="1" applyBorder="1" applyAlignment="1">
      <alignment horizontal="center" shrinkToFit="1"/>
    </xf>
    <xf numFmtId="0" fontId="5" fillId="5" borderId="5" xfId="2" applyFont="1" applyFill="1" applyBorder="1" applyAlignment="1">
      <alignment horizontal="center" vertical="center" shrinkToFit="1"/>
    </xf>
    <xf numFmtId="0" fontId="4" fillId="0" borderId="0" xfId="0" applyFont="1" applyAlignment="1">
      <alignment horizontal="center" vertical="center"/>
    </xf>
    <xf numFmtId="38" fontId="2" fillId="5" borderId="9" xfId="1" applyFont="1" applyFill="1" applyBorder="1"/>
    <xf numFmtId="0" fontId="2" fillId="0" borderId="0" xfId="0" applyFont="1" applyFill="1" applyAlignment="1">
      <alignment vertical="center"/>
    </xf>
    <xf numFmtId="182" fontId="0" fillId="6" borderId="58" xfId="0" applyNumberFormat="1" applyFill="1" applyBorder="1" applyAlignment="1">
      <alignment horizontal="center" vertical="center" shrinkToFit="1"/>
    </xf>
    <xf numFmtId="182" fontId="0" fillId="6" borderId="59" xfId="0" applyNumberFormat="1" applyFill="1" applyBorder="1" applyAlignment="1">
      <alignment horizontal="center" vertical="center" shrinkToFit="1"/>
    </xf>
    <xf numFmtId="182" fontId="0" fillId="0" borderId="5" xfId="0" applyNumberFormat="1" applyBorder="1" applyAlignment="1">
      <alignment horizontal="center" vertical="center" shrinkToFit="1"/>
    </xf>
    <xf numFmtId="0" fontId="0" fillId="0" borderId="10" xfId="0" applyBorder="1" applyAlignment="1">
      <alignment horizontal="center" vertical="center" shrinkToFit="1"/>
    </xf>
    <xf numFmtId="182" fontId="0" fillId="0" borderId="1" xfId="0" applyNumberFormat="1" applyBorder="1" applyAlignment="1">
      <alignment horizontal="center" vertical="center" shrinkToFit="1"/>
    </xf>
    <xf numFmtId="182" fontId="0" fillId="0" borderId="65" xfId="0" applyNumberFormat="1" applyBorder="1" applyAlignment="1">
      <alignment horizontal="center" vertical="center" shrinkToFit="1"/>
    </xf>
    <xf numFmtId="182" fontId="0" fillId="0" borderId="11" xfId="0" applyNumberFormat="1" applyBorder="1" applyAlignment="1">
      <alignment horizontal="center" vertical="center" shrinkToFit="1"/>
    </xf>
    <xf numFmtId="182" fontId="0" fillId="0" borderId="66" xfId="0" applyNumberFormat="1" applyBorder="1" applyAlignment="1">
      <alignment horizontal="center" vertical="center" shrinkToFit="1"/>
    </xf>
    <xf numFmtId="0" fontId="2" fillId="0" borderId="31" xfId="0" applyFont="1" applyFill="1" applyBorder="1" applyAlignment="1">
      <alignment vertical="center"/>
    </xf>
    <xf numFmtId="0" fontId="2" fillId="0" borderId="31" xfId="0" applyFont="1" applyFill="1" applyBorder="1"/>
    <xf numFmtId="0" fontId="0" fillId="0" borderId="0" xfId="0" applyBorder="1" applyAlignment="1">
      <alignment horizontal="center" vertical="center"/>
    </xf>
    <xf numFmtId="0" fontId="4" fillId="4" borderId="0" xfId="0" applyFont="1" applyFill="1" applyBorder="1" applyAlignment="1">
      <alignment horizontal="center" vertical="center"/>
    </xf>
    <xf numFmtId="0" fontId="0" fillId="0" borderId="0" xfId="0" applyFill="1" applyBorder="1" applyAlignment="1">
      <alignment horizontal="center" vertical="center"/>
    </xf>
    <xf numFmtId="0" fontId="0" fillId="4" borderId="0" xfId="0" applyFill="1" applyBorder="1" applyAlignment="1">
      <alignment horizontal="center" vertical="center"/>
    </xf>
    <xf numFmtId="182" fontId="0" fillId="6" borderId="0" xfId="0" applyNumberFormat="1" applyFill="1" applyBorder="1" applyAlignment="1">
      <alignment horizontal="center" vertical="center" shrinkToFit="1"/>
    </xf>
    <xf numFmtId="182" fontId="0" fillId="0" borderId="0" xfId="0" applyNumberFormat="1" applyBorder="1" applyAlignment="1">
      <alignment horizontal="center" vertical="center" shrinkToFit="1"/>
    </xf>
    <xf numFmtId="0" fontId="0" fillId="0" borderId="0" xfId="0" applyAlignment="1">
      <alignment horizontal="center" vertical="center"/>
    </xf>
    <xf numFmtId="0" fontId="0" fillId="0" borderId="20" xfId="0" applyBorder="1" applyAlignment="1">
      <alignment horizontal="center" vertical="center" shrinkToFit="1"/>
    </xf>
    <xf numFmtId="0" fontId="0" fillId="0" borderId="0" xfId="0" applyBorder="1" applyAlignment="1">
      <alignment horizontal="center" vertical="center" shrinkToFit="1"/>
    </xf>
    <xf numFmtId="0" fontId="0" fillId="0" borderId="20" xfId="0" applyBorder="1" applyAlignment="1">
      <alignment horizontal="center" vertical="center"/>
    </xf>
    <xf numFmtId="0" fontId="0" fillId="0" borderId="29" xfId="0" applyBorder="1" applyAlignment="1">
      <alignment horizontal="center" vertical="center" shrinkToFit="1"/>
    </xf>
    <xf numFmtId="183" fontId="13" fillId="5" borderId="10" xfId="3" applyNumberFormat="1" applyFont="1" applyFill="1" applyBorder="1" applyAlignment="1">
      <alignment vertical="center"/>
    </xf>
    <xf numFmtId="183" fontId="13" fillId="5" borderId="16" xfId="3" applyNumberFormat="1" applyFont="1" applyFill="1" applyBorder="1" applyAlignment="1">
      <alignment vertical="center"/>
    </xf>
    <xf numFmtId="183" fontId="13" fillId="5" borderId="16" xfId="3" applyNumberFormat="1" applyFont="1" applyFill="1" applyBorder="1" applyAlignment="1">
      <alignment horizontal="right" vertical="center"/>
    </xf>
    <xf numFmtId="38" fontId="2" fillId="0" borderId="9" xfId="1" applyFont="1" applyBorder="1" applyAlignment="1">
      <alignment horizontal="right"/>
    </xf>
    <xf numFmtId="38" fontId="2" fillId="0" borderId="0" xfId="1" applyFont="1" applyFill="1" applyBorder="1" applyAlignment="1">
      <alignment horizontal="right"/>
    </xf>
    <xf numFmtId="0" fontId="2" fillId="0" borderId="9" xfId="0" applyFont="1" applyBorder="1" applyAlignment="1">
      <alignment shrinkToFit="1"/>
    </xf>
    <xf numFmtId="0" fontId="2" fillId="0" borderId="8" xfId="0" applyFont="1" applyFill="1" applyBorder="1" applyAlignment="1">
      <alignment shrinkToFit="1"/>
    </xf>
    <xf numFmtId="38" fontId="2" fillId="0" borderId="9" xfId="1" applyFont="1" applyBorder="1" applyAlignment="1">
      <alignment shrinkToFit="1"/>
    </xf>
    <xf numFmtId="0" fontId="2" fillId="0" borderId="20" xfId="0" applyFont="1" applyBorder="1" applyAlignment="1">
      <alignment shrinkToFit="1"/>
    </xf>
    <xf numFmtId="38" fontId="2" fillId="0" borderId="8" xfId="1" applyFont="1" applyBorder="1" applyAlignment="1">
      <alignment horizontal="right"/>
    </xf>
    <xf numFmtId="2" fontId="0" fillId="6" borderId="58" xfId="0" applyNumberFormat="1" applyFill="1" applyBorder="1" applyAlignment="1">
      <alignment horizontal="center" vertical="center" shrinkToFit="1"/>
    </xf>
    <xf numFmtId="2" fontId="0" fillId="0" borderId="5" xfId="0" applyNumberFormat="1" applyBorder="1" applyAlignment="1">
      <alignment horizontal="center" vertical="center" shrinkToFit="1"/>
    </xf>
    <xf numFmtId="2" fontId="0" fillId="0" borderId="10" xfId="0" applyNumberFormat="1" applyBorder="1" applyAlignment="1">
      <alignment horizontal="center" vertical="center" shrinkToFit="1"/>
    </xf>
    <xf numFmtId="2" fontId="0" fillId="0" borderId="7" xfId="0" applyNumberFormat="1" applyBorder="1" applyAlignment="1">
      <alignment horizontal="center" vertical="center" shrinkToFit="1"/>
    </xf>
    <xf numFmtId="38" fontId="2" fillId="0" borderId="29" xfId="1" applyFont="1" applyBorder="1" applyAlignment="1">
      <alignment horizontal="right"/>
    </xf>
    <xf numFmtId="38" fontId="2" fillId="0" borderId="9" xfId="1" applyFont="1" applyFill="1" applyBorder="1" applyAlignment="1">
      <alignment horizontal="right" shrinkToFit="1"/>
    </xf>
    <xf numFmtId="38" fontId="2" fillId="0" borderId="10" xfId="1" applyFont="1" applyFill="1" applyBorder="1" applyAlignment="1">
      <alignment horizontal="right"/>
    </xf>
    <xf numFmtId="0" fontId="2" fillId="5" borderId="10" xfId="0" applyFont="1" applyFill="1" applyBorder="1" applyAlignment="1">
      <alignment vertical="center"/>
    </xf>
    <xf numFmtId="0" fontId="0" fillId="0" borderId="18" xfId="0" applyBorder="1" applyAlignment="1">
      <alignment horizontal="center" vertical="center" shrinkToFit="1"/>
    </xf>
    <xf numFmtId="0" fontId="0" fillId="0" borderId="16" xfId="0" applyBorder="1" applyAlignment="1">
      <alignment horizontal="center" vertical="center" shrinkToFit="1"/>
    </xf>
    <xf numFmtId="0" fontId="23" fillId="0" borderId="30" xfId="0" applyFont="1" applyBorder="1" applyAlignment="1">
      <alignment horizontal="center" vertical="center"/>
    </xf>
    <xf numFmtId="0" fontId="23" fillId="0" borderId="1" xfId="0" applyFont="1" applyBorder="1" applyAlignment="1">
      <alignment horizontal="center" vertical="center"/>
    </xf>
    <xf numFmtId="0" fontId="23" fillId="0" borderId="21" xfId="0" applyFont="1" applyBorder="1" applyAlignment="1">
      <alignment horizontal="center" vertical="center"/>
    </xf>
    <xf numFmtId="0" fontId="0" fillId="0" borderId="12" xfId="0" applyBorder="1" applyAlignment="1">
      <alignment horizontal="center" vertical="center" shrinkToFit="1"/>
    </xf>
    <xf numFmtId="0" fontId="0" fillId="0" borderId="8" xfId="0" applyBorder="1" applyAlignment="1">
      <alignment horizontal="center" vertical="center" shrinkToFit="1"/>
    </xf>
    <xf numFmtId="0" fontId="0" fillId="0" borderId="19" xfId="0" applyBorder="1" applyAlignment="1">
      <alignment horizontal="center" vertical="center" shrinkToFit="1"/>
    </xf>
    <xf numFmtId="0" fontId="24" fillId="0" borderId="0" xfId="0" applyFont="1" applyFill="1" applyAlignment="1">
      <alignment vertical="center"/>
    </xf>
    <xf numFmtId="0" fontId="25" fillId="4" borderId="45" xfId="1" applyNumberFormat="1" applyFont="1" applyFill="1" applyBorder="1" applyAlignment="1">
      <alignment shrinkToFit="1"/>
    </xf>
    <xf numFmtId="0" fontId="2" fillId="4" borderId="19" xfId="2" applyFill="1" applyBorder="1" applyAlignment="1">
      <alignment horizontal="left" shrinkToFit="1"/>
    </xf>
    <xf numFmtId="0" fontId="25" fillId="4" borderId="13" xfId="2" applyFont="1" applyFill="1" applyBorder="1" applyAlignment="1">
      <alignment shrinkToFit="1"/>
    </xf>
    <xf numFmtId="0" fontId="2" fillId="4" borderId="13" xfId="2" applyFill="1" applyBorder="1" applyAlignment="1">
      <alignment shrinkToFit="1"/>
    </xf>
    <xf numFmtId="0" fontId="2" fillId="4" borderId="71" xfId="2" applyFill="1" applyBorder="1" applyAlignment="1">
      <alignment shrinkToFit="1"/>
    </xf>
    <xf numFmtId="0" fontId="2" fillId="4" borderId="42" xfId="2" applyFill="1" applyBorder="1" applyAlignment="1">
      <alignment horizontal="right" shrinkToFit="1"/>
    </xf>
    <xf numFmtId="0" fontId="2" fillId="4" borderId="43" xfId="2" applyFill="1" applyBorder="1" applyAlignment="1">
      <alignment horizontal="right" shrinkToFit="1"/>
    </xf>
    <xf numFmtId="0" fontId="25" fillId="4" borderId="43" xfId="2" applyFont="1" applyFill="1" applyBorder="1" applyAlignment="1">
      <alignment horizontal="right" shrinkToFit="1"/>
    </xf>
    <xf numFmtId="0" fontId="2" fillId="4" borderId="72" xfId="2" applyFill="1" applyBorder="1" applyAlignment="1">
      <alignment shrinkToFit="1"/>
    </xf>
    <xf numFmtId="0" fontId="2" fillId="4" borderId="73" xfId="2" applyFill="1" applyBorder="1" applyAlignment="1">
      <alignment shrinkToFit="1"/>
    </xf>
    <xf numFmtId="181" fontId="27" fillId="4" borderId="20" xfId="3" applyNumberFormat="1" applyFont="1" applyFill="1" applyBorder="1" applyAlignment="1">
      <alignment horizontal="right" vertical="center"/>
    </xf>
    <xf numFmtId="178" fontId="28" fillId="4" borderId="18" xfId="3" applyNumberFormat="1" applyFont="1" applyFill="1" applyBorder="1" applyAlignment="1">
      <alignment horizontal="right" vertical="center"/>
    </xf>
    <xf numFmtId="181" fontId="27" fillId="4" borderId="18" xfId="3" applyNumberFormat="1" applyFont="1" applyFill="1" applyBorder="1" applyAlignment="1">
      <alignment vertical="center"/>
    </xf>
    <xf numFmtId="178" fontId="28" fillId="4" borderId="29" xfId="3" applyNumberFormat="1" applyFont="1" applyFill="1" applyBorder="1" applyAlignment="1">
      <alignment horizontal="right" vertical="center"/>
    </xf>
    <xf numFmtId="181" fontId="27" fillId="4" borderId="16" xfId="3" applyNumberFormat="1" applyFont="1" applyFill="1" applyBorder="1" applyAlignment="1">
      <alignment horizontal="right" vertical="center"/>
    </xf>
    <xf numFmtId="181" fontId="13" fillId="5" borderId="10" xfId="3" applyNumberFormat="1" applyFont="1" applyFill="1" applyBorder="1" applyAlignment="1">
      <alignment vertical="center" shrinkToFit="1"/>
    </xf>
    <xf numFmtId="181" fontId="13" fillId="5" borderId="16" xfId="3" applyNumberFormat="1" applyFont="1" applyFill="1" applyBorder="1" applyAlignment="1">
      <alignment horizontal="right" vertical="center"/>
    </xf>
    <xf numFmtId="178" fontId="14" fillId="5" borderId="18" xfId="3" applyNumberFormat="1" applyFont="1" applyFill="1" applyBorder="1" applyAlignment="1">
      <alignment horizontal="right" vertical="center"/>
    </xf>
    <xf numFmtId="176" fontId="13" fillId="5" borderId="8" xfId="3" applyNumberFormat="1" applyFont="1" applyFill="1" applyBorder="1" applyAlignment="1">
      <alignment vertical="center"/>
    </xf>
    <xf numFmtId="179" fontId="13" fillId="5" borderId="19" xfId="3" applyNumberFormat="1" applyFont="1" applyFill="1" applyBorder="1" applyAlignment="1">
      <alignment horizontal="right" vertical="center"/>
    </xf>
    <xf numFmtId="178" fontId="14" fillId="5" borderId="12" xfId="3" applyNumberFormat="1" applyFont="1" applyFill="1" applyBorder="1" applyAlignment="1">
      <alignment horizontal="right" vertical="center"/>
    </xf>
    <xf numFmtId="0" fontId="29" fillId="4" borderId="67" xfId="0" applyFont="1" applyFill="1" applyBorder="1" applyAlignment="1">
      <alignment horizontal="center" vertical="center"/>
    </xf>
    <xf numFmtId="0" fontId="29" fillId="4" borderId="49"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0" xfId="0" applyFont="1" applyFill="1" applyBorder="1" applyAlignment="1">
      <alignment horizontal="center" vertical="center" shrinkToFit="1"/>
    </xf>
    <xf numFmtId="0" fontId="30" fillId="4"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32" xfId="0" applyFont="1" applyFill="1" applyBorder="1" applyAlignment="1">
      <alignment horizontal="center" vertical="center"/>
    </xf>
    <xf numFmtId="38" fontId="25" fillId="3" borderId="9" xfId="1" applyFont="1" applyFill="1" applyBorder="1"/>
    <xf numFmtId="0" fontId="25" fillId="0" borderId="9" xfId="0" applyFont="1" applyBorder="1"/>
    <xf numFmtId="38" fontId="25" fillId="0" borderId="9" xfId="1" applyFont="1" applyBorder="1"/>
    <xf numFmtId="38" fontId="25" fillId="0" borderId="9" xfId="1" applyFont="1" applyFill="1" applyBorder="1" applyAlignment="1">
      <alignment horizontal="right" vertical="center" shrinkToFit="1"/>
    </xf>
    <xf numFmtId="38" fontId="25" fillId="0" borderId="0" xfId="1" applyFont="1" applyFill="1" applyBorder="1" applyAlignment="1">
      <alignment horizontal="right"/>
    </xf>
    <xf numFmtId="38" fontId="25" fillId="0" borderId="9" xfId="1" applyFont="1" applyFill="1" applyBorder="1" applyAlignment="1">
      <alignment horizontal="right" shrinkToFit="1"/>
    </xf>
    <xf numFmtId="0" fontId="25" fillId="0" borderId="9" xfId="0" applyFont="1" applyBorder="1" applyAlignment="1">
      <alignment shrinkToFit="1"/>
    </xf>
    <xf numFmtId="0" fontId="25" fillId="0" borderId="9" xfId="0" applyFont="1" applyFill="1" applyBorder="1" applyAlignment="1">
      <alignment shrinkToFit="1"/>
    </xf>
    <xf numFmtId="38" fontId="25" fillId="0" borderId="9" xfId="1" applyFont="1" applyBorder="1" applyAlignment="1">
      <alignment shrinkToFit="1"/>
    </xf>
    <xf numFmtId="38" fontId="25" fillId="0" borderId="9" xfId="1" applyFont="1" applyBorder="1" applyAlignment="1">
      <alignment horizontal="right"/>
    </xf>
    <xf numFmtId="184" fontId="27" fillId="4" borderId="16" xfId="3" applyNumberFormat="1" applyFont="1" applyFill="1" applyBorder="1" applyAlignment="1">
      <alignment horizontal="right" vertical="center"/>
    </xf>
    <xf numFmtId="178" fontId="28" fillId="4" borderId="30" xfId="3" applyNumberFormat="1" applyFont="1" applyFill="1" applyBorder="1" applyAlignment="1">
      <alignment horizontal="right" vertical="center"/>
    </xf>
    <xf numFmtId="0" fontId="25" fillId="0" borderId="0" xfId="0" applyFont="1"/>
    <xf numFmtId="0" fontId="2" fillId="2" borderId="10"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10" xfId="0" applyFont="1" applyBorder="1" applyAlignment="1">
      <alignment horizontal="center" vertical="center"/>
    </xf>
    <xf numFmtId="0" fontId="31" fillId="0" borderId="10" xfId="0" applyFont="1" applyFill="1" applyBorder="1" applyAlignment="1">
      <alignment horizontal="center" vertical="center"/>
    </xf>
    <xf numFmtId="0" fontId="2" fillId="0" borderId="32" xfId="0" applyFont="1" applyFill="1" applyBorder="1" applyAlignment="1">
      <alignment horizontal="center" vertical="center"/>
    </xf>
    <xf numFmtId="0" fontId="25" fillId="0" borderId="0" xfId="0" applyFont="1" applyAlignment="1">
      <alignment vertical="center"/>
    </xf>
    <xf numFmtId="38" fontId="25" fillId="0" borderId="9" xfId="1" applyFont="1" applyBorder="1" applyAlignment="1">
      <alignment vertical="center"/>
    </xf>
    <xf numFmtId="0" fontId="25" fillId="0" borderId="9" xfId="0" applyFont="1" applyBorder="1" applyAlignment="1">
      <alignment vertical="center"/>
    </xf>
    <xf numFmtId="0" fontId="5" fillId="0" borderId="0" xfId="0" applyFont="1" applyAlignment="1">
      <alignment vertical="center"/>
    </xf>
    <xf numFmtId="0" fontId="24" fillId="0" borderId="0" xfId="0" applyFont="1" applyAlignment="1">
      <alignment vertical="center"/>
    </xf>
    <xf numFmtId="0" fontId="5" fillId="0" borderId="0" xfId="0" applyFont="1" applyAlignment="1">
      <alignment horizontal="left" vertical="center"/>
    </xf>
    <xf numFmtId="0" fontId="2" fillId="0" borderId="8" xfId="0" applyFont="1" applyBorder="1" applyAlignment="1">
      <alignment horizontal="center" wrapText="1"/>
    </xf>
    <xf numFmtId="0" fontId="2" fillId="0" borderId="1" xfId="0" applyFont="1" applyBorder="1" applyAlignment="1">
      <alignment horizontal="center" wrapText="1"/>
    </xf>
    <xf numFmtId="0" fontId="12" fillId="0" borderId="8"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xf>
    <xf numFmtId="0" fontId="12" fillId="0" borderId="1"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38" fontId="12" fillId="0" borderId="14" xfId="1" applyFont="1" applyBorder="1" applyAlignment="1">
      <alignment horizontal="center"/>
    </xf>
    <xf numFmtId="38" fontId="12" fillId="0" borderId="15" xfId="1"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25" fillId="3" borderId="9" xfId="0" applyFont="1" applyFill="1" applyBorder="1" applyAlignment="1">
      <alignment horizontal="center" vertical="center" shrinkToFit="1"/>
    </xf>
    <xf numFmtId="38" fontId="25" fillId="4" borderId="9" xfId="1" applyFont="1" applyFill="1" applyBorder="1" applyAlignment="1">
      <alignment horizontal="left" vertical="top" wrapText="1" shrinkToFit="1"/>
    </xf>
    <xf numFmtId="0" fontId="2" fillId="5" borderId="9" xfId="0" applyFont="1" applyFill="1" applyBorder="1" applyAlignment="1">
      <alignment horizontal="right" vertical="center" shrinkToFit="1"/>
    </xf>
    <xf numFmtId="38" fontId="2" fillId="0" borderId="9" xfId="1" applyFont="1" applyFill="1" applyBorder="1" applyAlignment="1">
      <alignment horizontal="center" vertical="center" shrinkToFit="1"/>
    </xf>
    <xf numFmtId="0" fontId="25" fillId="4" borderId="9" xfId="0" applyFont="1" applyFill="1" applyBorder="1" applyAlignment="1">
      <alignment horizontal="left" vertical="center" wrapText="1"/>
    </xf>
    <xf numFmtId="0" fontId="26" fillId="4" borderId="9" xfId="0" applyFont="1" applyFill="1" applyBorder="1" applyAlignment="1">
      <alignment horizontal="center" vertical="center" wrapText="1"/>
    </xf>
    <xf numFmtId="38" fontId="2" fillId="5" borderId="9" xfId="1" applyFont="1" applyFill="1" applyBorder="1" applyAlignment="1">
      <alignment vertical="center"/>
    </xf>
    <xf numFmtId="38" fontId="25" fillId="4" borderId="9" xfId="1" applyFont="1" applyFill="1" applyBorder="1" applyAlignment="1">
      <alignment vertical="center"/>
    </xf>
    <xf numFmtId="38" fontId="2" fillId="5" borderId="9" xfId="0" applyNumberFormat="1" applyFont="1" applyFill="1" applyBorder="1" applyAlignment="1">
      <alignment vertical="center"/>
    </xf>
    <xf numFmtId="0" fontId="2" fillId="5" borderId="9" xfId="0" applyFont="1" applyFill="1" applyBorder="1" applyAlignment="1">
      <alignment vertical="center"/>
    </xf>
    <xf numFmtId="0" fontId="24" fillId="0" borderId="0" xfId="0" applyFont="1" applyFill="1" applyAlignment="1">
      <alignment horizontal="left" vertical="center" shrinkToFit="1"/>
    </xf>
    <xf numFmtId="0" fontId="25" fillId="4" borderId="31" xfId="0" applyFont="1" applyFill="1" applyBorder="1" applyAlignment="1">
      <alignment horizontal="left" vertical="center" shrinkToFit="1"/>
    </xf>
    <xf numFmtId="38" fontId="2" fillId="5" borderId="9" xfId="1" applyFont="1" applyFill="1" applyBorder="1" applyAlignment="1">
      <alignment horizontal="right" vertical="center" shrinkToFit="1"/>
    </xf>
    <xf numFmtId="179" fontId="25" fillId="3" borderId="9" xfId="0" applyNumberFormat="1" applyFont="1" applyFill="1" applyBorder="1" applyAlignment="1">
      <alignment horizontal="center" vertical="center" shrinkToFit="1"/>
    </xf>
    <xf numFmtId="0" fontId="6" fillId="0" borderId="22" xfId="2" applyFont="1" applyBorder="1" applyAlignment="1">
      <alignment horizontal="center" vertical="center"/>
    </xf>
    <xf numFmtId="0" fontId="6" fillId="0" borderId="22" xfId="2" applyFont="1" applyBorder="1" applyAlignment="1">
      <alignment horizontal="center" vertical="center" shrinkToFit="1"/>
    </xf>
    <xf numFmtId="0" fontId="2" fillId="0" borderId="0" xfId="2" applyFont="1" applyAlignment="1">
      <alignment wrapText="1"/>
    </xf>
    <xf numFmtId="0" fontId="2" fillId="0" borderId="0" xfId="2" applyFont="1" applyAlignment="1"/>
    <xf numFmtId="0" fontId="2" fillId="0" borderId="0" xfId="2" applyFont="1" applyBorder="1" applyAlignment="1"/>
    <xf numFmtId="38" fontId="2" fillId="0" borderId="25" xfId="1" applyFont="1" applyFill="1" applyBorder="1" applyAlignment="1"/>
    <xf numFmtId="38" fontId="2" fillId="0" borderId="26" xfId="1" applyFont="1" applyFill="1" applyBorder="1" applyAlignment="1"/>
    <xf numFmtId="0" fontId="2" fillId="4" borderId="25" xfId="2" applyFont="1" applyFill="1" applyBorder="1" applyAlignment="1">
      <alignment horizontal="center"/>
    </xf>
    <xf numFmtId="0" fontId="2" fillId="4" borderId="26" xfId="2" applyFont="1" applyFill="1" applyBorder="1" applyAlignment="1">
      <alignment horizontal="center"/>
    </xf>
    <xf numFmtId="38" fontId="2" fillId="4" borderId="25" xfId="1" applyFont="1" applyFill="1" applyBorder="1" applyAlignment="1"/>
    <xf numFmtId="38" fontId="2" fillId="4" borderId="26" xfId="1" applyFont="1" applyFill="1" applyBorder="1" applyAlignment="1"/>
    <xf numFmtId="38" fontId="25" fillId="4" borderId="25" xfId="1" applyFont="1" applyFill="1" applyBorder="1" applyAlignment="1"/>
    <xf numFmtId="38" fontId="25" fillId="4" borderId="26" xfId="1" applyFont="1" applyFill="1" applyBorder="1" applyAlignment="1"/>
    <xf numFmtId="0" fontId="25" fillId="4" borderId="25" xfId="2" applyFont="1" applyFill="1" applyBorder="1" applyAlignment="1">
      <alignment horizontal="center"/>
    </xf>
    <xf numFmtId="0" fontId="25" fillId="4" borderId="26" xfId="2" applyFont="1" applyFill="1" applyBorder="1" applyAlignment="1">
      <alignment horizontal="center"/>
    </xf>
    <xf numFmtId="0" fontId="2" fillId="0" borderId="23" xfId="2" applyFont="1" applyFill="1" applyBorder="1" applyAlignment="1">
      <alignment horizontal="center"/>
    </xf>
    <xf numFmtId="0" fontId="2" fillId="0" borderId="24" xfId="2" applyFont="1" applyFill="1" applyBorder="1" applyAlignment="1">
      <alignment horizontal="center"/>
    </xf>
    <xf numFmtId="0" fontId="2" fillId="4" borderId="1" xfId="2" applyFont="1" applyFill="1" applyBorder="1" applyAlignment="1">
      <alignment horizontal="center"/>
    </xf>
    <xf numFmtId="38" fontId="2" fillId="4" borderId="1" xfId="1" applyFont="1" applyFill="1" applyBorder="1" applyAlignment="1"/>
    <xf numFmtId="38" fontId="2" fillId="0" borderId="1" xfId="1" applyFont="1" applyFill="1" applyBorder="1" applyAlignment="1"/>
    <xf numFmtId="0" fontId="25" fillId="4" borderId="8" xfId="2" applyFont="1" applyFill="1" applyBorder="1" applyAlignment="1">
      <alignment horizontal="center"/>
    </xf>
    <xf numFmtId="38" fontId="25" fillId="4" borderId="8" xfId="1" applyFont="1" applyFill="1" applyBorder="1" applyAlignment="1"/>
    <xf numFmtId="38" fontId="2" fillId="4" borderId="8" xfId="1" applyFont="1" applyFill="1" applyBorder="1" applyAlignment="1"/>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5" fillId="0" borderId="33" xfId="2" applyFont="1" applyBorder="1" applyAlignment="1">
      <alignment horizontal="center" vertical="center" shrinkToFit="1"/>
    </xf>
    <xf numFmtId="0" fontId="5" fillId="0" borderId="34" xfId="2" applyFont="1" applyBorder="1" applyAlignment="1">
      <alignment horizontal="center" vertical="center" shrinkToFit="1"/>
    </xf>
    <xf numFmtId="0" fontId="5" fillId="0" borderId="35" xfId="2" applyFont="1" applyBorder="1" applyAlignment="1">
      <alignment horizontal="center" vertical="center" shrinkToFit="1"/>
    </xf>
    <xf numFmtId="38" fontId="5" fillId="5" borderId="36" xfId="2" applyNumberFormat="1" applyFont="1" applyFill="1" applyBorder="1" applyAlignment="1">
      <alignment horizontal="center" vertical="center" shrinkToFit="1"/>
    </xf>
    <xf numFmtId="38" fontId="5" fillId="5" borderId="37" xfId="2" applyNumberFormat="1" applyFont="1" applyFill="1" applyBorder="1" applyAlignment="1">
      <alignment horizontal="center" vertical="center" shrinkToFit="1"/>
    </xf>
    <xf numFmtId="0" fontId="5" fillId="5" borderId="38" xfId="2" applyFont="1" applyFill="1" applyBorder="1" applyAlignment="1">
      <alignment horizontal="center" vertical="center" shrinkToFit="1"/>
    </xf>
    <xf numFmtId="0" fontId="2" fillId="0" borderId="39"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40"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31" xfId="2" applyFont="1" applyBorder="1" applyAlignment="1">
      <alignment horizontal="center" vertical="center" shrinkToFit="1"/>
    </xf>
    <xf numFmtId="0" fontId="2" fillId="0" borderId="41" xfId="2" applyFont="1" applyBorder="1" applyAlignment="1">
      <alignment horizontal="center" vertical="center" shrinkToFit="1"/>
    </xf>
    <xf numFmtId="38" fontId="2" fillId="0" borderId="46" xfId="1" applyFont="1" applyFill="1" applyBorder="1" applyAlignment="1">
      <alignment horizontal="center" shrinkToFit="1"/>
    </xf>
    <xf numFmtId="38" fontId="2" fillId="0" borderId="22" xfId="1" applyFont="1" applyFill="1" applyBorder="1" applyAlignment="1">
      <alignment horizontal="center" shrinkToFit="1"/>
    </xf>
    <xf numFmtId="38" fontId="2" fillId="0" borderId="47" xfId="1" applyFont="1" applyFill="1" applyBorder="1" applyAlignment="1">
      <alignment horizontal="center" shrinkToFit="1"/>
    </xf>
    <xf numFmtId="38" fontId="2" fillId="0" borderId="8" xfId="1" applyFont="1" applyFill="1" applyBorder="1" applyAlignment="1"/>
    <xf numFmtId="176" fontId="13" fillId="0" borderId="16" xfId="3" applyNumberFormat="1" applyFont="1" applyBorder="1" applyAlignment="1">
      <alignment horizontal="center" vertical="center"/>
    </xf>
    <xf numFmtId="176" fontId="13" fillId="0" borderId="17" xfId="3" applyNumberFormat="1" applyFont="1" applyBorder="1" applyAlignment="1">
      <alignment horizontal="center" vertical="center"/>
    </xf>
    <xf numFmtId="176" fontId="13" fillId="0" borderId="18" xfId="3" applyNumberFormat="1" applyFont="1" applyBorder="1" applyAlignment="1">
      <alignment horizontal="center" vertical="center"/>
    </xf>
    <xf numFmtId="0" fontId="13" fillId="5" borderId="10" xfId="3" applyFont="1" applyFill="1" applyBorder="1" applyAlignment="1">
      <alignment horizontal="center" vertical="center" shrinkToFit="1"/>
    </xf>
    <xf numFmtId="176" fontId="13" fillId="5" borderId="13" xfId="3" applyNumberFormat="1" applyFont="1" applyFill="1" applyBorder="1" applyAlignment="1">
      <alignment vertical="center" wrapText="1"/>
    </xf>
    <xf numFmtId="176" fontId="13" fillId="5" borderId="12" xfId="3" applyNumberFormat="1" applyFont="1" applyFill="1" applyBorder="1" applyAlignment="1">
      <alignment vertical="center" wrapText="1"/>
    </xf>
    <xf numFmtId="176" fontId="13" fillId="5" borderId="0" xfId="3" applyNumberFormat="1" applyFont="1" applyFill="1" applyBorder="1" applyAlignment="1">
      <alignment vertical="center" wrapText="1"/>
    </xf>
    <xf numFmtId="176" fontId="13" fillId="5" borderId="29" xfId="3" applyNumberFormat="1" applyFont="1" applyFill="1" applyBorder="1" applyAlignment="1">
      <alignment vertical="center" wrapText="1"/>
    </xf>
    <xf numFmtId="176" fontId="13" fillId="5" borderId="31" xfId="3" applyNumberFormat="1" applyFont="1" applyFill="1" applyBorder="1" applyAlignment="1">
      <alignment vertical="center" wrapText="1"/>
    </xf>
    <xf numFmtId="176" fontId="13" fillId="5" borderId="30" xfId="3" applyNumberFormat="1" applyFont="1" applyFill="1" applyBorder="1" applyAlignment="1">
      <alignment vertical="center" wrapText="1"/>
    </xf>
    <xf numFmtId="0" fontId="13" fillId="0" borderId="10" xfId="3" applyFont="1" applyBorder="1" applyAlignment="1">
      <alignment horizontal="center" vertical="center"/>
    </xf>
    <xf numFmtId="176" fontId="13" fillId="0" borderId="10" xfId="3" applyNumberFormat="1" applyFont="1" applyBorder="1" applyAlignment="1">
      <alignment horizontal="center" vertical="center"/>
    </xf>
    <xf numFmtId="58" fontId="27" fillId="4" borderId="19" xfId="3" applyNumberFormat="1" applyFont="1" applyFill="1" applyBorder="1" applyAlignment="1">
      <alignment horizontal="center" vertical="center"/>
    </xf>
    <xf numFmtId="58" fontId="27" fillId="4" borderId="13" xfId="3" applyNumberFormat="1" applyFont="1" applyFill="1" applyBorder="1" applyAlignment="1">
      <alignment horizontal="center" vertical="center"/>
    </xf>
    <xf numFmtId="58" fontId="27" fillId="4" borderId="12" xfId="3" applyNumberFormat="1" applyFont="1" applyFill="1" applyBorder="1" applyAlignment="1">
      <alignment horizontal="center" vertical="center"/>
    </xf>
    <xf numFmtId="58" fontId="27" fillId="4" borderId="20" xfId="3" applyNumberFormat="1" applyFont="1" applyFill="1" applyBorder="1" applyAlignment="1">
      <alignment horizontal="center" vertical="center"/>
    </xf>
    <xf numFmtId="58" fontId="27" fillId="4" borderId="0" xfId="3" applyNumberFormat="1" applyFont="1" applyFill="1" applyAlignment="1">
      <alignment horizontal="center" vertical="center"/>
    </xf>
    <xf numFmtId="58" fontId="27" fillId="4" borderId="29" xfId="3" applyNumberFormat="1" applyFont="1" applyFill="1" applyBorder="1" applyAlignment="1">
      <alignment horizontal="center" vertical="center"/>
    </xf>
    <xf numFmtId="58" fontId="27" fillId="4" borderId="21" xfId="3" applyNumberFormat="1" applyFont="1" applyFill="1" applyBorder="1" applyAlignment="1">
      <alignment horizontal="center" vertical="center"/>
    </xf>
    <xf numFmtId="58" fontId="27" fillId="4" borderId="31" xfId="3" applyNumberFormat="1" applyFont="1" applyFill="1" applyBorder="1" applyAlignment="1">
      <alignment horizontal="center" vertical="center"/>
    </xf>
    <xf numFmtId="58" fontId="27" fillId="4" borderId="30" xfId="3" applyNumberFormat="1" applyFont="1" applyFill="1" applyBorder="1" applyAlignment="1">
      <alignment horizontal="center" vertical="center"/>
    </xf>
    <xf numFmtId="0" fontId="13" fillId="0" borderId="19" xfId="3" applyFont="1" applyBorder="1" applyAlignment="1">
      <alignment horizontal="center" shrinkToFit="1"/>
    </xf>
    <xf numFmtId="0" fontId="13" fillId="0" borderId="20" xfId="3" applyFont="1" applyBorder="1" applyAlignment="1">
      <alignment horizontal="center" shrinkToFit="1"/>
    </xf>
    <xf numFmtId="0" fontId="13" fillId="0" borderId="21" xfId="3" applyFont="1" applyBorder="1" applyAlignment="1">
      <alignment horizontal="center" shrinkToFit="1"/>
    </xf>
    <xf numFmtId="181" fontId="27" fillId="4" borderId="17" xfId="3" applyNumberFormat="1" applyFont="1" applyFill="1" applyBorder="1" applyAlignment="1">
      <alignment vertical="center"/>
    </xf>
    <xf numFmtId="181" fontId="27" fillId="4" borderId="18" xfId="3" applyNumberFormat="1" applyFont="1" applyFill="1" applyBorder="1" applyAlignment="1">
      <alignment vertical="center"/>
    </xf>
    <xf numFmtId="0" fontId="13" fillId="0" borderId="10" xfId="0" applyFont="1" applyBorder="1" applyAlignment="1">
      <alignment horizontal="center" vertical="center"/>
    </xf>
    <xf numFmtId="0" fontId="13" fillId="0" borderId="16" xfId="3" applyFont="1" applyBorder="1" applyAlignment="1">
      <alignment horizontal="center" vertical="center"/>
    </xf>
    <xf numFmtId="0" fontId="13" fillId="0" borderId="17" xfId="3" applyFont="1" applyBorder="1" applyAlignment="1">
      <alignment horizontal="center" vertical="center"/>
    </xf>
    <xf numFmtId="0" fontId="13" fillId="0" borderId="18" xfId="3" applyFont="1" applyBorder="1" applyAlignment="1">
      <alignment horizontal="center" vertical="center"/>
    </xf>
    <xf numFmtId="0" fontId="27" fillId="4" borderId="19" xfId="3" applyFont="1" applyFill="1" applyBorder="1" applyAlignment="1">
      <alignment horizontal="center" vertical="center" wrapText="1"/>
    </xf>
    <xf numFmtId="0" fontId="27" fillId="4" borderId="13" xfId="3" applyFont="1" applyFill="1" applyBorder="1" applyAlignment="1">
      <alignment horizontal="center" vertical="center" wrapText="1"/>
    </xf>
    <xf numFmtId="0" fontId="27" fillId="4" borderId="12" xfId="3" applyFont="1" applyFill="1" applyBorder="1" applyAlignment="1">
      <alignment horizontal="center" vertical="center" wrapText="1"/>
    </xf>
    <xf numFmtId="0" fontId="27" fillId="4" borderId="20" xfId="3" applyFont="1" applyFill="1" applyBorder="1" applyAlignment="1">
      <alignment horizontal="center" vertical="center" wrapText="1"/>
    </xf>
    <xf numFmtId="0" fontId="27" fillId="4" borderId="0" xfId="3" applyFont="1" applyFill="1" applyAlignment="1">
      <alignment horizontal="center" vertical="center" wrapText="1"/>
    </xf>
    <xf numFmtId="0" fontId="27" fillId="4" borderId="29" xfId="3" applyFont="1" applyFill="1" applyBorder="1" applyAlignment="1">
      <alignment horizontal="center" vertical="center" wrapText="1"/>
    </xf>
    <xf numFmtId="0" fontId="27" fillId="4" borderId="21" xfId="3" applyFont="1" applyFill="1" applyBorder="1" applyAlignment="1">
      <alignment horizontal="center" vertical="center" wrapText="1"/>
    </xf>
    <xf numFmtId="0" fontId="27" fillId="4" borderId="31" xfId="3" applyFont="1" applyFill="1" applyBorder="1" applyAlignment="1">
      <alignment horizontal="center" vertical="center" wrapText="1"/>
    </xf>
    <xf numFmtId="0" fontId="27" fillId="4" borderId="30" xfId="3" applyFont="1" applyFill="1" applyBorder="1" applyAlignment="1">
      <alignment horizontal="center" vertical="center" wrapText="1"/>
    </xf>
    <xf numFmtId="0" fontId="25" fillId="4" borderId="8" xfId="2" applyFont="1" applyFill="1" applyBorder="1" applyAlignment="1">
      <alignment horizontal="center" vertical="center" wrapText="1"/>
    </xf>
    <xf numFmtId="0" fontId="25" fillId="4" borderId="9" xfId="2" applyFont="1" applyFill="1" applyBorder="1" applyAlignment="1">
      <alignment horizontal="center" vertical="center" wrapText="1"/>
    </xf>
    <xf numFmtId="0" fontId="25" fillId="4" borderId="1" xfId="2" applyFont="1" applyFill="1" applyBorder="1" applyAlignment="1">
      <alignment horizontal="center" vertical="center" wrapText="1"/>
    </xf>
    <xf numFmtId="0" fontId="2" fillId="5" borderId="19" xfId="2" applyFont="1" applyFill="1" applyBorder="1" applyAlignment="1">
      <alignment vertical="center" wrapText="1"/>
    </xf>
    <xf numFmtId="0" fontId="2" fillId="5" borderId="13" xfId="2" applyFont="1" applyFill="1" applyBorder="1" applyAlignment="1">
      <alignment vertical="center" wrapText="1"/>
    </xf>
    <xf numFmtId="0" fontId="2" fillId="5" borderId="12" xfId="2" applyFont="1" applyFill="1" applyBorder="1" applyAlignment="1">
      <alignment vertical="center" wrapText="1"/>
    </xf>
    <xf numFmtId="0" fontId="2" fillId="5" borderId="20" xfId="2" applyFont="1" applyFill="1" applyBorder="1" applyAlignment="1">
      <alignment vertical="center" wrapText="1"/>
    </xf>
    <xf numFmtId="0" fontId="2" fillId="5" borderId="0" xfId="2" applyFont="1" applyFill="1" applyBorder="1" applyAlignment="1">
      <alignment vertical="center" wrapText="1"/>
    </xf>
    <xf numFmtId="0" fontId="2" fillId="5" borderId="29" xfId="2" applyFont="1" applyFill="1" applyBorder="1" applyAlignment="1">
      <alignment vertical="center" wrapText="1"/>
    </xf>
    <xf numFmtId="0" fontId="2" fillId="5" borderId="21" xfId="2" applyFont="1" applyFill="1" applyBorder="1" applyAlignment="1">
      <alignment vertical="center" wrapText="1"/>
    </xf>
    <xf numFmtId="0" fontId="2" fillId="5" borderId="31" xfId="2" applyFont="1" applyFill="1" applyBorder="1" applyAlignment="1">
      <alignment vertical="center" wrapText="1"/>
    </xf>
    <xf numFmtId="0" fontId="2" fillId="5" borderId="30" xfId="2" applyFont="1" applyFill="1" applyBorder="1" applyAlignment="1">
      <alignment vertical="center" wrapText="1"/>
    </xf>
    <xf numFmtId="0" fontId="27" fillId="4" borderId="19" xfId="3" applyFont="1" applyFill="1" applyBorder="1" applyAlignment="1">
      <alignment vertical="center" wrapText="1"/>
    </xf>
    <xf numFmtId="0" fontId="27" fillId="4" borderId="13" xfId="3" applyFont="1" applyFill="1" applyBorder="1" applyAlignment="1">
      <alignment vertical="center" wrapText="1"/>
    </xf>
    <xf numFmtId="0" fontId="27" fillId="4" borderId="12" xfId="3" applyFont="1" applyFill="1" applyBorder="1" applyAlignment="1">
      <alignment vertical="center" wrapText="1"/>
    </xf>
    <xf numFmtId="0" fontId="27" fillId="4" borderId="20" xfId="3" applyFont="1" applyFill="1" applyBorder="1" applyAlignment="1">
      <alignment vertical="center" wrapText="1"/>
    </xf>
    <xf numFmtId="0" fontId="27" fillId="4" borderId="0" xfId="3" applyFont="1" applyFill="1" applyAlignment="1">
      <alignment vertical="center" wrapText="1"/>
    </xf>
    <xf numFmtId="0" fontId="27" fillId="4" borderId="29" xfId="3" applyFont="1" applyFill="1" applyBorder="1" applyAlignment="1">
      <alignment vertical="center" wrapText="1"/>
    </xf>
    <xf numFmtId="0" fontId="27" fillId="4" borderId="21" xfId="3" applyFont="1" applyFill="1" applyBorder="1" applyAlignment="1">
      <alignment vertical="center" wrapText="1"/>
    </xf>
    <xf numFmtId="0" fontId="27" fillId="4" borderId="31" xfId="3" applyFont="1" applyFill="1" applyBorder="1" applyAlignment="1">
      <alignment vertical="center" wrapText="1"/>
    </xf>
    <xf numFmtId="0" fontId="27" fillId="4" borderId="30" xfId="3" applyFont="1" applyFill="1" applyBorder="1" applyAlignment="1">
      <alignment vertical="center" wrapText="1"/>
    </xf>
    <xf numFmtId="0" fontId="13" fillId="4" borderId="8" xfId="3" applyFont="1" applyFill="1" applyBorder="1" applyAlignment="1">
      <alignment vertical="center" wrapText="1"/>
    </xf>
    <xf numFmtId="0" fontId="13" fillId="4" borderId="9" xfId="3" applyFont="1" applyFill="1" applyBorder="1" applyAlignment="1">
      <alignment vertical="center" wrapText="1"/>
    </xf>
    <xf numFmtId="0" fontId="13" fillId="4" borderId="1" xfId="3" applyFont="1" applyFill="1" applyBorder="1" applyAlignment="1">
      <alignment vertical="center" wrapText="1"/>
    </xf>
    <xf numFmtId="0" fontId="13" fillId="0" borderId="19" xfId="3" applyFont="1" applyBorder="1" applyAlignment="1">
      <alignment horizontal="center" vertical="center" shrinkToFit="1"/>
    </xf>
    <xf numFmtId="0" fontId="13" fillId="0" borderId="13"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8" xfId="3" applyFont="1" applyBorder="1" applyAlignment="1">
      <alignment horizontal="center" vertical="center" shrinkToFit="1"/>
    </xf>
    <xf numFmtId="0" fontId="13" fillId="0" borderId="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17"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0" xfId="3" applyFont="1" applyBorder="1" applyAlignment="1">
      <alignment horizontal="center" vertical="center" shrinkToFit="1"/>
    </xf>
    <xf numFmtId="180" fontId="13" fillId="0" borderId="17" xfId="3" applyNumberFormat="1" applyFont="1" applyFill="1" applyBorder="1" applyAlignment="1">
      <alignment vertical="center"/>
    </xf>
    <xf numFmtId="180" fontId="13" fillId="0" borderId="18" xfId="3" applyNumberFormat="1" applyFont="1" applyFill="1" applyBorder="1" applyAlignment="1">
      <alignment vertical="center"/>
    </xf>
    <xf numFmtId="183" fontId="13" fillId="5" borderId="6" xfId="3" applyNumberFormat="1" applyFont="1" applyFill="1" applyBorder="1" applyAlignment="1">
      <alignment horizontal="right" vertical="center"/>
    </xf>
    <xf numFmtId="183" fontId="13" fillId="5" borderId="49" xfId="3" applyNumberFormat="1" applyFont="1" applyFill="1" applyBorder="1" applyAlignment="1">
      <alignment horizontal="right" vertical="center"/>
    </xf>
    <xf numFmtId="183" fontId="13" fillId="5" borderId="50" xfId="3" applyNumberFormat="1" applyFont="1" applyFill="1" applyBorder="1" applyAlignment="1">
      <alignment shrinkToFit="1"/>
    </xf>
    <xf numFmtId="183" fontId="13" fillId="5" borderId="57" xfId="3" applyNumberFormat="1" applyFont="1" applyFill="1" applyBorder="1" applyAlignment="1">
      <alignment shrinkToFit="1"/>
    </xf>
    <xf numFmtId="176" fontId="13" fillId="0" borderId="51" xfId="3" applyNumberFormat="1" applyFont="1" applyBorder="1" applyAlignment="1">
      <alignment horizontal="center" vertical="center" shrinkToFit="1"/>
    </xf>
    <xf numFmtId="176" fontId="13" fillId="0" borderId="35" xfId="3" applyNumberFormat="1" applyFont="1" applyBorder="1" applyAlignment="1">
      <alignment horizontal="center" vertical="center" shrinkToFit="1"/>
    </xf>
    <xf numFmtId="176" fontId="13" fillId="0" borderId="16" xfId="3" applyNumberFormat="1" applyFont="1" applyBorder="1" applyAlignment="1">
      <alignment horizontal="center" vertical="center" shrinkToFit="1"/>
    </xf>
    <xf numFmtId="176" fontId="13" fillId="0" borderId="17" xfId="3" applyNumberFormat="1" applyFont="1" applyBorder="1" applyAlignment="1">
      <alignment horizontal="center" vertical="center" shrinkToFit="1"/>
    </xf>
    <xf numFmtId="176" fontId="13" fillId="0" borderId="13" xfId="3" applyNumberFormat="1" applyFont="1" applyBorder="1" applyAlignment="1">
      <alignment horizontal="center" vertical="center" shrinkToFit="1"/>
    </xf>
    <xf numFmtId="176" fontId="13" fillId="0" borderId="12" xfId="3" applyNumberFormat="1" applyFont="1" applyBorder="1" applyAlignment="1">
      <alignment horizontal="center" vertical="center" shrinkToFit="1"/>
    </xf>
    <xf numFmtId="0" fontId="13" fillId="4" borderId="19" xfId="3" applyFont="1" applyFill="1" applyBorder="1" applyAlignment="1">
      <alignment horizontal="center" vertical="center"/>
    </xf>
    <xf numFmtId="0" fontId="13" fillId="4" borderId="13" xfId="3" applyFont="1" applyFill="1" applyBorder="1" applyAlignment="1">
      <alignment horizontal="center" vertical="center"/>
    </xf>
    <xf numFmtId="0" fontId="13" fillId="4" borderId="12" xfId="3" applyFont="1" applyFill="1" applyBorder="1" applyAlignment="1">
      <alignment horizontal="center" vertical="center"/>
    </xf>
    <xf numFmtId="0" fontId="13" fillId="4" borderId="21" xfId="3" applyFont="1" applyFill="1" applyBorder="1" applyAlignment="1">
      <alignment horizontal="center" vertical="center"/>
    </xf>
    <xf numFmtId="0" fontId="13" fillId="4" borderId="31" xfId="3" applyFont="1" applyFill="1" applyBorder="1" applyAlignment="1">
      <alignment horizontal="center" vertical="center"/>
    </xf>
    <xf numFmtId="0" fontId="13" fillId="4" borderId="30" xfId="3" applyFont="1" applyFill="1" applyBorder="1" applyAlignment="1">
      <alignment horizontal="center" vertical="center"/>
    </xf>
    <xf numFmtId="1" fontId="27" fillId="4" borderId="19" xfId="3" applyNumberFormat="1" applyFont="1" applyFill="1" applyBorder="1" applyAlignment="1">
      <alignment horizontal="center" vertical="center"/>
    </xf>
    <xf numFmtId="1" fontId="27" fillId="4" borderId="21" xfId="3" applyNumberFormat="1" applyFont="1" applyFill="1" applyBorder="1" applyAlignment="1">
      <alignment horizontal="center" vertical="center"/>
    </xf>
    <xf numFmtId="1" fontId="27" fillId="4" borderId="13" xfId="3" applyNumberFormat="1" applyFont="1" applyFill="1" applyBorder="1" applyAlignment="1">
      <alignment horizontal="center" vertical="center"/>
    </xf>
    <xf numFmtId="1" fontId="27" fillId="4" borderId="31" xfId="3" applyNumberFormat="1" applyFont="1" applyFill="1" applyBorder="1" applyAlignment="1">
      <alignment horizontal="center" vertical="center"/>
    </xf>
    <xf numFmtId="1" fontId="13" fillId="0" borderId="13" xfId="3" applyNumberFormat="1" applyFont="1" applyBorder="1" applyAlignment="1">
      <alignment horizontal="center" vertical="center" shrinkToFit="1"/>
    </xf>
    <xf numFmtId="1" fontId="13" fillId="0" borderId="31" xfId="3" applyNumberFormat="1" applyFont="1" applyBorder="1" applyAlignment="1">
      <alignment horizontal="center" vertical="center" shrinkToFit="1"/>
    </xf>
    <xf numFmtId="1" fontId="13" fillId="0" borderId="12" xfId="3" applyNumberFormat="1" applyFont="1" applyBorder="1" applyAlignment="1">
      <alignment horizontal="center" vertical="center" shrinkToFit="1"/>
    </xf>
    <xf numFmtId="1" fontId="13" fillId="0" borderId="30" xfId="3" applyNumberFormat="1" applyFont="1" applyBorder="1" applyAlignment="1">
      <alignment horizontal="center" vertical="center" shrinkToFit="1"/>
    </xf>
    <xf numFmtId="0" fontId="13" fillId="0" borderId="0" xfId="3" applyFont="1" applyBorder="1" applyAlignment="1">
      <alignment horizontal="left" vertical="center" wrapText="1"/>
    </xf>
    <xf numFmtId="180" fontId="13" fillId="0" borderId="0" xfId="3" applyNumberFormat="1" applyFont="1" applyFill="1" applyBorder="1" applyAlignment="1">
      <alignment horizontal="right" vertical="center"/>
    </xf>
    <xf numFmtId="176" fontId="13" fillId="5" borderId="52" xfId="3" applyNumberFormat="1" applyFont="1" applyFill="1" applyBorder="1" applyAlignment="1">
      <alignment horizontal="center" vertical="center"/>
    </xf>
    <xf numFmtId="176" fontId="13" fillId="5" borderId="54" xfId="3" applyNumberFormat="1" applyFont="1" applyFill="1" applyBorder="1" applyAlignment="1">
      <alignment horizontal="center" vertical="center"/>
    </xf>
    <xf numFmtId="176" fontId="13" fillId="5" borderId="53" xfId="3" applyNumberFormat="1" applyFont="1" applyFill="1" applyBorder="1" applyAlignment="1">
      <alignment horizontal="center" vertical="center"/>
    </xf>
    <xf numFmtId="0" fontId="4" fillId="0" borderId="68" xfId="0" applyFont="1" applyBorder="1" applyAlignment="1">
      <alignment horizontal="center" vertical="center"/>
    </xf>
    <xf numFmtId="0" fontId="4" fillId="0" borderId="3" xfId="0" applyFont="1" applyBorder="1" applyAlignment="1">
      <alignment horizontal="center" vertical="center"/>
    </xf>
    <xf numFmtId="0" fontId="4" fillId="0" borderId="40" xfId="0" applyFont="1" applyBorder="1" applyAlignment="1">
      <alignment horizontal="center" vertical="center"/>
    </xf>
    <xf numFmtId="0" fontId="4" fillId="0" borderId="69" xfId="0" applyFont="1" applyBorder="1" applyAlignment="1">
      <alignment horizontal="center" vertical="center"/>
    </xf>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0" fontId="0" fillId="0" borderId="60" xfId="0" applyBorder="1" applyAlignment="1">
      <alignment horizontal="center" vertical="center"/>
    </xf>
    <xf numFmtId="0" fontId="4" fillId="0" borderId="0" xfId="0" applyFont="1" applyAlignment="1">
      <alignment horizontal="center" vertical="center"/>
    </xf>
    <xf numFmtId="0" fontId="0" fillId="0" borderId="50" xfId="0" applyBorder="1" applyAlignment="1">
      <alignment horizontal="center" vertical="center"/>
    </xf>
    <xf numFmtId="0" fontId="0" fillId="0" borderId="17" xfId="0" applyBorder="1" applyAlignment="1">
      <alignment horizontal="center" vertical="center"/>
    </xf>
    <xf numFmtId="0" fontId="0" fillId="0" borderId="57" xfId="0" applyBorder="1" applyAlignment="1">
      <alignment horizontal="center" vertical="center"/>
    </xf>
    <xf numFmtId="0" fontId="0" fillId="0" borderId="8" xfId="0" applyBorder="1" applyAlignment="1">
      <alignment horizontal="center"/>
    </xf>
    <xf numFmtId="0" fontId="0" fillId="0" borderId="1" xfId="0" applyBorder="1" applyAlignment="1">
      <alignment horizont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8"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0" fillId="0" borderId="17" xfId="0" applyBorder="1"/>
    <xf numFmtId="0" fontId="0" fillId="0" borderId="31" xfId="0" applyBorder="1"/>
    <xf numFmtId="0" fontId="0" fillId="0" borderId="30" xfId="0" applyBorder="1"/>
    <xf numFmtId="0" fontId="27" fillId="4" borderId="31" xfId="0" applyFont="1" applyFill="1" applyBorder="1" applyAlignment="1"/>
    <xf numFmtId="0" fontId="27" fillId="0" borderId="31" xfId="0" applyFont="1" applyBorder="1" applyAlignment="1"/>
    <xf numFmtId="38" fontId="2" fillId="0" borderId="20" xfId="1" applyFont="1" applyBorder="1" applyAlignment="1">
      <alignment horizontal="right"/>
    </xf>
    <xf numFmtId="38" fontId="2" fillId="0" borderId="29" xfId="1" applyFont="1" applyBorder="1" applyAlignment="1">
      <alignment horizontal="right"/>
    </xf>
    <xf numFmtId="0" fontId="2" fillId="0" borderId="1" xfId="0" applyFont="1" applyBorder="1" applyAlignment="1">
      <alignment horizontal="center" vertical="center"/>
    </xf>
    <xf numFmtId="38" fontId="2" fillId="0" borderId="19" xfId="1" applyFont="1" applyBorder="1" applyAlignment="1">
      <alignment horizontal="right"/>
    </xf>
    <xf numFmtId="38" fontId="2" fillId="0" borderId="12" xfId="1" applyFont="1" applyBorder="1" applyAlignment="1">
      <alignment horizontal="right"/>
    </xf>
    <xf numFmtId="38" fontId="25" fillId="0" borderId="20" xfId="1" applyFont="1" applyBorder="1" applyAlignment="1">
      <alignment horizontal="right"/>
    </xf>
    <xf numFmtId="38" fontId="25" fillId="0" borderId="29" xfId="1" applyFont="1" applyBorder="1" applyAlignment="1">
      <alignment horizontal="right"/>
    </xf>
    <xf numFmtId="38" fontId="25" fillId="0" borderId="20" xfId="1" applyFont="1" applyFill="1" applyBorder="1" applyAlignment="1">
      <alignment horizontal="right"/>
    </xf>
    <xf numFmtId="38" fontId="25" fillId="0" borderId="29" xfId="1" applyFont="1" applyFill="1" applyBorder="1" applyAlignment="1">
      <alignment horizontal="right"/>
    </xf>
    <xf numFmtId="38" fontId="25" fillId="0" borderId="21" xfId="1" applyFont="1" applyFill="1" applyBorder="1" applyAlignment="1">
      <alignment horizontal="right"/>
    </xf>
    <xf numFmtId="38" fontId="25" fillId="0" borderId="30" xfId="1" applyFont="1" applyFill="1" applyBorder="1" applyAlignment="1">
      <alignment horizontal="right"/>
    </xf>
    <xf numFmtId="38" fontId="2" fillId="0" borderId="16" xfId="1" applyFont="1" applyFill="1" applyBorder="1"/>
    <xf numFmtId="38" fontId="2" fillId="0" borderId="18" xfId="1" applyFont="1" applyFill="1" applyBorder="1"/>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38" fontId="2" fillId="0" borderId="21" xfId="1" applyFont="1" applyBorder="1" applyAlignment="1">
      <alignment horizontal="right"/>
    </xf>
    <xf numFmtId="38" fontId="2" fillId="0" borderId="30" xfId="1" applyFont="1" applyBorder="1" applyAlignment="1">
      <alignment horizontal="right"/>
    </xf>
    <xf numFmtId="38" fontId="2" fillId="0" borderId="16" xfId="1" applyFont="1" applyFill="1" applyBorder="1" applyAlignment="1">
      <alignment horizontal="right"/>
    </xf>
    <xf numFmtId="38" fontId="2" fillId="0" borderId="18" xfId="1" applyFont="1" applyFill="1" applyBorder="1" applyAlignment="1">
      <alignment horizontal="right"/>
    </xf>
    <xf numFmtId="38" fontId="2" fillId="0" borderId="19" xfId="1" applyFont="1" applyFill="1" applyBorder="1" applyAlignment="1">
      <alignment horizontal="right"/>
    </xf>
    <xf numFmtId="38" fontId="2" fillId="0" borderId="12" xfId="1" applyFont="1" applyFill="1" applyBorder="1" applyAlignment="1">
      <alignment horizontal="right"/>
    </xf>
    <xf numFmtId="0" fontId="2" fillId="0" borderId="19" xfId="0" applyFont="1" applyBorder="1" applyAlignment="1">
      <alignment vertical="center"/>
    </xf>
    <xf numFmtId="0" fontId="2" fillId="0" borderId="12" xfId="0" applyFont="1" applyBorder="1" applyAlignment="1">
      <alignment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1" xfId="0" applyFont="1" applyBorder="1" applyAlignment="1">
      <alignment vertical="center"/>
    </xf>
    <xf numFmtId="0" fontId="2" fillId="0" borderId="30" xfId="0" applyFont="1" applyBorder="1" applyAlignment="1">
      <alignment vertical="center"/>
    </xf>
    <xf numFmtId="0" fontId="25" fillId="0" borderId="20" xfId="0" applyFont="1" applyBorder="1" applyAlignment="1">
      <alignment vertical="center"/>
    </xf>
    <xf numFmtId="0" fontId="25" fillId="0" borderId="29" xfId="0" applyFont="1" applyBorder="1" applyAlignment="1">
      <alignment vertical="center"/>
    </xf>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19">
    <dxf>
      <fill>
        <patternFill>
          <bgColor theme="0" tint="-0.24994659260841701"/>
        </patternFill>
      </fill>
    </dxf>
    <dxf>
      <font>
        <b/>
        <i val="0"/>
        <color rgb="FFFF0000"/>
      </font>
      <fill>
        <patternFill>
          <bgColor theme="8" tint="0.79998168889431442"/>
        </patternFill>
      </fill>
    </dxf>
    <dxf>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9"/>
        <color auto="1"/>
        <name val="ＭＳ Ｐ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27214</xdr:colOff>
      <xdr:row>13</xdr:row>
      <xdr:rowOff>266700</xdr:rowOff>
    </xdr:from>
    <xdr:to>
      <xdr:col>5</xdr:col>
      <xdr:colOff>216352</xdr:colOff>
      <xdr:row>17</xdr:row>
      <xdr:rowOff>108857</xdr:rowOff>
    </xdr:to>
    <xdr:sp macro="" textlink="">
      <xdr:nvSpPr>
        <xdr:cNvPr id="2" name="Rectangle 4">
          <a:extLst>
            <a:ext uri="{FF2B5EF4-FFF2-40B4-BE49-F238E27FC236}">
              <a16:creationId xmlns:a16="http://schemas.microsoft.com/office/drawing/2014/main" id="{3E44B9B5-3365-4F2C-9125-5EDF33960F05}"/>
            </a:ext>
          </a:extLst>
        </xdr:cNvPr>
        <xdr:cNvSpPr>
          <a:spLocks noChangeArrowheads="1"/>
        </xdr:cNvSpPr>
      </xdr:nvSpPr>
      <xdr:spPr bwMode="auto">
        <a:xfrm>
          <a:off x="1442357" y="2977243"/>
          <a:ext cx="1332138" cy="78921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別紙3の歳出 支出済額のうち補助対象事業分の合計から転記されます。</a:t>
          </a:r>
        </a:p>
      </xdr:txBody>
    </xdr:sp>
    <xdr:clientData/>
  </xdr:twoCellAnchor>
  <xdr:twoCellAnchor>
    <xdr:from>
      <xdr:col>4</xdr:col>
      <xdr:colOff>310243</xdr:colOff>
      <xdr:row>11</xdr:row>
      <xdr:rowOff>81642</xdr:rowOff>
    </xdr:from>
    <xdr:to>
      <xdr:col>4</xdr:col>
      <xdr:colOff>491218</xdr:colOff>
      <xdr:row>13</xdr:row>
      <xdr:rowOff>274863</xdr:rowOff>
    </xdr:to>
    <xdr:sp macro="" textlink="">
      <xdr:nvSpPr>
        <xdr:cNvPr id="3" name="Line 5">
          <a:extLst>
            <a:ext uri="{FF2B5EF4-FFF2-40B4-BE49-F238E27FC236}">
              <a16:creationId xmlns:a16="http://schemas.microsoft.com/office/drawing/2014/main" id="{615805D5-FE7E-4637-AE1F-486767619A1E}"/>
            </a:ext>
          </a:extLst>
        </xdr:cNvPr>
        <xdr:cNvSpPr>
          <a:spLocks noChangeShapeType="1"/>
        </xdr:cNvSpPr>
      </xdr:nvSpPr>
      <xdr:spPr bwMode="auto">
        <a:xfrm flipV="1">
          <a:off x="2035629" y="2318656"/>
          <a:ext cx="18097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244928</xdr:colOff>
      <xdr:row>17</xdr:row>
      <xdr:rowOff>261258</xdr:rowOff>
    </xdr:from>
    <xdr:to>
      <xdr:col>6</xdr:col>
      <xdr:colOff>304799</xdr:colOff>
      <xdr:row>21</xdr:row>
      <xdr:rowOff>141514</xdr:rowOff>
    </xdr:to>
    <xdr:sp macro="" textlink="">
      <xdr:nvSpPr>
        <xdr:cNvPr id="4" name="Rectangle 4">
          <a:extLst>
            <a:ext uri="{FF2B5EF4-FFF2-40B4-BE49-F238E27FC236}">
              <a16:creationId xmlns:a16="http://schemas.microsoft.com/office/drawing/2014/main" id="{DE5694B3-9E85-4C60-9826-5A3CFA7E80A4}"/>
            </a:ext>
          </a:extLst>
        </xdr:cNvPr>
        <xdr:cNvSpPr>
          <a:spLocks noChangeArrowheads="1"/>
        </xdr:cNvSpPr>
      </xdr:nvSpPr>
      <xdr:spPr bwMode="auto">
        <a:xfrm>
          <a:off x="1970314" y="3918858"/>
          <a:ext cx="1562099" cy="84908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保育料収入など、本補助金以外の収入額を記載（別紙３の収入済額と整合性がとれるように記載）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299358</xdr:colOff>
      <xdr:row>11</xdr:row>
      <xdr:rowOff>38100</xdr:rowOff>
    </xdr:from>
    <xdr:to>
      <xdr:col>5</xdr:col>
      <xdr:colOff>500744</xdr:colOff>
      <xdr:row>17</xdr:row>
      <xdr:rowOff>243567</xdr:rowOff>
    </xdr:to>
    <xdr:sp macro="" textlink="">
      <xdr:nvSpPr>
        <xdr:cNvPr id="5" name="Line 5">
          <a:extLst>
            <a:ext uri="{FF2B5EF4-FFF2-40B4-BE49-F238E27FC236}">
              <a16:creationId xmlns:a16="http://schemas.microsoft.com/office/drawing/2014/main" id="{443D0633-1BBD-4796-9FC0-ABBA0E572639}"/>
            </a:ext>
          </a:extLst>
        </xdr:cNvPr>
        <xdr:cNvSpPr>
          <a:spLocks noChangeShapeType="1"/>
        </xdr:cNvSpPr>
      </xdr:nvSpPr>
      <xdr:spPr bwMode="auto">
        <a:xfrm flipV="1">
          <a:off x="2857501" y="2275114"/>
          <a:ext cx="201386" cy="162605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500742</xdr:colOff>
      <xdr:row>19</xdr:row>
      <xdr:rowOff>97972</xdr:rowOff>
    </xdr:from>
    <xdr:to>
      <xdr:col>21</xdr:col>
      <xdr:colOff>119744</xdr:colOff>
      <xdr:row>23</xdr:row>
      <xdr:rowOff>5443</xdr:rowOff>
    </xdr:to>
    <xdr:sp macro="" textlink="">
      <xdr:nvSpPr>
        <xdr:cNvPr id="6" name="Rectangle 4">
          <a:extLst>
            <a:ext uri="{FF2B5EF4-FFF2-40B4-BE49-F238E27FC236}">
              <a16:creationId xmlns:a16="http://schemas.microsoft.com/office/drawing/2014/main" id="{A3CBB3B4-4C62-4D88-A625-BDBCE3DD98D8}"/>
            </a:ext>
          </a:extLst>
        </xdr:cNvPr>
        <xdr:cNvSpPr>
          <a:spLocks noChangeArrowheads="1"/>
        </xdr:cNvSpPr>
      </xdr:nvSpPr>
      <xdr:spPr bwMode="auto">
        <a:xfrm>
          <a:off x="11185071" y="4191001"/>
          <a:ext cx="1741716" cy="87629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緊急一時保育、児童保育を行っている場合、緊急一時保育、児童保育実施調を作成してください。</a:t>
          </a:r>
        </a:p>
      </xdr:txBody>
    </xdr:sp>
    <xdr:clientData/>
  </xdr:twoCellAnchor>
  <xdr:twoCellAnchor>
    <xdr:from>
      <xdr:col>18</xdr:col>
      <xdr:colOff>32656</xdr:colOff>
      <xdr:row>19</xdr:row>
      <xdr:rowOff>0</xdr:rowOff>
    </xdr:from>
    <xdr:to>
      <xdr:col>19</xdr:col>
      <xdr:colOff>304800</xdr:colOff>
      <xdr:row>19</xdr:row>
      <xdr:rowOff>100692</xdr:rowOff>
    </xdr:to>
    <xdr:sp macro="" textlink="">
      <xdr:nvSpPr>
        <xdr:cNvPr id="7" name="Line 5">
          <a:extLst>
            <a:ext uri="{FF2B5EF4-FFF2-40B4-BE49-F238E27FC236}">
              <a16:creationId xmlns:a16="http://schemas.microsoft.com/office/drawing/2014/main" id="{4426E480-6E01-4921-AA3A-064C76F5FDB2}"/>
            </a:ext>
          </a:extLst>
        </xdr:cNvPr>
        <xdr:cNvSpPr>
          <a:spLocks noChangeShapeType="1"/>
        </xdr:cNvSpPr>
      </xdr:nvSpPr>
      <xdr:spPr bwMode="auto">
        <a:xfrm flipH="1" flipV="1">
          <a:off x="10716985" y="4093029"/>
          <a:ext cx="979715" cy="1006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489856</xdr:colOff>
      <xdr:row>23</xdr:row>
      <xdr:rowOff>261257</xdr:rowOff>
    </xdr:from>
    <xdr:to>
      <xdr:col>21</xdr:col>
      <xdr:colOff>179613</xdr:colOff>
      <xdr:row>29</xdr:row>
      <xdr:rowOff>27213</xdr:rowOff>
    </xdr:to>
    <xdr:sp macro="" textlink="">
      <xdr:nvSpPr>
        <xdr:cNvPr id="8" name="Rectangle 4">
          <a:extLst>
            <a:ext uri="{FF2B5EF4-FFF2-40B4-BE49-F238E27FC236}">
              <a16:creationId xmlns:a16="http://schemas.microsoft.com/office/drawing/2014/main" id="{BE370F3C-04F1-4C5C-BF8A-8EB65042EF5B}"/>
            </a:ext>
          </a:extLst>
        </xdr:cNvPr>
        <xdr:cNvSpPr>
          <a:spLocks noChangeArrowheads="1"/>
        </xdr:cNvSpPr>
      </xdr:nvSpPr>
      <xdr:spPr bwMode="auto">
        <a:xfrm>
          <a:off x="11174185" y="5323114"/>
          <a:ext cx="1812471" cy="87629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近隣医療機関の児童受入を実施している場合、別紙２－７（共同利用型保育実施調）を作成してください。</a:t>
          </a:r>
        </a:p>
      </xdr:txBody>
    </xdr:sp>
    <xdr:clientData/>
  </xdr:twoCellAnchor>
  <xdr:twoCellAnchor>
    <xdr:from>
      <xdr:col>18</xdr:col>
      <xdr:colOff>10885</xdr:colOff>
      <xdr:row>23</xdr:row>
      <xdr:rowOff>168729</xdr:rowOff>
    </xdr:from>
    <xdr:to>
      <xdr:col>19</xdr:col>
      <xdr:colOff>283029</xdr:colOff>
      <xdr:row>24</xdr:row>
      <xdr:rowOff>2721</xdr:rowOff>
    </xdr:to>
    <xdr:sp macro="" textlink="">
      <xdr:nvSpPr>
        <xdr:cNvPr id="9" name="Line 5">
          <a:extLst>
            <a:ext uri="{FF2B5EF4-FFF2-40B4-BE49-F238E27FC236}">
              <a16:creationId xmlns:a16="http://schemas.microsoft.com/office/drawing/2014/main" id="{ACBEA95C-BD7A-4C3C-AE90-9854F4DDB35C}"/>
            </a:ext>
          </a:extLst>
        </xdr:cNvPr>
        <xdr:cNvSpPr>
          <a:spLocks noChangeShapeType="1"/>
        </xdr:cNvSpPr>
      </xdr:nvSpPr>
      <xdr:spPr bwMode="auto">
        <a:xfrm flipH="1" flipV="1">
          <a:off x="10695214" y="5230586"/>
          <a:ext cx="979715" cy="1006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8</xdr:row>
      <xdr:rowOff>161926</xdr:rowOff>
    </xdr:from>
    <xdr:to>
      <xdr:col>1</xdr:col>
      <xdr:colOff>1181100</xdr:colOff>
      <xdr:row>12</xdr:row>
      <xdr:rowOff>76200</xdr:rowOff>
    </xdr:to>
    <xdr:sp macro="" textlink="">
      <xdr:nvSpPr>
        <xdr:cNvPr id="2" name="Rectangle 8">
          <a:extLst>
            <a:ext uri="{FF2B5EF4-FFF2-40B4-BE49-F238E27FC236}">
              <a16:creationId xmlns:a16="http://schemas.microsoft.com/office/drawing/2014/main" id="{B7A3FFD2-301A-47B1-B37F-59357C7C6529}"/>
            </a:ext>
          </a:extLst>
        </xdr:cNvPr>
        <xdr:cNvSpPr>
          <a:spLocks noChangeArrowheads="1"/>
        </xdr:cNvSpPr>
      </xdr:nvSpPr>
      <xdr:spPr bwMode="auto">
        <a:xfrm>
          <a:off x="655863" y="2143126"/>
          <a:ext cx="1162051" cy="589188"/>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勤務形態、職種をプルダウンリストから選択</a:t>
          </a:r>
        </a:p>
      </xdr:txBody>
    </xdr:sp>
    <xdr:clientData/>
  </xdr:twoCellAnchor>
  <xdr:twoCellAnchor>
    <xdr:from>
      <xdr:col>1</xdr:col>
      <xdr:colOff>57150</xdr:colOff>
      <xdr:row>7</xdr:row>
      <xdr:rowOff>9525</xdr:rowOff>
    </xdr:from>
    <xdr:to>
      <xdr:col>1</xdr:col>
      <xdr:colOff>533400</xdr:colOff>
      <xdr:row>8</xdr:row>
      <xdr:rowOff>161925</xdr:rowOff>
    </xdr:to>
    <xdr:sp macro="" textlink="">
      <xdr:nvSpPr>
        <xdr:cNvPr id="3" name="Line 9">
          <a:extLst>
            <a:ext uri="{FF2B5EF4-FFF2-40B4-BE49-F238E27FC236}">
              <a16:creationId xmlns:a16="http://schemas.microsoft.com/office/drawing/2014/main" id="{740219A6-57CB-4A97-98C1-A152BDA075B3}"/>
            </a:ext>
          </a:extLst>
        </xdr:cNvPr>
        <xdr:cNvSpPr>
          <a:spLocks noChangeShapeType="1"/>
        </xdr:cNvSpPr>
      </xdr:nvSpPr>
      <xdr:spPr bwMode="auto">
        <a:xfrm flipH="1" flipV="1">
          <a:off x="693964" y="1821996"/>
          <a:ext cx="476250" cy="3211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5332" name="Line 1">
          <a:extLst>
            <a:ext uri="{FF2B5EF4-FFF2-40B4-BE49-F238E27FC236}">
              <a16:creationId xmlns:a16="http://schemas.microsoft.com/office/drawing/2014/main" id="{00000000-0008-0000-0400-0000D4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3" name="Line 2">
          <a:extLst>
            <a:ext uri="{FF2B5EF4-FFF2-40B4-BE49-F238E27FC236}">
              <a16:creationId xmlns:a16="http://schemas.microsoft.com/office/drawing/2014/main" id="{00000000-0008-0000-0400-0000D5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4" name="Line 3">
          <a:extLst>
            <a:ext uri="{FF2B5EF4-FFF2-40B4-BE49-F238E27FC236}">
              <a16:creationId xmlns:a16="http://schemas.microsoft.com/office/drawing/2014/main" id="{00000000-0008-0000-0400-0000D6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5" name="Line 4">
          <a:extLst>
            <a:ext uri="{FF2B5EF4-FFF2-40B4-BE49-F238E27FC236}">
              <a16:creationId xmlns:a16="http://schemas.microsoft.com/office/drawing/2014/main" id="{00000000-0008-0000-0400-0000D7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6" name="Line 5">
          <a:extLst>
            <a:ext uri="{FF2B5EF4-FFF2-40B4-BE49-F238E27FC236}">
              <a16:creationId xmlns:a16="http://schemas.microsoft.com/office/drawing/2014/main" id="{00000000-0008-0000-0400-0000D8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111124</xdr:colOff>
      <xdr:row>4</xdr:row>
      <xdr:rowOff>136525</xdr:rowOff>
    </xdr:from>
    <xdr:to>
      <xdr:col>37</xdr:col>
      <xdr:colOff>16328</xdr:colOff>
      <xdr:row>9</xdr:row>
      <xdr:rowOff>130629</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374867" y="1089025"/>
          <a:ext cx="2452461" cy="14038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endParaRPr kumimoji="1" lang="en-US" altLang="ja-JP" sz="1200"/>
        </a:p>
        <a:p>
          <a:r>
            <a:rPr kumimoji="1" lang="en-US" altLang="ja-JP" sz="1400" b="1" u="sng"/>
            <a:t>※</a:t>
          </a:r>
          <a:r>
            <a:rPr kumimoji="1" lang="ja-JP" altLang="en-US" sz="1400" b="1" u="sng"/>
            <a:t>「○」ではなく人数を</a:t>
          </a:r>
          <a:endParaRPr kumimoji="1" lang="en-US" altLang="ja-JP" sz="1400" b="1" u="sng"/>
        </a:p>
        <a:p>
          <a:r>
            <a:rPr kumimoji="1" lang="ja-JP" altLang="en-US" sz="1400" b="1" u="sng"/>
            <a:t>　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00000000-0008-0000-0700-000005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222250</xdr:colOff>
      <xdr:row>6</xdr:row>
      <xdr:rowOff>190500</xdr:rowOff>
    </xdr:from>
    <xdr:to>
      <xdr:col>36</xdr:col>
      <xdr:colOff>677068</xdr:colOff>
      <xdr:row>9</xdr:row>
      <xdr:rowOff>184944</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0461625" y="1651000"/>
          <a:ext cx="2502693" cy="9469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twoCellAnchor>
    <xdr:from>
      <xdr:col>0</xdr:col>
      <xdr:colOff>0</xdr:colOff>
      <xdr:row>3</xdr:row>
      <xdr:rowOff>0</xdr:rowOff>
    </xdr:from>
    <xdr:to>
      <xdr:col>1</xdr:col>
      <xdr:colOff>0</xdr:colOff>
      <xdr:row>5</xdr:row>
      <xdr:rowOff>0</xdr:rowOff>
    </xdr:to>
    <xdr:sp macro="" textlink="">
      <xdr:nvSpPr>
        <xdr:cNvPr id="7" name="Line 1">
          <a:extLst>
            <a:ext uri="{FF2B5EF4-FFF2-40B4-BE49-F238E27FC236}">
              <a16:creationId xmlns:a16="http://schemas.microsoft.com/office/drawing/2014/main" id="{4D6626C8-A7FC-49A3-B2E2-B4C6FF49E874}"/>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8" name="Line 2">
          <a:extLst>
            <a:ext uri="{FF2B5EF4-FFF2-40B4-BE49-F238E27FC236}">
              <a16:creationId xmlns:a16="http://schemas.microsoft.com/office/drawing/2014/main" id="{EC4BCCA8-6F93-42BE-8094-9B0281B3146A}"/>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9" name="Line 1">
          <a:extLst>
            <a:ext uri="{FF2B5EF4-FFF2-40B4-BE49-F238E27FC236}">
              <a16:creationId xmlns:a16="http://schemas.microsoft.com/office/drawing/2014/main" id="{CDA65876-9EE9-4853-83B8-B4BAEB58C693}"/>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0" name="Line 1">
          <a:extLst>
            <a:ext uri="{FF2B5EF4-FFF2-40B4-BE49-F238E27FC236}">
              <a16:creationId xmlns:a16="http://schemas.microsoft.com/office/drawing/2014/main" id="{B9F47BF7-D733-4EDF-86B2-528A0D3268CE}"/>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1" name="Line 1">
          <a:extLst>
            <a:ext uri="{FF2B5EF4-FFF2-40B4-BE49-F238E27FC236}">
              <a16:creationId xmlns:a16="http://schemas.microsoft.com/office/drawing/2014/main" id="{3A26A15B-509F-4727-8A48-8758D034E90D}"/>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2" name="Line 2">
          <a:extLst>
            <a:ext uri="{FF2B5EF4-FFF2-40B4-BE49-F238E27FC236}">
              <a16:creationId xmlns:a16="http://schemas.microsoft.com/office/drawing/2014/main" id="{B3EAB013-3B9E-49E2-A28D-DCC0C9F42CEF}"/>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3" name="Line 1">
          <a:extLst>
            <a:ext uri="{FF2B5EF4-FFF2-40B4-BE49-F238E27FC236}">
              <a16:creationId xmlns:a16="http://schemas.microsoft.com/office/drawing/2014/main" id="{ED16D32E-113A-43F4-ADB3-1FBC8185E15E}"/>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4" name="Line 1">
          <a:extLst>
            <a:ext uri="{FF2B5EF4-FFF2-40B4-BE49-F238E27FC236}">
              <a16:creationId xmlns:a16="http://schemas.microsoft.com/office/drawing/2014/main" id="{25EAFAD5-FA27-4849-9987-DAF0DCCA5717}"/>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111125</xdr:colOff>
      <xdr:row>6</xdr:row>
      <xdr:rowOff>285750</xdr:rowOff>
    </xdr:from>
    <xdr:to>
      <xdr:col>36</xdr:col>
      <xdr:colOff>575468</xdr:colOff>
      <xdr:row>9</xdr:row>
      <xdr:rowOff>273844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350500" y="1746250"/>
          <a:ext cx="2512218" cy="9405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11</xdr:col>
      <xdr:colOff>568778</xdr:colOff>
      <xdr:row>5</xdr:row>
      <xdr:rowOff>19050</xdr:rowOff>
    </xdr:to>
    <xdr:sp macro="" textlink="">
      <xdr:nvSpPr>
        <xdr:cNvPr id="6" name="Rectangle 3">
          <a:extLst>
            <a:ext uri="{FF2B5EF4-FFF2-40B4-BE49-F238E27FC236}">
              <a16:creationId xmlns:a16="http://schemas.microsoft.com/office/drawing/2014/main" id="{696658BC-70FC-43CB-9463-C99E21CA6828}"/>
            </a:ext>
          </a:extLst>
        </xdr:cNvPr>
        <xdr:cNvSpPr>
          <a:spLocks noChangeArrowheads="1"/>
        </xdr:cNvSpPr>
      </xdr:nvSpPr>
      <xdr:spPr bwMode="auto">
        <a:xfrm>
          <a:off x="8610600" y="429986"/>
          <a:ext cx="2479221" cy="672193"/>
        </a:xfrm>
        <a:prstGeom prst="rect">
          <a:avLst/>
        </a:prstGeom>
        <a:solidFill>
          <a:schemeClr val="accent6">
            <a:lumMod val="20000"/>
            <a:lumOff val="80000"/>
          </a:schemeClr>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委託の精算書の様式は任意様式で可</a:t>
          </a:r>
          <a:endParaRPr lang="en-US" altLang="ja-JP" sz="1200" b="1" i="0" u="none" strike="noStrike" baseline="0">
            <a:solidFill>
              <a:srgbClr val="000000"/>
            </a:solidFill>
            <a:latin typeface="ＭＳ Ｐゴシック"/>
            <a:ea typeface="ＭＳ Ｐゴシック"/>
          </a:endParaRPr>
        </a:p>
        <a:p>
          <a:pPr algn="l" rtl="0">
            <a:lnSpc>
              <a:spcPts val="1300"/>
            </a:lnSpc>
            <a:defRPr sz="1000"/>
          </a:pPr>
          <a:r>
            <a:rPr lang="ja-JP" altLang="en-US" sz="1050" b="1"/>
            <a:t>　（押印は不要）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79375</xdr:colOff>
      <xdr:row>2</xdr:row>
      <xdr:rowOff>0</xdr:rowOff>
    </xdr:from>
    <xdr:to>
      <xdr:col>36</xdr:col>
      <xdr:colOff>543718</xdr:colOff>
      <xdr:row>6</xdr:row>
      <xdr:rowOff>3969</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10128250" y="523875"/>
          <a:ext cx="2521743" cy="9278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3F3C1A-C4C8-439D-81F3-D3C08DFAEF64}" name="テーブル1" displayName="テーブル1" ref="R11:AC51" totalsRowShown="0" headerRowDxfId="18" dataDxfId="16" headerRowBorderDxfId="17" tableBorderDxfId="15" totalsRowBorderDxfId="14">
  <tableColumns count="12">
    <tableColumn id="1" xr3:uid="{96DBFA52-CA57-4E18-990F-09A49003CB50}" name="４月" dataDxfId="13">
      <calculatedColumnFormula>IF(E12&gt;=15,1,IF(E12=0,"",ROUND(E12/E$8,2)))</calculatedColumnFormula>
    </tableColumn>
    <tableColumn id="2" xr3:uid="{900BE42B-F9A7-4DF0-A5D6-9A25091D70AE}" name="５月" dataDxfId="12">
      <calculatedColumnFormula>IF(F12&gt;=15,1,IF(F12=0,"",ROUND(F12/F$8,2)))</calculatedColumnFormula>
    </tableColumn>
    <tableColumn id="3" xr3:uid="{CC6A7CDD-FF95-43CB-B99D-5FC02F0284F8}" name="６月" dataDxfId="11">
      <calculatedColumnFormula>IF(G12&gt;=15,1,IF(G12=0,"",ROUND(G12/G$8,2)))</calculatedColumnFormula>
    </tableColumn>
    <tableColumn id="4" xr3:uid="{7C6D5B0D-E114-494D-B683-8830B46F8F90}" name="７月" dataDxfId="10">
      <calculatedColumnFormula>IF(H12&gt;=15,1,IF(H12=0,"",ROUND(H12/H$8,2)))</calculatedColumnFormula>
    </tableColumn>
    <tableColumn id="5" xr3:uid="{A9FAC1D0-3C01-4DFE-87BB-7D0307961D03}" name="８月" dataDxfId="9">
      <calculatedColumnFormula>IF(I12&gt;=15,1,IF(I12=0,"",ROUND(I12/I$8,2)))</calculatedColumnFormula>
    </tableColumn>
    <tableColumn id="6" xr3:uid="{D9E36E3E-B0D8-4632-9062-E65BA5A019E6}" name="９月" dataDxfId="8">
      <calculatedColumnFormula>IF(J12&gt;=15,1,IF(J12=0,"",ROUND(J12/J$8,2)))</calculatedColumnFormula>
    </tableColumn>
    <tableColumn id="7" xr3:uid="{0490EBE9-5626-4CC9-970A-0224D294CF7B}" name="１０月" dataDxfId="7">
      <calculatedColumnFormula>IF(K12&gt;=15,1,IF(K12=0,"",ROUND(K12/K$8,2)))</calculatedColumnFormula>
    </tableColumn>
    <tableColumn id="8" xr3:uid="{4B47FCEA-EAA1-451A-BEBF-B5AE13137ECE}" name="１１月" dataDxfId="6">
      <calculatedColumnFormula>IF(L12&gt;=15,1,IF(L12=0,"",ROUND(L12/L$8,2)))</calculatedColumnFormula>
    </tableColumn>
    <tableColumn id="9" xr3:uid="{4248A96B-91AF-4EF9-A535-6E862837E2A5}" name="１２月" dataDxfId="5">
      <calculatedColumnFormula>IF(M12&gt;=15,1,IF(M12=0,"",ROUND(M12/M$8,2)))</calculatedColumnFormula>
    </tableColumn>
    <tableColumn id="10" xr3:uid="{1084D6B8-07C7-462F-83D2-0D228FF1DD68}" name="１月" dataDxfId="4">
      <calculatedColumnFormula>IF(N12&gt;=15,1,IF(N12=0,"",ROUND(N12/N$8,2)))</calculatedColumnFormula>
    </tableColumn>
    <tableColumn id="11" xr3:uid="{58395781-7855-45C0-A65D-036070B11620}" name="２月" dataDxfId="3">
      <calculatedColumnFormula>IF(O12&gt;=15,1,IF(O12=0,"",ROUND(O12/O$8,2)))</calculatedColumnFormula>
    </tableColumn>
    <tableColumn id="12" xr3:uid="{55919816-EEA1-454A-8431-6576673772E3}" name="３月" dataDxfId="2">
      <calculatedColumnFormula>IF(P12&gt;=15,1,IF(P12=0,"",ROUND(P12/P$8,2)))</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1"/>
  <sheetViews>
    <sheetView zoomScale="120" zoomScaleNormal="120" workbookViewId="0"/>
  </sheetViews>
  <sheetFormatPr defaultRowHeight="13.3"/>
  <cols>
    <col min="1" max="1" width="5.61328125" customWidth="1"/>
  </cols>
  <sheetData>
    <row r="3" spans="1:11">
      <c r="A3" t="s">
        <v>249</v>
      </c>
      <c r="B3" t="s">
        <v>250</v>
      </c>
    </row>
    <row r="4" spans="1:11" ht="15" customHeight="1">
      <c r="B4" t="s">
        <v>246</v>
      </c>
    </row>
    <row r="5" spans="1:11">
      <c r="K5" s="140"/>
    </row>
    <row r="6" spans="1:11">
      <c r="K6" s="140"/>
    </row>
    <row r="7" spans="1:11">
      <c r="B7" t="s">
        <v>230</v>
      </c>
    </row>
    <row r="9" spans="1:11">
      <c r="B9" s="138"/>
      <c r="C9" t="s">
        <v>217</v>
      </c>
    </row>
    <row r="10" spans="1:11">
      <c r="B10" s="139"/>
      <c r="C10" t="s">
        <v>245</v>
      </c>
    </row>
    <row r="11" spans="1:11">
      <c r="B11" s="141"/>
      <c r="C11" t="s">
        <v>247</v>
      </c>
    </row>
  </sheetData>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7"/>
  <sheetViews>
    <sheetView view="pageBreakPreview" zoomScaleNormal="100" zoomScaleSheetLayoutView="100" workbookViewId="0">
      <selection activeCell="E2" sqref="E2"/>
    </sheetView>
  </sheetViews>
  <sheetFormatPr defaultColWidth="9" defaultRowHeight="13.3"/>
  <cols>
    <col min="1" max="1" width="1.4609375" style="20" customWidth="1"/>
    <col min="2" max="2" width="20.61328125" style="20" customWidth="1"/>
    <col min="3" max="3" width="15.4609375" style="20" customWidth="1"/>
    <col min="4" max="5" width="15.15234375" style="20" customWidth="1"/>
    <col min="6" max="6" width="15.61328125" style="20" customWidth="1"/>
    <col min="7" max="8" width="8.15234375" style="20" customWidth="1"/>
    <col min="9" max="9" width="15.61328125" style="20" customWidth="1"/>
    <col min="10" max="10" width="15.765625" style="20" customWidth="1"/>
    <col min="11" max="16384" width="9" style="20"/>
  </cols>
  <sheetData>
    <row r="1" spans="1:10" ht="15">
      <c r="A1" s="26" t="s">
        <v>147</v>
      </c>
    </row>
    <row r="2" spans="1:10" ht="18.75" customHeight="1">
      <c r="D2" s="104" t="s">
        <v>297</v>
      </c>
      <c r="F2" s="74"/>
      <c r="G2" s="74"/>
      <c r="H2" s="84"/>
      <c r="I2" s="84"/>
    </row>
    <row r="4" spans="1:10" ht="15" customHeight="1">
      <c r="F4" s="22"/>
      <c r="G4" s="222" t="s">
        <v>79</v>
      </c>
      <c r="H4" s="223"/>
      <c r="I4" s="529" t="s">
        <v>277</v>
      </c>
      <c r="J4" s="530"/>
    </row>
    <row r="5" spans="1:10" ht="16.75">
      <c r="A5" s="85" t="s">
        <v>148</v>
      </c>
      <c r="B5" s="26"/>
    </row>
    <row r="6" spans="1:10" ht="16.5" customHeight="1">
      <c r="B6" s="523" t="s">
        <v>149</v>
      </c>
      <c r="C6" s="523" t="s">
        <v>150</v>
      </c>
      <c r="D6" s="548" t="s">
        <v>151</v>
      </c>
      <c r="E6" s="523"/>
      <c r="F6" s="523" t="s">
        <v>152</v>
      </c>
      <c r="G6" s="523"/>
      <c r="H6" s="524" t="s">
        <v>153</v>
      </c>
      <c r="I6" s="524"/>
      <c r="J6" s="523" t="s">
        <v>154</v>
      </c>
    </row>
    <row r="7" spans="1:10" ht="16.5" customHeight="1">
      <c r="B7" s="523"/>
      <c r="C7" s="523"/>
      <c r="D7" s="198" t="s">
        <v>155</v>
      </c>
      <c r="E7" s="191" t="s">
        <v>78</v>
      </c>
      <c r="F7" s="523"/>
      <c r="G7" s="523"/>
      <c r="H7" s="533" t="s">
        <v>156</v>
      </c>
      <c r="I7" s="533"/>
      <c r="J7" s="523"/>
    </row>
    <row r="8" spans="1:10" ht="13.5" customHeight="1">
      <c r="B8" s="240"/>
      <c r="C8" s="250"/>
      <c r="D8" s="241"/>
      <c r="E8" s="239"/>
      <c r="F8" s="553"/>
      <c r="G8" s="554"/>
      <c r="H8" s="534"/>
      <c r="I8" s="535"/>
      <c r="J8" s="201"/>
    </row>
    <row r="9" spans="1:10" ht="13.5" customHeight="1">
      <c r="B9" s="292" t="s">
        <v>278</v>
      </c>
      <c r="C9" s="294">
        <v>2000000</v>
      </c>
      <c r="D9" s="292" t="s">
        <v>281</v>
      </c>
      <c r="E9" s="295">
        <v>2000000</v>
      </c>
      <c r="F9" s="538">
        <v>1800000</v>
      </c>
      <c r="G9" s="539"/>
      <c r="H9" s="536">
        <f>E9-F9</f>
        <v>200000</v>
      </c>
      <c r="I9" s="537"/>
      <c r="J9" s="202"/>
    </row>
    <row r="10" spans="1:10" ht="13.5" customHeight="1">
      <c r="B10" s="292"/>
      <c r="C10" s="294"/>
      <c r="D10" s="292"/>
      <c r="E10" s="295"/>
      <c r="F10" s="538"/>
      <c r="G10" s="539"/>
      <c r="H10" s="536"/>
      <c r="I10" s="537"/>
      <c r="J10" s="202"/>
    </row>
    <row r="11" spans="1:10" ht="13.5" customHeight="1">
      <c r="B11" s="292" t="s">
        <v>279</v>
      </c>
      <c r="C11" s="296">
        <v>2163000</v>
      </c>
      <c r="D11" s="292" t="s">
        <v>282</v>
      </c>
      <c r="E11" s="295">
        <f>C11</f>
        <v>2163000</v>
      </c>
      <c r="F11" s="538">
        <f>C11</f>
        <v>2163000</v>
      </c>
      <c r="G11" s="539"/>
      <c r="H11" s="536">
        <f>E11-F11</f>
        <v>0</v>
      </c>
      <c r="I11" s="537"/>
      <c r="J11" s="202"/>
    </row>
    <row r="12" spans="1:10" ht="13.5" customHeight="1">
      <c r="B12" s="297"/>
      <c r="C12" s="296"/>
      <c r="D12" s="298"/>
      <c r="E12" s="295"/>
      <c r="F12" s="538"/>
      <c r="G12" s="539"/>
      <c r="H12" s="536"/>
      <c r="I12" s="537"/>
      <c r="J12" s="202"/>
    </row>
    <row r="13" spans="1:10" ht="13.5" customHeight="1">
      <c r="B13" s="297" t="s">
        <v>280</v>
      </c>
      <c r="C13" s="296">
        <v>14837000</v>
      </c>
      <c r="D13" s="298"/>
      <c r="E13" s="295">
        <v>14837000</v>
      </c>
      <c r="F13" s="540">
        <v>14737000</v>
      </c>
      <c r="G13" s="541"/>
      <c r="H13" s="536">
        <f>E13-F13</f>
        <v>100000</v>
      </c>
      <c r="I13" s="537"/>
      <c r="J13" s="203"/>
    </row>
    <row r="14" spans="1:10" ht="13.5" customHeight="1">
      <c r="B14" s="197" t="s">
        <v>58</v>
      </c>
      <c r="C14" s="251">
        <f>SUM(C8:C13)</f>
        <v>19000000</v>
      </c>
      <c r="D14" s="197" t="s">
        <v>58</v>
      </c>
      <c r="E14" s="199">
        <f>SUM(E8:E13)</f>
        <v>19000000</v>
      </c>
      <c r="F14" s="542">
        <f>SUM(F8:G13)</f>
        <v>18700000</v>
      </c>
      <c r="G14" s="543"/>
      <c r="H14" s="542">
        <f>SUM(H8:I13)</f>
        <v>300000</v>
      </c>
      <c r="I14" s="543"/>
      <c r="J14" s="200"/>
    </row>
    <row r="15" spans="1:10" ht="18" customHeight="1"/>
    <row r="16" spans="1:10" ht="13.5" customHeight="1">
      <c r="B16" s="20" t="s">
        <v>196</v>
      </c>
    </row>
    <row r="17" spans="1:10" ht="12" customHeight="1"/>
    <row r="18" spans="1:10" ht="18" customHeight="1">
      <c r="A18" s="85" t="s">
        <v>157</v>
      </c>
    </row>
    <row r="19" spans="1:10" ht="16.5" customHeight="1">
      <c r="B19" s="523" t="s">
        <v>149</v>
      </c>
      <c r="C19" s="523" t="s">
        <v>150</v>
      </c>
      <c r="D19" s="523" t="s">
        <v>151</v>
      </c>
      <c r="E19" s="523"/>
      <c r="F19" s="524" t="s">
        <v>158</v>
      </c>
      <c r="G19" s="544" t="s">
        <v>159</v>
      </c>
      <c r="H19" s="545"/>
      <c r="I19" s="75" t="s">
        <v>160</v>
      </c>
      <c r="J19" s="524" t="s">
        <v>154</v>
      </c>
    </row>
    <row r="20" spans="1:10" ht="16.5" customHeight="1">
      <c r="B20" s="523"/>
      <c r="C20" s="523"/>
      <c r="D20" s="80" t="s">
        <v>155</v>
      </c>
      <c r="E20" s="80" t="s">
        <v>78</v>
      </c>
      <c r="F20" s="533"/>
      <c r="G20" s="546"/>
      <c r="H20" s="547"/>
      <c r="I20" s="27" t="s">
        <v>161</v>
      </c>
      <c r="J20" s="533"/>
    </row>
    <row r="21" spans="1:10" ht="13.5" customHeight="1">
      <c r="B21" s="240"/>
      <c r="C21" s="242"/>
      <c r="D21" s="243"/>
      <c r="E21" s="244"/>
      <c r="F21" s="238"/>
      <c r="G21" s="534"/>
      <c r="H21" s="535"/>
      <c r="I21" s="249"/>
      <c r="J21" s="25"/>
    </row>
    <row r="22" spans="1:10" ht="13.5" customHeight="1">
      <c r="B22" s="299" t="s">
        <v>283</v>
      </c>
      <c r="C22" s="300">
        <v>16000000</v>
      </c>
      <c r="D22" s="293" t="s">
        <v>286</v>
      </c>
      <c r="E22" s="293">
        <v>15000000</v>
      </c>
      <c r="F22" s="293">
        <v>15000000</v>
      </c>
      <c r="G22" s="536">
        <f>E22-F22</f>
        <v>0</v>
      </c>
      <c r="H22" s="537"/>
      <c r="I22" s="293">
        <v>15000000</v>
      </c>
      <c r="J22" s="25"/>
    </row>
    <row r="23" spans="1:10" ht="13.5" customHeight="1">
      <c r="B23" s="299"/>
      <c r="C23" s="300"/>
      <c r="D23" s="293" t="s">
        <v>287</v>
      </c>
      <c r="E23" s="293">
        <v>1000000</v>
      </c>
      <c r="F23" s="293">
        <v>1000000</v>
      </c>
      <c r="G23" s="536">
        <f t="shared" ref="G23:G26" si="0">E23-F23</f>
        <v>0</v>
      </c>
      <c r="H23" s="537"/>
      <c r="I23" s="293">
        <v>1000000</v>
      </c>
      <c r="J23" s="25"/>
    </row>
    <row r="24" spans="1:10" ht="13.5" customHeight="1">
      <c r="B24" s="299" t="s">
        <v>284</v>
      </c>
      <c r="C24" s="300">
        <v>2800000</v>
      </c>
      <c r="D24" s="293" t="s">
        <v>288</v>
      </c>
      <c r="E24" s="293">
        <v>2000000</v>
      </c>
      <c r="F24" s="293">
        <v>1700000</v>
      </c>
      <c r="G24" s="536">
        <f t="shared" si="0"/>
        <v>300000</v>
      </c>
      <c r="H24" s="537"/>
      <c r="I24" s="293">
        <v>1700000</v>
      </c>
      <c r="J24" s="25"/>
    </row>
    <row r="25" spans="1:10" ht="13.5" customHeight="1">
      <c r="B25" s="299"/>
      <c r="C25" s="300"/>
      <c r="D25" s="293" t="s">
        <v>289</v>
      </c>
      <c r="E25" s="293">
        <v>800000</v>
      </c>
      <c r="F25" s="293">
        <v>700000</v>
      </c>
      <c r="G25" s="536">
        <f t="shared" si="0"/>
        <v>100000</v>
      </c>
      <c r="H25" s="537"/>
      <c r="I25" s="293">
        <v>700000</v>
      </c>
      <c r="J25" s="25"/>
    </row>
    <row r="26" spans="1:10" ht="13.5" customHeight="1">
      <c r="B26" s="299" t="s">
        <v>285</v>
      </c>
      <c r="C26" s="300">
        <v>200000</v>
      </c>
      <c r="D26" s="293" t="s">
        <v>290</v>
      </c>
      <c r="E26" s="293">
        <v>200000</v>
      </c>
      <c r="F26" s="293">
        <v>300000</v>
      </c>
      <c r="G26" s="536">
        <f t="shared" si="0"/>
        <v>-100000</v>
      </c>
      <c r="H26" s="537"/>
      <c r="I26" s="293">
        <v>300000</v>
      </c>
      <c r="J26" s="25"/>
    </row>
    <row r="27" spans="1:10" ht="13.5" customHeight="1">
      <c r="B27" s="240"/>
      <c r="C27" s="242"/>
      <c r="D27" s="243"/>
      <c r="E27" s="238"/>
      <c r="F27" s="238"/>
      <c r="G27" s="531"/>
      <c r="H27" s="532"/>
      <c r="I27" s="249"/>
      <c r="J27" s="25"/>
    </row>
    <row r="28" spans="1:10" ht="13.5" customHeight="1">
      <c r="B28" s="240"/>
      <c r="C28" s="242"/>
      <c r="D28" s="243"/>
      <c r="E28" s="238"/>
      <c r="F28" s="238"/>
      <c r="G28" s="531"/>
      <c r="H28" s="532"/>
      <c r="I28" s="249"/>
      <c r="J28" s="25"/>
    </row>
    <row r="29" spans="1:10" ht="13.5" customHeight="1">
      <c r="B29" s="240"/>
      <c r="C29" s="242"/>
      <c r="D29" s="243"/>
      <c r="E29" s="238"/>
      <c r="F29" s="238"/>
      <c r="G29" s="531"/>
      <c r="H29" s="532"/>
      <c r="I29" s="249"/>
      <c r="J29" s="25"/>
    </row>
    <row r="30" spans="1:10" ht="13.5" customHeight="1">
      <c r="B30" s="240"/>
      <c r="C30" s="242"/>
      <c r="D30" s="243"/>
      <c r="E30" s="238"/>
      <c r="F30" s="238"/>
      <c r="G30" s="549"/>
      <c r="H30" s="550"/>
      <c r="I30" s="249"/>
      <c r="J30" s="25"/>
    </row>
    <row r="31" spans="1:10" ht="13.5" customHeight="1">
      <c r="B31" s="197" t="s">
        <v>58</v>
      </c>
      <c r="C31" s="196">
        <f>SUM(C21:C26)</f>
        <v>19000000</v>
      </c>
      <c r="D31" s="197" t="s">
        <v>58</v>
      </c>
      <c r="E31" s="196">
        <f>SUM(E21:E30)</f>
        <v>19000000</v>
      </c>
      <c r="F31" s="196">
        <f>SUM(F21:F30)</f>
        <v>18700000</v>
      </c>
      <c r="G31" s="551">
        <f>SUM(G21:H30)</f>
        <v>300000</v>
      </c>
      <c r="H31" s="552"/>
      <c r="I31" s="194">
        <f>SUM(I21:I30)</f>
        <v>18700000</v>
      </c>
      <c r="J31" s="195"/>
    </row>
    <row r="32" spans="1:10" ht="14.15">
      <c r="B32" s="19" t="s">
        <v>162</v>
      </c>
      <c r="C32" s="19"/>
    </row>
    <row r="33" spans="2:7" ht="16.5" customHeight="1">
      <c r="B33" s="20" t="s">
        <v>163</v>
      </c>
      <c r="C33" s="20" t="s">
        <v>164</v>
      </c>
    </row>
    <row r="34" spans="2:7" ht="16.5" customHeight="1">
      <c r="B34" s="20" t="s">
        <v>165</v>
      </c>
      <c r="C34" s="20" t="s">
        <v>166</v>
      </c>
    </row>
    <row r="35" spans="2:7" ht="16.5" customHeight="1">
      <c r="D35" s="20" t="s">
        <v>296</v>
      </c>
    </row>
    <row r="36" spans="2:7">
      <c r="D36" s="76" t="s">
        <v>79</v>
      </c>
      <c r="E36" s="303" t="s">
        <v>291</v>
      </c>
    </row>
    <row r="37" spans="2:7" ht="14.15">
      <c r="D37" s="76" t="s">
        <v>167</v>
      </c>
      <c r="E37" s="313" t="s">
        <v>255</v>
      </c>
      <c r="F37" s="313"/>
      <c r="G37" s="313"/>
    </row>
  </sheetData>
  <mergeCells count="40">
    <mergeCell ref="G28:H28"/>
    <mergeCell ref="G29:H29"/>
    <mergeCell ref="G30:H30"/>
    <mergeCell ref="G31:H31"/>
    <mergeCell ref="J6:J7"/>
    <mergeCell ref="H7:I7"/>
    <mergeCell ref="F8:G8"/>
    <mergeCell ref="H8:I8"/>
    <mergeCell ref="F9:G9"/>
    <mergeCell ref="H9:I9"/>
    <mergeCell ref="F10:G10"/>
    <mergeCell ref="H10:I10"/>
    <mergeCell ref="F11:G11"/>
    <mergeCell ref="H11:I11"/>
    <mergeCell ref="B6:B7"/>
    <mergeCell ref="C6:C7"/>
    <mergeCell ref="D6:E6"/>
    <mergeCell ref="F6:G7"/>
    <mergeCell ref="H6:I6"/>
    <mergeCell ref="B19:B20"/>
    <mergeCell ref="C19:C20"/>
    <mergeCell ref="D19:E19"/>
    <mergeCell ref="F19:F20"/>
    <mergeCell ref="G19:H20"/>
    <mergeCell ref="E37:G37"/>
    <mergeCell ref="I4:J4"/>
    <mergeCell ref="G27:H27"/>
    <mergeCell ref="J19:J20"/>
    <mergeCell ref="G21:H21"/>
    <mergeCell ref="G23:H23"/>
    <mergeCell ref="G24:H24"/>
    <mergeCell ref="G26:H26"/>
    <mergeCell ref="F12:G12"/>
    <mergeCell ref="H12:I12"/>
    <mergeCell ref="F13:G13"/>
    <mergeCell ref="H13:I13"/>
    <mergeCell ref="F14:G14"/>
    <mergeCell ref="H14:I14"/>
    <mergeCell ref="G22:H22"/>
    <mergeCell ref="G25:H25"/>
  </mergeCells>
  <phoneticPr fontId="8"/>
  <pageMargins left="0.75" right="0.75" top="1" bottom="1" header="0.51200000000000001" footer="0.51200000000000001"/>
  <pageSetup paperSize="9" scale="90"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7C016-69F4-4EEE-B46E-568C8F1D2A57}">
  <dimension ref="A1:G22"/>
  <sheetViews>
    <sheetView view="pageBreakPreview" zoomScaleNormal="100" zoomScaleSheetLayoutView="100" workbookViewId="0">
      <selection activeCell="J7" sqref="J7"/>
    </sheetView>
  </sheetViews>
  <sheetFormatPr defaultColWidth="9" defaultRowHeight="13.3"/>
  <cols>
    <col min="1" max="1" width="9" style="20"/>
    <col min="2" max="3" width="10.61328125" style="20" customWidth="1"/>
    <col min="4" max="7" width="20.61328125" style="20" customWidth="1"/>
    <col min="8" max="16384" width="9" style="20"/>
  </cols>
  <sheetData>
    <row r="1" spans="1:7" ht="16.75">
      <c r="A1" s="85" t="s">
        <v>168</v>
      </c>
    </row>
    <row r="2" spans="1:7" ht="17.25" customHeight="1"/>
    <row r="3" spans="1:7" ht="17.25" customHeight="1"/>
    <row r="4" spans="1:7" ht="17.25" customHeight="1">
      <c r="B4" s="309" t="s">
        <v>169</v>
      </c>
      <c r="C4" s="86"/>
      <c r="D4" s="86"/>
      <c r="E4" s="86"/>
      <c r="F4" s="86"/>
      <c r="G4" s="86"/>
    </row>
    <row r="5" spans="1:7" ht="17.25" customHeight="1">
      <c r="B5" s="86"/>
      <c r="C5" s="86"/>
      <c r="D5" s="86"/>
      <c r="E5" s="86"/>
      <c r="F5" s="86"/>
      <c r="G5" s="86"/>
    </row>
    <row r="6" spans="1:7" ht="17.25" customHeight="1">
      <c r="B6" s="555"/>
      <c r="C6" s="556"/>
      <c r="D6" s="87"/>
      <c r="E6" s="87"/>
      <c r="F6" s="87"/>
      <c r="G6" s="87"/>
    </row>
    <row r="7" spans="1:7" ht="17.25" customHeight="1">
      <c r="B7" s="557" t="s">
        <v>155</v>
      </c>
      <c r="C7" s="558"/>
      <c r="D7" s="88" t="s">
        <v>170</v>
      </c>
      <c r="E7" s="88" t="s">
        <v>171</v>
      </c>
      <c r="F7" s="88" t="s">
        <v>172</v>
      </c>
      <c r="G7" s="88" t="s">
        <v>173</v>
      </c>
    </row>
    <row r="8" spans="1:7" ht="17.25" customHeight="1">
      <c r="B8" s="559"/>
      <c r="C8" s="560"/>
      <c r="D8" s="89" t="s">
        <v>111</v>
      </c>
      <c r="E8" s="89" t="s">
        <v>112</v>
      </c>
      <c r="F8" s="89" t="s">
        <v>113</v>
      </c>
      <c r="G8" s="89" t="s">
        <v>174</v>
      </c>
    </row>
    <row r="9" spans="1:7" ht="17.25" customHeight="1">
      <c r="B9" s="555"/>
      <c r="C9" s="556"/>
      <c r="D9" s="90" t="s">
        <v>76</v>
      </c>
      <c r="E9" s="90" t="s">
        <v>76</v>
      </c>
      <c r="F9" s="90" t="s">
        <v>76</v>
      </c>
      <c r="G9" s="90" t="s">
        <v>76</v>
      </c>
    </row>
    <row r="10" spans="1:7" ht="17.25" customHeight="1">
      <c r="B10" s="561" t="s">
        <v>299</v>
      </c>
      <c r="C10" s="562"/>
      <c r="D10" s="310">
        <v>16700000</v>
      </c>
      <c r="E10" s="310">
        <v>16700000</v>
      </c>
      <c r="F10" s="310">
        <v>16700000</v>
      </c>
      <c r="G10" s="311">
        <v>0</v>
      </c>
    </row>
    <row r="11" spans="1:7" ht="17.25" customHeight="1">
      <c r="B11" s="559"/>
      <c r="C11" s="560"/>
      <c r="D11" s="91"/>
      <c r="E11" s="91"/>
      <c r="F11" s="91"/>
      <c r="G11" s="91"/>
    </row>
    <row r="12" spans="1:7" ht="17.25" customHeight="1">
      <c r="B12" s="86"/>
      <c r="C12" s="86"/>
      <c r="D12" s="86"/>
      <c r="E12" s="86"/>
      <c r="F12" s="86"/>
      <c r="G12" s="86"/>
    </row>
    <row r="13" spans="1:7" ht="17.25" customHeight="1">
      <c r="B13" s="86"/>
      <c r="C13" s="86"/>
      <c r="D13" s="86"/>
      <c r="E13" s="86"/>
      <c r="F13" s="86"/>
      <c r="G13" s="86"/>
    </row>
    <row r="14" spans="1:7" ht="17.25" customHeight="1">
      <c r="B14" s="86" t="s">
        <v>175</v>
      </c>
      <c r="C14" s="86"/>
      <c r="D14" s="86"/>
      <c r="E14" s="86"/>
      <c r="F14" s="86"/>
      <c r="G14" s="86"/>
    </row>
    <row r="15" spans="1:7" ht="17.25" customHeight="1">
      <c r="B15" s="86"/>
      <c r="C15" s="86"/>
      <c r="D15" s="86"/>
      <c r="E15" s="86"/>
      <c r="F15" s="86"/>
      <c r="G15" s="86"/>
    </row>
    <row r="16" spans="1:7" ht="17.25" customHeight="1">
      <c r="B16" s="86"/>
      <c r="C16" s="309" t="s">
        <v>300</v>
      </c>
      <c r="D16" s="86"/>
      <c r="E16" s="86"/>
      <c r="F16" s="86"/>
      <c r="G16" s="86"/>
    </row>
    <row r="17" spans="2:7" ht="17.25" customHeight="1">
      <c r="B17" s="86"/>
      <c r="C17" s="86" t="s">
        <v>301</v>
      </c>
      <c r="D17" s="86"/>
      <c r="E17" s="86"/>
      <c r="F17" s="86"/>
      <c r="G17" s="86"/>
    </row>
    <row r="18" spans="2:7" ht="17.25" customHeight="1">
      <c r="B18" s="86"/>
      <c r="C18" s="86" t="s">
        <v>302</v>
      </c>
      <c r="D18" s="86"/>
      <c r="E18" s="86"/>
      <c r="F18" s="86"/>
      <c r="G18" s="86"/>
    </row>
    <row r="19" spans="2:7" ht="17.25" customHeight="1"/>
    <row r="20" spans="2:7" ht="17.25" customHeight="1"/>
    <row r="21" spans="2:7" ht="17.25" customHeight="1"/>
    <row r="22" spans="2:7" ht="17.25" customHeight="1"/>
  </sheetData>
  <mergeCells count="6">
    <mergeCell ref="B11:C11"/>
    <mergeCell ref="B6:C6"/>
    <mergeCell ref="B7:C7"/>
    <mergeCell ref="B8:C8"/>
    <mergeCell ref="B9:C9"/>
    <mergeCell ref="B10:C10"/>
  </mergeCells>
  <phoneticPr fontId="8"/>
  <pageMargins left="0.70866141732283472" right="0.70866141732283472" top="0.9448818897637796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22"/>
  <sheetViews>
    <sheetView view="pageBreakPreview" zoomScaleNormal="100" zoomScaleSheetLayoutView="100" workbookViewId="0">
      <selection activeCell="P23" sqref="P23"/>
    </sheetView>
  </sheetViews>
  <sheetFormatPr defaultRowHeight="13.3"/>
  <cols>
    <col min="1" max="1" width="5.23046875" style="20" customWidth="1"/>
    <col min="2" max="32" width="3.84375" style="20" customWidth="1"/>
    <col min="33" max="33" width="6.4609375" style="20" customWidth="1"/>
    <col min="34" max="256" width="9" style="20"/>
    <col min="257" max="257" width="5.23046875" style="20" customWidth="1"/>
    <col min="258" max="288" width="3.84375" style="20" customWidth="1"/>
    <col min="289" max="289" width="6.4609375" style="20" customWidth="1"/>
    <col min="290" max="512" width="9" style="20"/>
    <col min="513" max="513" width="5.23046875" style="20" customWidth="1"/>
    <col min="514" max="544" width="3.84375" style="20" customWidth="1"/>
    <col min="545" max="545" width="6.4609375" style="20" customWidth="1"/>
    <col min="546" max="768" width="9" style="20"/>
    <col min="769" max="769" width="5.23046875" style="20" customWidth="1"/>
    <col min="770" max="800" width="3.84375" style="20" customWidth="1"/>
    <col min="801" max="801" width="6.4609375" style="20" customWidth="1"/>
    <col min="802" max="1024" width="9" style="20"/>
    <col min="1025" max="1025" width="5.23046875" style="20" customWidth="1"/>
    <col min="1026" max="1056" width="3.84375" style="20" customWidth="1"/>
    <col min="1057" max="1057" width="6.4609375" style="20" customWidth="1"/>
    <col min="1058" max="1280" width="9" style="20"/>
    <col min="1281" max="1281" width="5.23046875" style="20" customWidth="1"/>
    <col min="1282" max="1312" width="3.84375" style="20" customWidth="1"/>
    <col min="1313" max="1313" width="6.4609375" style="20" customWidth="1"/>
    <col min="1314" max="1536" width="9" style="20"/>
    <col min="1537" max="1537" width="5.23046875" style="20" customWidth="1"/>
    <col min="1538" max="1568" width="3.84375" style="20" customWidth="1"/>
    <col min="1569" max="1569" width="6.4609375" style="20" customWidth="1"/>
    <col min="1570" max="1792" width="9" style="20"/>
    <col min="1793" max="1793" width="5.23046875" style="20" customWidth="1"/>
    <col min="1794" max="1824" width="3.84375" style="20" customWidth="1"/>
    <col min="1825" max="1825" width="6.4609375" style="20" customWidth="1"/>
    <col min="1826" max="2048" width="9" style="20"/>
    <col min="2049" max="2049" width="5.23046875" style="20" customWidth="1"/>
    <col min="2050" max="2080" width="3.84375" style="20" customWidth="1"/>
    <col min="2081" max="2081" width="6.4609375" style="20" customWidth="1"/>
    <col min="2082" max="2304" width="9" style="20"/>
    <col min="2305" max="2305" width="5.23046875" style="20" customWidth="1"/>
    <col min="2306" max="2336" width="3.84375" style="20" customWidth="1"/>
    <col min="2337" max="2337" width="6.4609375" style="20" customWidth="1"/>
    <col min="2338" max="2560" width="9" style="20"/>
    <col min="2561" max="2561" width="5.23046875" style="20" customWidth="1"/>
    <col min="2562" max="2592" width="3.84375" style="20" customWidth="1"/>
    <col min="2593" max="2593" width="6.4609375" style="20" customWidth="1"/>
    <col min="2594" max="2816" width="9" style="20"/>
    <col min="2817" max="2817" width="5.23046875" style="20" customWidth="1"/>
    <col min="2818" max="2848" width="3.84375" style="20" customWidth="1"/>
    <col min="2849" max="2849" width="6.4609375" style="20" customWidth="1"/>
    <col min="2850" max="3072" width="9" style="20"/>
    <col min="3073" max="3073" width="5.23046875" style="20" customWidth="1"/>
    <col min="3074" max="3104" width="3.84375" style="20" customWidth="1"/>
    <col min="3105" max="3105" width="6.4609375" style="20" customWidth="1"/>
    <col min="3106" max="3328" width="9" style="20"/>
    <col min="3329" max="3329" width="5.23046875" style="20" customWidth="1"/>
    <col min="3330" max="3360" width="3.84375" style="20" customWidth="1"/>
    <col min="3361" max="3361" width="6.4609375" style="20" customWidth="1"/>
    <col min="3362" max="3584" width="9" style="20"/>
    <col min="3585" max="3585" width="5.23046875" style="20" customWidth="1"/>
    <col min="3586" max="3616" width="3.84375" style="20" customWidth="1"/>
    <col min="3617" max="3617" width="6.4609375" style="20" customWidth="1"/>
    <col min="3618" max="3840" width="9" style="20"/>
    <col min="3841" max="3841" width="5.23046875" style="20" customWidth="1"/>
    <col min="3842" max="3872" width="3.84375" style="20" customWidth="1"/>
    <col min="3873" max="3873" width="6.4609375" style="20" customWidth="1"/>
    <col min="3874" max="4096" width="9" style="20"/>
    <col min="4097" max="4097" width="5.23046875" style="20" customWidth="1"/>
    <col min="4098" max="4128" width="3.84375" style="20" customWidth="1"/>
    <col min="4129" max="4129" width="6.4609375" style="20" customWidth="1"/>
    <col min="4130" max="4352" width="9" style="20"/>
    <col min="4353" max="4353" width="5.23046875" style="20" customWidth="1"/>
    <col min="4354" max="4384" width="3.84375" style="20" customWidth="1"/>
    <col min="4385" max="4385" width="6.4609375" style="20" customWidth="1"/>
    <col min="4386" max="4608" width="9" style="20"/>
    <col min="4609" max="4609" width="5.23046875" style="20" customWidth="1"/>
    <col min="4610" max="4640" width="3.84375" style="20" customWidth="1"/>
    <col min="4641" max="4641" width="6.4609375" style="20" customWidth="1"/>
    <col min="4642" max="4864" width="9" style="20"/>
    <col min="4865" max="4865" width="5.23046875" style="20" customWidth="1"/>
    <col min="4866" max="4896" width="3.84375" style="20" customWidth="1"/>
    <col min="4897" max="4897" width="6.4609375" style="20" customWidth="1"/>
    <col min="4898" max="5120" width="9" style="20"/>
    <col min="5121" max="5121" width="5.23046875" style="20" customWidth="1"/>
    <col min="5122" max="5152" width="3.84375" style="20" customWidth="1"/>
    <col min="5153" max="5153" width="6.4609375" style="20" customWidth="1"/>
    <col min="5154" max="5376" width="9" style="20"/>
    <col min="5377" max="5377" width="5.23046875" style="20" customWidth="1"/>
    <col min="5378" max="5408" width="3.84375" style="20" customWidth="1"/>
    <col min="5409" max="5409" width="6.4609375" style="20" customWidth="1"/>
    <col min="5410" max="5632" width="9" style="20"/>
    <col min="5633" max="5633" width="5.23046875" style="20" customWidth="1"/>
    <col min="5634" max="5664" width="3.84375" style="20" customWidth="1"/>
    <col min="5665" max="5665" width="6.4609375" style="20" customWidth="1"/>
    <col min="5666" max="5888" width="9" style="20"/>
    <col min="5889" max="5889" width="5.23046875" style="20" customWidth="1"/>
    <col min="5890" max="5920" width="3.84375" style="20" customWidth="1"/>
    <col min="5921" max="5921" width="6.4609375" style="20" customWidth="1"/>
    <col min="5922" max="6144" width="9" style="20"/>
    <col min="6145" max="6145" width="5.23046875" style="20" customWidth="1"/>
    <col min="6146" max="6176" width="3.84375" style="20" customWidth="1"/>
    <col min="6177" max="6177" width="6.4609375" style="20" customWidth="1"/>
    <col min="6178" max="6400" width="9" style="20"/>
    <col min="6401" max="6401" width="5.23046875" style="20" customWidth="1"/>
    <col min="6402" max="6432" width="3.84375" style="20" customWidth="1"/>
    <col min="6433" max="6433" width="6.4609375" style="20" customWidth="1"/>
    <col min="6434" max="6656" width="9" style="20"/>
    <col min="6657" max="6657" width="5.23046875" style="20" customWidth="1"/>
    <col min="6658" max="6688" width="3.84375" style="20" customWidth="1"/>
    <col min="6689" max="6689" width="6.4609375" style="20" customWidth="1"/>
    <col min="6690" max="6912" width="9" style="20"/>
    <col min="6913" max="6913" width="5.23046875" style="20" customWidth="1"/>
    <col min="6914" max="6944" width="3.84375" style="20" customWidth="1"/>
    <col min="6945" max="6945" width="6.4609375" style="20" customWidth="1"/>
    <col min="6946" max="7168" width="9" style="20"/>
    <col min="7169" max="7169" width="5.23046875" style="20" customWidth="1"/>
    <col min="7170" max="7200" width="3.84375" style="20" customWidth="1"/>
    <col min="7201" max="7201" width="6.4609375" style="20" customWidth="1"/>
    <col min="7202" max="7424" width="9" style="20"/>
    <col min="7425" max="7425" width="5.23046875" style="20" customWidth="1"/>
    <col min="7426" max="7456" width="3.84375" style="20" customWidth="1"/>
    <col min="7457" max="7457" width="6.4609375" style="20" customWidth="1"/>
    <col min="7458" max="7680" width="9" style="20"/>
    <col min="7681" max="7681" width="5.23046875" style="20" customWidth="1"/>
    <col min="7682" max="7712" width="3.84375" style="20" customWidth="1"/>
    <col min="7713" max="7713" width="6.4609375" style="20" customWidth="1"/>
    <col min="7714" max="7936" width="9" style="20"/>
    <col min="7937" max="7937" width="5.23046875" style="20" customWidth="1"/>
    <col min="7938" max="7968" width="3.84375" style="20" customWidth="1"/>
    <col min="7969" max="7969" width="6.4609375" style="20" customWidth="1"/>
    <col min="7970" max="8192" width="9" style="20"/>
    <col min="8193" max="8193" width="5.23046875" style="20" customWidth="1"/>
    <col min="8194" max="8224" width="3.84375" style="20" customWidth="1"/>
    <col min="8225" max="8225" width="6.4609375" style="20" customWidth="1"/>
    <col min="8226" max="8448" width="9" style="20"/>
    <col min="8449" max="8449" width="5.23046875" style="20" customWidth="1"/>
    <col min="8450" max="8480" width="3.84375" style="20" customWidth="1"/>
    <col min="8481" max="8481" width="6.4609375" style="20" customWidth="1"/>
    <col min="8482" max="8704" width="9" style="20"/>
    <col min="8705" max="8705" width="5.23046875" style="20" customWidth="1"/>
    <col min="8706" max="8736" width="3.84375" style="20" customWidth="1"/>
    <col min="8737" max="8737" width="6.4609375" style="20" customWidth="1"/>
    <col min="8738" max="8960" width="9" style="20"/>
    <col min="8961" max="8961" width="5.23046875" style="20" customWidth="1"/>
    <col min="8962" max="8992" width="3.84375" style="20" customWidth="1"/>
    <col min="8993" max="8993" width="6.4609375" style="20" customWidth="1"/>
    <col min="8994" max="9216" width="9" style="20"/>
    <col min="9217" max="9217" width="5.23046875" style="20" customWidth="1"/>
    <col min="9218" max="9248" width="3.84375" style="20" customWidth="1"/>
    <col min="9249" max="9249" width="6.4609375" style="20" customWidth="1"/>
    <col min="9250" max="9472" width="9" style="20"/>
    <col min="9473" max="9473" width="5.23046875" style="20" customWidth="1"/>
    <col min="9474" max="9504" width="3.84375" style="20" customWidth="1"/>
    <col min="9505" max="9505" width="6.4609375" style="20" customWidth="1"/>
    <col min="9506" max="9728" width="9" style="20"/>
    <col min="9729" max="9729" width="5.23046875" style="20" customWidth="1"/>
    <col min="9730" max="9760" width="3.84375" style="20" customWidth="1"/>
    <col min="9761" max="9761" width="6.4609375" style="20" customWidth="1"/>
    <col min="9762" max="9984" width="9" style="20"/>
    <col min="9985" max="9985" width="5.23046875" style="20" customWidth="1"/>
    <col min="9986" max="10016" width="3.84375" style="20" customWidth="1"/>
    <col min="10017" max="10017" width="6.4609375" style="20" customWidth="1"/>
    <col min="10018" max="10240" width="9" style="20"/>
    <col min="10241" max="10241" width="5.23046875" style="20" customWidth="1"/>
    <col min="10242" max="10272" width="3.84375" style="20" customWidth="1"/>
    <col min="10273" max="10273" width="6.4609375" style="20" customWidth="1"/>
    <col min="10274" max="10496" width="9" style="20"/>
    <col min="10497" max="10497" width="5.23046875" style="20" customWidth="1"/>
    <col min="10498" max="10528" width="3.84375" style="20" customWidth="1"/>
    <col min="10529" max="10529" width="6.4609375" style="20" customWidth="1"/>
    <col min="10530" max="10752" width="9" style="20"/>
    <col min="10753" max="10753" width="5.23046875" style="20" customWidth="1"/>
    <col min="10754" max="10784" width="3.84375" style="20" customWidth="1"/>
    <col min="10785" max="10785" width="6.4609375" style="20" customWidth="1"/>
    <col min="10786" max="11008" width="9" style="20"/>
    <col min="11009" max="11009" width="5.23046875" style="20" customWidth="1"/>
    <col min="11010" max="11040" width="3.84375" style="20" customWidth="1"/>
    <col min="11041" max="11041" width="6.4609375" style="20" customWidth="1"/>
    <col min="11042" max="11264" width="9" style="20"/>
    <col min="11265" max="11265" width="5.23046875" style="20" customWidth="1"/>
    <col min="11266" max="11296" width="3.84375" style="20" customWidth="1"/>
    <col min="11297" max="11297" width="6.4609375" style="20" customWidth="1"/>
    <col min="11298" max="11520" width="9" style="20"/>
    <col min="11521" max="11521" width="5.23046875" style="20" customWidth="1"/>
    <col min="11522" max="11552" width="3.84375" style="20" customWidth="1"/>
    <col min="11553" max="11553" width="6.4609375" style="20" customWidth="1"/>
    <col min="11554" max="11776" width="9" style="20"/>
    <col min="11777" max="11777" width="5.23046875" style="20" customWidth="1"/>
    <col min="11778" max="11808" width="3.84375" style="20" customWidth="1"/>
    <col min="11809" max="11809" width="6.4609375" style="20" customWidth="1"/>
    <col min="11810" max="12032" width="9" style="20"/>
    <col min="12033" max="12033" width="5.23046875" style="20" customWidth="1"/>
    <col min="12034" max="12064" width="3.84375" style="20" customWidth="1"/>
    <col min="12065" max="12065" width="6.4609375" style="20" customWidth="1"/>
    <col min="12066" max="12288" width="9" style="20"/>
    <col min="12289" max="12289" width="5.23046875" style="20" customWidth="1"/>
    <col min="12290" max="12320" width="3.84375" style="20" customWidth="1"/>
    <col min="12321" max="12321" width="6.4609375" style="20" customWidth="1"/>
    <col min="12322" max="12544" width="9" style="20"/>
    <col min="12545" max="12545" width="5.23046875" style="20" customWidth="1"/>
    <col min="12546" max="12576" width="3.84375" style="20" customWidth="1"/>
    <col min="12577" max="12577" width="6.4609375" style="20" customWidth="1"/>
    <col min="12578" max="12800" width="9" style="20"/>
    <col min="12801" max="12801" width="5.23046875" style="20" customWidth="1"/>
    <col min="12802" max="12832" width="3.84375" style="20" customWidth="1"/>
    <col min="12833" max="12833" width="6.4609375" style="20" customWidth="1"/>
    <col min="12834" max="13056" width="9" style="20"/>
    <col min="13057" max="13057" width="5.23046875" style="20" customWidth="1"/>
    <col min="13058" max="13088" width="3.84375" style="20" customWidth="1"/>
    <col min="13089" max="13089" width="6.4609375" style="20" customWidth="1"/>
    <col min="13090" max="13312" width="9" style="20"/>
    <col min="13313" max="13313" width="5.23046875" style="20" customWidth="1"/>
    <col min="13314" max="13344" width="3.84375" style="20" customWidth="1"/>
    <col min="13345" max="13345" width="6.4609375" style="20" customWidth="1"/>
    <col min="13346" max="13568" width="9" style="20"/>
    <col min="13569" max="13569" width="5.23046875" style="20" customWidth="1"/>
    <col min="13570" max="13600" width="3.84375" style="20" customWidth="1"/>
    <col min="13601" max="13601" width="6.4609375" style="20" customWidth="1"/>
    <col min="13602" max="13824" width="9" style="20"/>
    <col min="13825" max="13825" width="5.23046875" style="20" customWidth="1"/>
    <col min="13826" max="13856" width="3.84375" style="20" customWidth="1"/>
    <col min="13857" max="13857" width="6.4609375" style="20" customWidth="1"/>
    <col min="13858" max="14080" width="9" style="20"/>
    <col min="14081" max="14081" width="5.23046875" style="20" customWidth="1"/>
    <col min="14082" max="14112" width="3.84375" style="20" customWidth="1"/>
    <col min="14113" max="14113" width="6.4609375" style="20" customWidth="1"/>
    <col min="14114" max="14336" width="9" style="20"/>
    <col min="14337" max="14337" width="5.23046875" style="20" customWidth="1"/>
    <col min="14338" max="14368" width="3.84375" style="20" customWidth="1"/>
    <col min="14369" max="14369" width="6.4609375" style="20" customWidth="1"/>
    <col min="14370" max="14592" width="9" style="20"/>
    <col min="14593" max="14593" width="5.23046875" style="20" customWidth="1"/>
    <col min="14594" max="14624" width="3.84375" style="20" customWidth="1"/>
    <col min="14625" max="14625" width="6.4609375" style="20" customWidth="1"/>
    <col min="14626" max="14848" width="9" style="20"/>
    <col min="14849" max="14849" width="5.23046875" style="20" customWidth="1"/>
    <col min="14850" max="14880" width="3.84375" style="20" customWidth="1"/>
    <col min="14881" max="14881" width="6.4609375" style="20" customWidth="1"/>
    <col min="14882" max="15104" width="9" style="20"/>
    <col min="15105" max="15105" width="5.23046875" style="20" customWidth="1"/>
    <col min="15106" max="15136" width="3.84375" style="20" customWidth="1"/>
    <col min="15137" max="15137" width="6.4609375" style="20" customWidth="1"/>
    <col min="15138" max="15360" width="9" style="20"/>
    <col min="15361" max="15361" width="5.23046875" style="20" customWidth="1"/>
    <col min="15362" max="15392" width="3.84375" style="20" customWidth="1"/>
    <col min="15393" max="15393" width="6.4609375" style="20" customWidth="1"/>
    <col min="15394" max="15616" width="9" style="20"/>
    <col min="15617" max="15617" width="5.23046875" style="20" customWidth="1"/>
    <col min="15618" max="15648" width="3.84375" style="20" customWidth="1"/>
    <col min="15649" max="15649" width="6.4609375" style="20" customWidth="1"/>
    <col min="15650" max="15872" width="9" style="20"/>
    <col min="15873" max="15873" width="5.23046875" style="20" customWidth="1"/>
    <col min="15874" max="15904" width="3.84375" style="20" customWidth="1"/>
    <col min="15905" max="15905" width="6.4609375" style="20" customWidth="1"/>
    <col min="15906" max="16128" width="9" style="20"/>
    <col min="16129" max="16129" width="5.23046875" style="20" customWidth="1"/>
    <col min="16130" max="16160" width="3.84375" style="20" customWidth="1"/>
    <col min="16161" max="16161" width="6.4609375" style="20" customWidth="1"/>
    <col min="16162" max="16384" width="9" style="20"/>
  </cols>
  <sheetData>
    <row r="1" spans="1:33" ht="15">
      <c r="A1" s="26" t="s">
        <v>191</v>
      </c>
    </row>
    <row r="2" spans="1:33" ht="14.15">
      <c r="B2" s="92"/>
      <c r="C2" s="92"/>
      <c r="D2" s="92"/>
      <c r="E2" s="92"/>
      <c r="F2" s="92"/>
      <c r="G2" s="92"/>
      <c r="H2" s="92"/>
      <c r="I2" s="92"/>
      <c r="J2" s="92"/>
      <c r="K2" s="92" t="s">
        <v>298</v>
      </c>
      <c r="L2" s="92"/>
      <c r="M2" s="92"/>
      <c r="N2" s="92"/>
      <c r="O2" s="92"/>
      <c r="P2" s="92"/>
      <c r="Q2" s="92"/>
      <c r="R2" s="92"/>
      <c r="S2" s="92"/>
      <c r="T2" s="92"/>
      <c r="U2" s="92"/>
      <c r="V2" s="92"/>
      <c r="W2" s="92"/>
      <c r="X2" s="92"/>
      <c r="Y2" s="92"/>
      <c r="Z2" s="92"/>
      <c r="AA2" s="92"/>
      <c r="AB2" s="92"/>
      <c r="AC2" s="92"/>
      <c r="AD2" s="92"/>
      <c r="AE2" s="92"/>
      <c r="AF2" s="92"/>
      <c r="AG2" s="92"/>
    </row>
    <row r="3" spans="1:33" ht="14.15">
      <c r="A3" s="92"/>
      <c r="X3" s="103" t="str">
        <f>"保育施設名　"&amp;'別紙２－１'!C14</f>
        <v>保育施設名　○○保育所</v>
      </c>
      <c r="AA3" s="20" t="s">
        <v>195</v>
      </c>
    </row>
    <row r="4" spans="1:33" s="76" customFormat="1">
      <c r="A4" s="24" t="s">
        <v>56</v>
      </c>
      <c r="B4" s="523">
        <v>1</v>
      </c>
      <c r="C4" s="523">
        <v>2</v>
      </c>
      <c r="D4" s="523">
        <v>3</v>
      </c>
      <c r="E4" s="523">
        <v>4</v>
      </c>
      <c r="F4" s="523">
        <v>5</v>
      </c>
      <c r="G4" s="523">
        <v>6</v>
      </c>
      <c r="H4" s="523">
        <v>7</v>
      </c>
      <c r="I4" s="523">
        <v>8</v>
      </c>
      <c r="J4" s="523">
        <v>9</v>
      </c>
      <c r="K4" s="523">
        <v>10</v>
      </c>
      <c r="L4" s="523">
        <v>11</v>
      </c>
      <c r="M4" s="523">
        <v>12</v>
      </c>
      <c r="N4" s="523">
        <v>13</v>
      </c>
      <c r="O4" s="523">
        <v>14</v>
      </c>
      <c r="P4" s="523">
        <v>15</v>
      </c>
      <c r="Q4" s="523">
        <v>16</v>
      </c>
      <c r="R4" s="523">
        <v>17</v>
      </c>
      <c r="S4" s="523">
        <v>18</v>
      </c>
      <c r="T4" s="523">
        <v>19</v>
      </c>
      <c r="U4" s="523">
        <v>20</v>
      </c>
      <c r="V4" s="523">
        <v>21</v>
      </c>
      <c r="W4" s="523">
        <v>22</v>
      </c>
      <c r="X4" s="523">
        <v>23</v>
      </c>
      <c r="Y4" s="523">
        <v>24</v>
      </c>
      <c r="Z4" s="523">
        <v>25</v>
      </c>
      <c r="AA4" s="523">
        <v>26</v>
      </c>
      <c r="AB4" s="523">
        <v>27</v>
      </c>
      <c r="AC4" s="523">
        <v>28</v>
      </c>
      <c r="AD4" s="523">
        <v>29</v>
      </c>
      <c r="AE4" s="523">
        <v>30</v>
      </c>
      <c r="AF4" s="523">
        <v>31</v>
      </c>
      <c r="AG4" s="523" t="s">
        <v>138</v>
      </c>
    </row>
    <row r="5" spans="1:33" s="76" customFormat="1">
      <c r="A5" s="77" t="s">
        <v>57</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4"/>
      <c r="AE5" s="524"/>
      <c r="AF5" s="524"/>
      <c r="AG5" s="523"/>
    </row>
    <row r="6" spans="1:33" ht="24.75" customHeight="1">
      <c r="A6" s="78">
        <v>4</v>
      </c>
      <c r="B6" s="93"/>
      <c r="C6" s="93"/>
      <c r="D6" s="93"/>
      <c r="E6" s="93"/>
      <c r="F6" s="93"/>
      <c r="G6" s="93"/>
      <c r="H6" s="93"/>
      <c r="I6" s="93"/>
      <c r="J6" s="93"/>
      <c r="K6" s="93"/>
      <c r="L6" s="93"/>
      <c r="M6" s="93"/>
      <c r="N6" s="93"/>
      <c r="O6" s="93"/>
      <c r="P6" s="93" t="s">
        <v>139</v>
      </c>
      <c r="Q6" s="93" t="s">
        <v>139</v>
      </c>
      <c r="R6" s="93" t="s">
        <v>139</v>
      </c>
      <c r="S6" s="93" t="s">
        <v>139</v>
      </c>
      <c r="T6" s="93" t="s">
        <v>139</v>
      </c>
      <c r="U6" s="93" t="s">
        <v>139</v>
      </c>
      <c r="V6" s="93" t="s">
        <v>139</v>
      </c>
      <c r="W6" s="93" t="s">
        <v>139</v>
      </c>
      <c r="X6" s="93"/>
      <c r="Y6" s="93" t="s">
        <v>139</v>
      </c>
      <c r="Z6" s="93" t="s">
        <v>139</v>
      </c>
      <c r="AA6" s="93" t="s">
        <v>139</v>
      </c>
      <c r="AB6" s="93"/>
      <c r="AC6" s="94" t="s">
        <v>139</v>
      </c>
      <c r="AD6" s="81" t="s">
        <v>139</v>
      </c>
      <c r="AE6" s="99"/>
      <c r="AF6" s="100"/>
      <c r="AG6" s="79">
        <f>COUNTIF(B6:AF6,"○")</f>
        <v>0</v>
      </c>
    </row>
    <row r="7" spans="1:33" ht="24.75" customHeight="1">
      <c r="A7" s="78">
        <v>5</v>
      </c>
      <c r="B7" s="93" t="s">
        <v>139</v>
      </c>
      <c r="C7" s="93" t="s">
        <v>139</v>
      </c>
      <c r="D7" s="93" t="s">
        <v>139</v>
      </c>
      <c r="E7" s="93" t="s">
        <v>139</v>
      </c>
      <c r="F7" s="93" t="s">
        <v>139</v>
      </c>
      <c r="G7" s="93" t="s">
        <v>139</v>
      </c>
      <c r="H7" s="93" t="s">
        <v>139</v>
      </c>
      <c r="I7" s="93" t="s">
        <v>139</v>
      </c>
      <c r="J7" s="93" t="s">
        <v>139</v>
      </c>
      <c r="K7" s="93" t="s">
        <v>139</v>
      </c>
      <c r="L7" s="93" t="s">
        <v>139</v>
      </c>
      <c r="M7" s="93" t="s">
        <v>139</v>
      </c>
      <c r="N7" s="93" t="s">
        <v>139</v>
      </c>
      <c r="O7" s="93" t="s">
        <v>139</v>
      </c>
      <c r="P7" s="93" t="s">
        <v>139</v>
      </c>
      <c r="Q7" s="93" t="s">
        <v>139</v>
      </c>
      <c r="R7" s="93"/>
      <c r="S7" s="93" t="s">
        <v>139</v>
      </c>
      <c r="T7" s="93" t="s">
        <v>139</v>
      </c>
      <c r="U7" s="93" t="s">
        <v>139</v>
      </c>
      <c r="V7" s="93" t="s">
        <v>139</v>
      </c>
      <c r="W7" s="93" t="s">
        <v>139</v>
      </c>
      <c r="X7" s="93" t="s">
        <v>139</v>
      </c>
      <c r="Y7" s="93" t="s">
        <v>139</v>
      </c>
      <c r="Z7" s="93" t="s">
        <v>139</v>
      </c>
      <c r="AA7" s="93" t="s">
        <v>139</v>
      </c>
      <c r="AB7" s="93" t="s">
        <v>139</v>
      </c>
      <c r="AC7" s="94" t="s">
        <v>139</v>
      </c>
      <c r="AD7" s="81" t="s">
        <v>139</v>
      </c>
      <c r="AE7" s="99"/>
      <c r="AF7" s="99"/>
      <c r="AG7" s="79">
        <f t="shared" ref="AG7:AG17" si="0">COUNTIF(B7:AF7,"○")</f>
        <v>0</v>
      </c>
    </row>
    <row r="8" spans="1:33" ht="24.75" customHeight="1">
      <c r="A8" s="78">
        <v>6</v>
      </c>
      <c r="B8" s="93" t="s">
        <v>139</v>
      </c>
      <c r="C8" s="93" t="s">
        <v>139</v>
      </c>
      <c r="D8" s="93" t="s">
        <v>139</v>
      </c>
      <c r="E8" s="93" t="s">
        <v>139</v>
      </c>
      <c r="F8" s="93" t="s">
        <v>139</v>
      </c>
      <c r="G8" s="93" t="s">
        <v>139</v>
      </c>
      <c r="H8" s="93" t="s">
        <v>139</v>
      </c>
      <c r="I8" s="93" t="s">
        <v>139</v>
      </c>
      <c r="J8" s="93" t="s">
        <v>139</v>
      </c>
      <c r="K8" s="93" t="s">
        <v>139</v>
      </c>
      <c r="L8" s="93" t="s">
        <v>139</v>
      </c>
      <c r="M8" s="93" t="s">
        <v>139</v>
      </c>
      <c r="N8" s="93" t="s">
        <v>139</v>
      </c>
      <c r="O8" s="93" t="s">
        <v>139</v>
      </c>
      <c r="P8" s="93" t="s">
        <v>139</v>
      </c>
      <c r="Q8" s="93" t="s">
        <v>139</v>
      </c>
      <c r="R8" s="93" t="s">
        <v>139</v>
      </c>
      <c r="S8" s="93" t="s">
        <v>139</v>
      </c>
      <c r="T8" s="93" t="s">
        <v>139</v>
      </c>
      <c r="U8" s="93" t="s">
        <v>139</v>
      </c>
      <c r="V8" s="93" t="s">
        <v>139</v>
      </c>
      <c r="W8" s="93" t="s">
        <v>139</v>
      </c>
      <c r="X8" s="93" t="s">
        <v>139</v>
      </c>
      <c r="Y8" s="93" t="s">
        <v>139</v>
      </c>
      <c r="Z8" s="93" t="s">
        <v>139</v>
      </c>
      <c r="AA8" s="93" t="s">
        <v>139</v>
      </c>
      <c r="AB8" s="93" t="s">
        <v>139</v>
      </c>
      <c r="AC8" s="94" t="s">
        <v>139</v>
      </c>
      <c r="AD8" s="81" t="s">
        <v>139</v>
      </c>
      <c r="AE8" s="99"/>
      <c r="AF8" s="100"/>
      <c r="AG8" s="79">
        <f t="shared" si="0"/>
        <v>0</v>
      </c>
    </row>
    <row r="9" spans="1:33" ht="24.75" customHeight="1">
      <c r="A9" s="78">
        <v>7</v>
      </c>
      <c r="B9" s="93" t="s">
        <v>139</v>
      </c>
      <c r="C9" s="93" t="s">
        <v>139</v>
      </c>
      <c r="D9" s="93" t="s">
        <v>139</v>
      </c>
      <c r="E9" s="93" t="s">
        <v>139</v>
      </c>
      <c r="F9" s="93" t="s">
        <v>139</v>
      </c>
      <c r="G9" s="93" t="s">
        <v>139</v>
      </c>
      <c r="H9" s="93" t="s">
        <v>139</v>
      </c>
      <c r="I9" s="93" t="s">
        <v>139</v>
      </c>
      <c r="J9" s="93" t="s">
        <v>139</v>
      </c>
      <c r="K9" s="93" t="s">
        <v>139</v>
      </c>
      <c r="L9" s="93" t="s">
        <v>139</v>
      </c>
      <c r="M9" s="93" t="s">
        <v>139</v>
      </c>
      <c r="N9" s="93" t="s">
        <v>139</v>
      </c>
      <c r="O9" s="93" t="s">
        <v>139</v>
      </c>
      <c r="P9" s="93" t="s">
        <v>139</v>
      </c>
      <c r="Q9" s="93" t="s">
        <v>139</v>
      </c>
      <c r="R9" s="93" t="s">
        <v>139</v>
      </c>
      <c r="S9" s="93" t="s">
        <v>139</v>
      </c>
      <c r="T9" s="93" t="s">
        <v>139</v>
      </c>
      <c r="U9" s="93" t="s">
        <v>139</v>
      </c>
      <c r="V9" s="93" t="s">
        <v>139</v>
      </c>
      <c r="W9" s="93" t="s">
        <v>139</v>
      </c>
      <c r="X9" s="93" t="s">
        <v>139</v>
      </c>
      <c r="Y9" s="93" t="s">
        <v>139</v>
      </c>
      <c r="Z9" s="93" t="s">
        <v>139</v>
      </c>
      <c r="AA9" s="93" t="s">
        <v>139</v>
      </c>
      <c r="AB9" s="93" t="s">
        <v>139</v>
      </c>
      <c r="AC9" s="94" t="s">
        <v>139</v>
      </c>
      <c r="AD9" s="81" t="s">
        <v>139</v>
      </c>
      <c r="AE9" s="99"/>
      <c r="AF9" s="99"/>
      <c r="AG9" s="79">
        <f t="shared" si="0"/>
        <v>0</v>
      </c>
    </row>
    <row r="10" spans="1:33" ht="24.75" customHeight="1">
      <c r="A10" s="78">
        <v>8</v>
      </c>
      <c r="B10" s="93" t="s">
        <v>139</v>
      </c>
      <c r="C10" s="93" t="s">
        <v>139</v>
      </c>
      <c r="D10" s="93" t="s">
        <v>139</v>
      </c>
      <c r="E10" s="93" t="s">
        <v>139</v>
      </c>
      <c r="F10" s="93" t="s">
        <v>139</v>
      </c>
      <c r="G10" s="93" t="s">
        <v>139</v>
      </c>
      <c r="H10" s="93" t="s">
        <v>139</v>
      </c>
      <c r="I10" s="93" t="s">
        <v>139</v>
      </c>
      <c r="J10" s="93" t="s">
        <v>139</v>
      </c>
      <c r="K10" s="93" t="s">
        <v>139</v>
      </c>
      <c r="L10" s="93" t="s">
        <v>139</v>
      </c>
      <c r="M10" s="93" t="s">
        <v>139</v>
      </c>
      <c r="N10" s="93" t="s">
        <v>139</v>
      </c>
      <c r="O10" s="93" t="s">
        <v>139</v>
      </c>
      <c r="P10" s="93" t="s">
        <v>139</v>
      </c>
      <c r="Q10" s="93" t="s">
        <v>139</v>
      </c>
      <c r="R10" s="93" t="s">
        <v>139</v>
      </c>
      <c r="S10" s="93" t="s">
        <v>139</v>
      </c>
      <c r="T10" s="93" t="s">
        <v>139</v>
      </c>
      <c r="U10" s="93" t="s">
        <v>139</v>
      </c>
      <c r="V10" s="93" t="s">
        <v>139</v>
      </c>
      <c r="W10" s="93" t="s">
        <v>139</v>
      </c>
      <c r="X10" s="93" t="s">
        <v>139</v>
      </c>
      <c r="Y10" s="93" t="s">
        <v>139</v>
      </c>
      <c r="Z10" s="93" t="s">
        <v>139</v>
      </c>
      <c r="AA10" s="93" t="s">
        <v>139</v>
      </c>
      <c r="AB10" s="93" t="s">
        <v>139</v>
      </c>
      <c r="AC10" s="94" t="s">
        <v>139</v>
      </c>
      <c r="AD10" s="81" t="s">
        <v>139</v>
      </c>
      <c r="AE10" s="99"/>
      <c r="AF10" s="99"/>
      <c r="AG10" s="79">
        <f t="shared" si="0"/>
        <v>0</v>
      </c>
    </row>
    <row r="11" spans="1:33" ht="24.75" customHeight="1">
      <c r="A11" s="78">
        <v>9</v>
      </c>
      <c r="B11" s="93" t="s">
        <v>139</v>
      </c>
      <c r="C11" s="93" t="s">
        <v>139</v>
      </c>
      <c r="D11" s="93" t="s">
        <v>139</v>
      </c>
      <c r="E11" s="93" t="s">
        <v>139</v>
      </c>
      <c r="F11" s="93" t="s">
        <v>139</v>
      </c>
      <c r="G11" s="93" t="s">
        <v>139</v>
      </c>
      <c r="H11" s="93" t="s">
        <v>139</v>
      </c>
      <c r="I11" s="93" t="s">
        <v>139</v>
      </c>
      <c r="J11" s="93" t="s">
        <v>139</v>
      </c>
      <c r="K11" s="93" t="s">
        <v>139</v>
      </c>
      <c r="L11" s="93" t="s">
        <v>139</v>
      </c>
      <c r="M11" s="93" t="s">
        <v>139</v>
      </c>
      <c r="N11" s="93" t="s">
        <v>139</v>
      </c>
      <c r="O11" s="93" t="s">
        <v>139</v>
      </c>
      <c r="P11" s="93" t="s">
        <v>139</v>
      </c>
      <c r="Q11" s="93" t="s">
        <v>139</v>
      </c>
      <c r="R11" s="93" t="s">
        <v>139</v>
      </c>
      <c r="S11" s="93" t="s">
        <v>139</v>
      </c>
      <c r="T11" s="93" t="s">
        <v>139</v>
      </c>
      <c r="U11" s="93" t="s">
        <v>139</v>
      </c>
      <c r="V11" s="93" t="s">
        <v>139</v>
      </c>
      <c r="W11" s="93" t="s">
        <v>139</v>
      </c>
      <c r="X11" s="93" t="s">
        <v>139</v>
      </c>
      <c r="Y11" s="93" t="s">
        <v>139</v>
      </c>
      <c r="Z11" s="93" t="s">
        <v>139</v>
      </c>
      <c r="AA11" s="93" t="s">
        <v>139</v>
      </c>
      <c r="AB11" s="93" t="s">
        <v>139</v>
      </c>
      <c r="AC11" s="94" t="s">
        <v>139</v>
      </c>
      <c r="AD11" s="81" t="s">
        <v>139</v>
      </c>
      <c r="AE11" s="99"/>
      <c r="AF11" s="100"/>
      <c r="AG11" s="79">
        <f t="shared" si="0"/>
        <v>0</v>
      </c>
    </row>
    <row r="12" spans="1:33" ht="24.75" customHeight="1">
      <c r="A12" s="78">
        <v>10</v>
      </c>
      <c r="B12" s="93" t="s">
        <v>139</v>
      </c>
      <c r="C12" s="93" t="s">
        <v>139</v>
      </c>
      <c r="D12" s="93" t="s">
        <v>139</v>
      </c>
      <c r="E12" s="93" t="s">
        <v>139</v>
      </c>
      <c r="F12" s="93" t="s">
        <v>139</v>
      </c>
      <c r="G12" s="93" t="s">
        <v>139</v>
      </c>
      <c r="H12" s="93" t="s">
        <v>139</v>
      </c>
      <c r="I12" s="93" t="s">
        <v>139</v>
      </c>
      <c r="J12" s="93" t="s">
        <v>139</v>
      </c>
      <c r="K12" s="93" t="s">
        <v>139</v>
      </c>
      <c r="L12" s="93" t="s">
        <v>139</v>
      </c>
      <c r="M12" s="93" t="s">
        <v>139</v>
      </c>
      <c r="N12" s="93" t="s">
        <v>139</v>
      </c>
      <c r="O12" s="93" t="s">
        <v>139</v>
      </c>
      <c r="P12" s="93" t="s">
        <v>139</v>
      </c>
      <c r="Q12" s="93" t="s">
        <v>139</v>
      </c>
      <c r="R12" s="93" t="s">
        <v>139</v>
      </c>
      <c r="S12" s="93" t="s">
        <v>139</v>
      </c>
      <c r="T12" s="93" t="s">
        <v>139</v>
      </c>
      <c r="U12" s="93" t="s">
        <v>139</v>
      </c>
      <c r="V12" s="93" t="s">
        <v>139</v>
      </c>
      <c r="W12" s="93" t="s">
        <v>139</v>
      </c>
      <c r="X12" s="93" t="s">
        <v>139</v>
      </c>
      <c r="Y12" s="93" t="s">
        <v>139</v>
      </c>
      <c r="Z12" s="93" t="s">
        <v>139</v>
      </c>
      <c r="AA12" s="93" t="s">
        <v>139</v>
      </c>
      <c r="AB12" s="93" t="s">
        <v>139</v>
      </c>
      <c r="AC12" s="94" t="s">
        <v>139</v>
      </c>
      <c r="AD12" s="81" t="s">
        <v>139</v>
      </c>
      <c r="AE12" s="99"/>
      <c r="AF12" s="99"/>
      <c r="AG12" s="79">
        <f t="shared" si="0"/>
        <v>0</v>
      </c>
    </row>
    <row r="13" spans="1:33" ht="24.75" customHeight="1">
      <c r="A13" s="78">
        <v>11</v>
      </c>
      <c r="B13" s="93" t="s">
        <v>139</v>
      </c>
      <c r="C13" s="93" t="s">
        <v>139</v>
      </c>
      <c r="D13" s="93" t="s">
        <v>139</v>
      </c>
      <c r="E13" s="93" t="s">
        <v>139</v>
      </c>
      <c r="F13" s="93" t="s">
        <v>139</v>
      </c>
      <c r="G13" s="93" t="s">
        <v>139</v>
      </c>
      <c r="H13" s="93" t="s">
        <v>139</v>
      </c>
      <c r="I13" s="93" t="s">
        <v>139</v>
      </c>
      <c r="J13" s="93" t="s">
        <v>139</v>
      </c>
      <c r="K13" s="93" t="s">
        <v>139</v>
      </c>
      <c r="L13" s="93" t="s">
        <v>139</v>
      </c>
      <c r="M13" s="93" t="s">
        <v>139</v>
      </c>
      <c r="N13" s="93" t="s">
        <v>139</v>
      </c>
      <c r="O13" s="93" t="s">
        <v>139</v>
      </c>
      <c r="P13" s="93" t="s">
        <v>139</v>
      </c>
      <c r="Q13" s="93" t="s">
        <v>139</v>
      </c>
      <c r="R13" s="93" t="s">
        <v>139</v>
      </c>
      <c r="S13" s="93" t="s">
        <v>139</v>
      </c>
      <c r="T13" s="93" t="s">
        <v>139</v>
      </c>
      <c r="U13" s="93" t="s">
        <v>139</v>
      </c>
      <c r="V13" s="93" t="s">
        <v>139</v>
      </c>
      <c r="W13" s="93" t="s">
        <v>139</v>
      </c>
      <c r="X13" s="93" t="s">
        <v>139</v>
      </c>
      <c r="Y13" s="93" t="s">
        <v>139</v>
      </c>
      <c r="Z13" s="93" t="s">
        <v>139</v>
      </c>
      <c r="AA13" s="93" t="s">
        <v>139</v>
      </c>
      <c r="AB13" s="93" t="s">
        <v>139</v>
      </c>
      <c r="AC13" s="94" t="s">
        <v>139</v>
      </c>
      <c r="AD13" s="81" t="s">
        <v>139</v>
      </c>
      <c r="AE13" s="99"/>
      <c r="AF13" s="100"/>
      <c r="AG13" s="79">
        <f t="shared" si="0"/>
        <v>0</v>
      </c>
    </row>
    <row r="14" spans="1:33" ht="24.75" customHeight="1">
      <c r="A14" s="78">
        <v>12</v>
      </c>
      <c r="B14" s="93" t="s">
        <v>139</v>
      </c>
      <c r="C14" s="93" t="s">
        <v>139</v>
      </c>
      <c r="D14" s="93" t="s">
        <v>139</v>
      </c>
      <c r="E14" s="93" t="s">
        <v>139</v>
      </c>
      <c r="F14" s="93" t="s">
        <v>139</v>
      </c>
      <c r="G14" s="93" t="s">
        <v>139</v>
      </c>
      <c r="H14" s="93" t="s">
        <v>139</v>
      </c>
      <c r="I14" s="93" t="s">
        <v>139</v>
      </c>
      <c r="J14" s="93" t="s">
        <v>139</v>
      </c>
      <c r="K14" s="93" t="s">
        <v>139</v>
      </c>
      <c r="L14" s="93" t="s">
        <v>139</v>
      </c>
      <c r="M14" s="93" t="s">
        <v>139</v>
      </c>
      <c r="N14" s="93" t="s">
        <v>139</v>
      </c>
      <c r="O14" s="93" t="s">
        <v>139</v>
      </c>
      <c r="P14" s="93" t="s">
        <v>139</v>
      </c>
      <c r="Q14" s="93" t="s">
        <v>139</v>
      </c>
      <c r="R14" s="93" t="s">
        <v>139</v>
      </c>
      <c r="S14" s="93" t="s">
        <v>139</v>
      </c>
      <c r="T14" s="93" t="s">
        <v>139</v>
      </c>
      <c r="U14" s="93" t="s">
        <v>139</v>
      </c>
      <c r="V14" s="93" t="s">
        <v>139</v>
      </c>
      <c r="W14" s="93" t="s">
        <v>139</v>
      </c>
      <c r="X14" s="93" t="s">
        <v>139</v>
      </c>
      <c r="Y14" s="93" t="s">
        <v>139</v>
      </c>
      <c r="Z14" s="93" t="s">
        <v>139</v>
      </c>
      <c r="AA14" s="93" t="s">
        <v>139</v>
      </c>
      <c r="AB14" s="93" t="s">
        <v>139</v>
      </c>
      <c r="AC14" s="94"/>
      <c r="AD14" s="81" t="s">
        <v>139</v>
      </c>
      <c r="AE14" s="99"/>
      <c r="AF14" s="99"/>
      <c r="AG14" s="79">
        <f t="shared" si="0"/>
        <v>0</v>
      </c>
    </row>
    <row r="15" spans="1:33" ht="24.75" customHeight="1">
      <c r="A15" s="78">
        <v>1</v>
      </c>
      <c r="B15" s="93" t="s">
        <v>139</v>
      </c>
      <c r="C15" s="93" t="s">
        <v>139</v>
      </c>
      <c r="D15" s="93" t="s">
        <v>139</v>
      </c>
      <c r="E15" s="93" t="s">
        <v>139</v>
      </c>
      <c r="F15" s="93" t="s">
        <v>139</v>
      </c>
      <c r="G15" s="93" t="s">
        <v>139</v>
      </c>
      <c r="H15" s="93" t="s">
        <v>139</v>
      </c>
      <c r="I15" s="93" t="s">
        <v>139</v>
      </c>
      <c r="J15" s="93" t="s">
        <v>139</v>
      </c>
      <c r="K15" s="93" t="s">
        <v>139</v>
      </c>
      <c r="L15" s="93" t="s">
        <v>139</v>
      </c>
      <c r="M15" s="93" t="s">
        <v>139</v>
      </c>
      <c r="N15" s="93" t="s">
        <v>139</v>
      </c>
      <c r="O15" s="93" t="s">
        <v>139</v>
      </c>
      <c r="P15" s="93" t="s">
        <v>139</v>
      </c>
      <c r="Q15" s="93" t="s">
        <v>139</v>
      </c>
      <c r="R15" s="93" t="s">
        <v>139</v>
      </c>
      <c r="S15" s="93" t="s">
        <v>139</v>
      </c>
      <c r="T15" s="93" t="s">
        <v>139</v>
      </c>
      <c r="U15" s="93" t="s">
        <v>139</v>
      </c>
      <c r="V15" s="93" t="s">
        <v>139</v>
      </c>
      <c r="W15" s="93" t="s">
        <v>139</v>
      </c>
      <c r="X15" s="93" t="s">
        <v>139</v>
      </c>
      <c r="Y15" s="93" t="s">
        <v>139</v>
      </c>
      <c r="Z15" s="93" t="s">
        <v>139</v>
      </c>
      <c r="AA15" s="93" t="s">
        <v>139</v>
      </c>
      <c r="AB15" s="93" t="s">
        <v>139</v>
      </c>
      <c r="AC15" s="94"/>
      <c r="AD15" s="81" t="s">
        <v>139</v>
      </c>
      <c r="AE15" s="99"/>
      <c r="AF15" s="99"/>
      <c r="AG15" s="79">
        <f t="shared" si="0"/>
        <v>0</v>
      </c>
    </row>
    <row r="16" spans="1:33" ht="24.75" customHeight="1">
      <c r="A16" s="78">
        <v>2</v>
      </c>
      <c r="B16" s="93" t="s">
        <v>139</v>
      </c>
      <c r="C16" s="93" t="s">
        <v>139</v>
      </c>
      <c r="D16" s="93" t="s">
        <v>139</v>
      </c>
      <c r="E16" s="93" t="s">
        <v>139</v>
      </c>
      <c r="F16" s="93" t="s">
        <v>139</v>
      </c>
      <c r="G16" s="93" t="s">
        <v>139</v>
      </c>
      <c r="H16" s="93" t="s">
        <v>139</v>
      </c>
      <c r="I16" s="93" t="s">
        <v>139</v>
      </c>
      <c r="J16" s="93" t="s">
        <v>139</v>
      </c>
      <c r="K16" s="93" t="s">
        <v>139</v>
      </c>
      <c r="L16" s="93" t="s">
        <v>139</v>
      </c>
      <c r="M16" s="93" t="s">
        <v>139</v>
      </c>
      <c r="N16" s="93" t="s">
        <v>139</v>
      </c>
      <c r="O16" s="93" t="s">
        <v>139</v>
      </c>
      <c r="P16" s="93" t="s">
        <v>139</v>
      </c>
      <c r="Q16" s="93" t="s">
        <v>139</v>
      </c>
      <c r="R16" s="93" t="s">
        <v>139</v>
      </c>
      <c r="S16" s="93" t="s">
        <v>139</v>
      </c>
      <c r="T16" s="93" t="s">
        <v>139</v>
      </c>
      <c r="U16" s="93" t="s">
        <v>139</v>
      </c>
      <c r="V16" s="93" t="s">
        <v>139</v>
      </c>
      <c r="W16" s="93" t="s">
        <v>139</v>
      </c>
      <c r="X16" s="93" t="s">
        <v>139</v>
      </c>
      <c r="Y16" s="93" t="s">
        <v>139</v>
      </c>
      <c r="Z16" s="93" t="s">
        <v>139</v>
      </c>
      <c r="AA16" s="93" t="s">
        <v>139</v>
      </c>
      <c r="AB16" s="93" t="s">
        <v>139</v>
      </c>
      <c r="AC16" s="94" t="s">
        <v>139</v>
      </c>
      <c r="AD16" s="100"/>
      <c r="AE16" s="100"/>
      <c r="AF16" s="100"/>
      <c r="AG16" s="79">
        <f t="shared" si="0"/>
        <v>0</v>
      </c>
    </row>
    <row r="17" spans="1:33" ht="24.75" customHeight="1">
      <c r="A17" s="78">
        <v>3</v>
      </c>
      <c r="B17" s="93" t="s">
        <v>139</v>
      </c>
      <c r="C17" s="93" t="s">
        <v>139</v>
      </c>
      <c r="D17" s="93" t="s">
        <v>139</v>
      </c>
      <c r="E17" s="93" t="s">
        <v>139</v>
      </c>
      <c r="F17" s="93" t="s">
        <v>139</v>
      </c>
      <c r="G17" s="93" t="s">
        <v>139</v>
      </c>
      <c r="H17" s="93" t="s">
        <v>139</v>
      </c>
      <c r="I17" s="93" t="s">
        <v>139</v>
      </c>
      <c r="J17" s="93" t="s">
        <v>139</v>
      </c>
      <c r="K17" s="93" t="s">
        <v>139</v>
      </c>
      <c r="L17" s="93" t="s">
        <v>139</v>
      </c>
      <c r="M17" s="93" t="s">
        <v>139</v>
      </c>
      <c r="N17" s="93" t="s">
        <v>139</v>
      </c>
      <c r="O17" s="93" t="s">
        <v>139</v>
      </c>
      <c r="P17" s="93" t="s">
        <v>139</v>
      </c>
      <c r="Q17" s="93" t="s">
        <v>139</v>
      </c>
      <c r="R17" s="93" t="s">
        <v>139</v>
      </c>
      <c r="S17" s="93" t="s">
        <v>139</v>
      </c>
      <c r="T17" s="93" t="s">
        <v>139</v>
      </c>
      <c r="U17" s="93" t="s">
        <v>139</v>
      </c>
      <c r="V17" s="93" t="s">
        <v>139</v>
      </c>
      <c r="W17" s="93" t="s">
        <v>139</v>
      </c>
      <c r="X17" s="93" t="s">
        <v>139</v>
      </c>
      <c r="Y17" s="93" t="s">
        <v>139</v>
      </c>
      <c r="Z17" s="93" t="s">
        <v>139</v>
      </c>
      <c r="AA17" s="93" t="s">
        <v>139</v>
      </c>
      <c r="AB17" s="93" t="s">
        <v>139</v>
      </c>
      <c r="AC17" s="94"/>
      <c r="AD17" s="93" t="s">
        <v>139</v>
      </c>
      <c r="AE17" s="99"/>
      <c r="AF17" s="99"/>
      <c r="AG17" s="79">
        <f t="shared" si="0"/>
        <v>0</v>
      </c>
    </row>
    <row r="18" spans="1:33" ht="24.75" customHeight="1">
      <c r="A18" s="525" t="s">
        <v>58</v>
      </c>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7"/>
      <c r="AE18" s="527"/>
      <c r="AF18" s="528"/>
      <c r="AG18" s="79">
        <f>SUM(AG6:AG17)</f>
        <v>0</v>
      </c>
    </row>
    <row r="19" spans="1:33" ht="9" customHeight="1"/>
    <row r="20" spans="1:33" ht="15.75" customHeight="1">
      <c r="A20" s="20" t="s">
        <v>190</v>
      </c>
    </row>
    <row r="22" spans="1:33" ht="26.25" customHeight="1"/>
  </sheetData>
  <mergeCells count="33">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 ref="O4:O5"/>
    <mergeCell ref="P4:P5"/>
    <mergeCell ref="Q4:Q5"/>
    <mergeCell ref="R4:R5"/>
    <mergeCell ref="S4:S5"/>
    <mergeCell ref="M4:M5"/>
    <mergeCell ref="B4:B5"/>
    <mergeCell ref="C4:C5"/>
    <mergeCell ref="D4:D5"/>
    <mergeCell ref="E4:E5"/>
    <mergeCell ref="F4:F5"/>
    <mergeCell ref="G4:G5"/>
    <mergeCell ref="H4:H5"/>
    <mergeCell ref="I4:I5"/>
    <mergeCell ref="J4:J5"/>
    <mergeCell ref="K4:K5"/>
    <mergeCell ref="L4:L5"/>
  </mergeCells>
  <phoneticPr fontId="8"/>
  <dataValidations count="1">
    <dataValidation type="list" allowBlank="1" showInputMessage="1" showErrorMessage="1" sqref="B6:AF17" xr:uid="{00000000-0002-0000-0B00-000000000000}">
      <formula1>"○"</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view="pageBreakPreview" topLeftCell="A7" zoomScaleNormal="100" zoomScaleSheetLayoutView="100" workbookViewId="0">
      <selection activeCell="B12" sqref="B12"/>
    </sheetView>
  </sheetViews>
  <sheetFormatPr defaultColWidth="9" defaultRowHeight="14.15"/>
  <cols>
    <col min="1" max="1" width="3.4609375" style="19" customWidth="1"/>
    <col min="2" max="2" width="15.61328125" style="19" customWidth="1"/>
    <col min="3" max="3" width="4.15234375" style="19" customWidth="1"/>
    <col min="4" max="4" width="11.765625" style="19" customWidth="1"/>
    <col min="5" max="5" width="13.4609375" style="19" customWidth="1"/>
    <col min="6" max="6" width="9" style="19"/>
    <col min="7" max="7" width="6.15234375" style="19" customWidth="1"/>
    <col min="8" max="8" width="21.84375" style="19" customWidth="1"/>
    <col min="9" max="9" width="1.4609375" style="19" customWidth="1"/>
    <col min="10" max="10" width="10.84375" style="19" customWidth="1"/>
    <col min="11" max="16384" width="9" style="19"/>
  </cols>
  <sheetData>
    <row r="1" spans="1:8" s="16" customFormat="1" ht="21" customHeight="1">
      <c r="A1" s="15" t="s">
        <v>97</v>
      </c>
    </row>
    <row r="2" spans="1:8" s="16" customFormat="1" ht="21" customHeight="1">
      <c r="H2" s="17" t="s">
        <v>96</v>
      </c>
    </row>
    <row r="3" spans="1:8" s="16" customFormat="1" ht="21" customHeight="1">
      <c r="H3" s="261" t="s">
        <v>293</v>
      </c>
    </row>
    <row r="4" spans="1:8" s="16" customFormat="1" ht="21" customHeight="1"/>
    <row r="5" spans="1:8" s="16" customFormat="1" ht="21" customHeight="1"/>
    <row r="6" spans="1:8" s="16" customFormat="1" ht="21" customHeight="1">
      <c r="B6" s="16" t="s">
        <v>80</v>
      </c>
    </row>
    <row r="7" spans="1:8" s="16" customFormat="1" ht="21" customHeight="1"/>
    <row r="8" spans="1:8" s="16" customFormat="1" ht="21" customHeight="1"/>
    <row r="9" spans="1:8" s="16" customFormat="1" ht="21" customHeight="1">
      <c r="F9" s="312"/>
      <c r="G9" s="312"/>
      <c r="H9" s="312"/>
    </row>
    <row r="10" spans="1:8" s="16" customFormat="1" ht="21" customHeight="1">
      <c r="E10" s="16" t="s">
        <v>95</v>
      </c>
      <c r="F10" s="313" t="s">
        <v>253</v>
      </c>
      <c r="G10" s="313"/>
      <c r="H10" s="313"/>
    </row>
    <row r="11" spans="1:8" s="16" customFormat="1" ht="21" customHeight="1">
      <c r="E11" s="16" t="s">
        <v>79</v>
      </c>
      <c r="F11" s="313" t="s">
        <v>254</v>
      </c>
      <c r="G11" s="313"/>
      <c r="H11" s="313"/>
    </row>
    <row r="12" spans="1:8" s="16" customFormat="1" ht="21" customHeight="1">
      <c r="F12" s="313" t="s">
        <v>255</v>
      </c>
      <c r="G12" s="313"/>
      <c r="H12" s="313"/>
    </row>
    <row r="13" spans="1:8" s="16" customFormat="1" ht="21" customHeight="1"/>
    <row r="14" spans="1:8" s="16" customFormat="1" ht="21" customHeight="1">
      <c r="B14" s="145" t="s">
        <v>294</v>
      </c>
      <c r="C14" s="314" t="s">
        <v>220</v>
      </c>
      <c r="D14" s="314"/>
      <c r="E14" s="314"/>
      <c r="F14" s="314"/>
      <c r="G14" s="314"/>
      <c r="H14" s="314"/>
    </row>
    <row r="15" spans="1:8" s="16" customFormat="1" ht="21" customHeight="1"/>
    <row r="16" spans="1:8" s="16" customFormat="1" ht="21" customHeight="1">
      <c r="A16" s="73" t="s">
        <v>252</v>
      </c>
      <c r="D16" s="73"/>
    </row>
    <row r="17" spans="1:5" s="16" customFormat="1" ht="21" customHeight="1">
      <c r="A17" s="16" t="s">
        <v>91</v>
      </c>
    </row>
    <row r="18" spans="1:5" s="16" customFormat="1" ht="21" customHeight="1">
      <c r="A18" s="16" t="s">
        <v>81</v>
      </c>
      <c r="E18" s="16" t="s">
        <v>82</v>
      </c>
    </row>
    <row r="19" spans="1:5" s="16" customFormat="1" ht="21" customHeight="1">
      <c r="A19" s="18" t="s">
        <v>83</v>
      </c>
      <c r="B19" s="17" t="s">
        <v>85</v>
      </c>
      <c r="D19" s="16" t="s">
        <v>94</v>
      </c>
    </row>
    <row r="20" spans="1:5" s="16" customFormat="1" ht="21" customHeight="1">
      <c r="A20" s="18" t="s">
        <v>84</v>
      </c>
      <c r="B20" s="16" t="s">
        <v>86</v>
      </c>
      <c r="D20" s="16" t="s">
        <v>192</v>
      </c>
    </row>
    <row r="21" spans="1:5" s="16" customFormat="1" ht="21" customHeight="1">
      <c r="A21" s="18" t="s">
        <v>87</v>
      </c>
      <c r="B21" s="102" t="s">
        <v>292</v>
      </c>
    </row>
    <row r="22" spans="1:5" s="16" customFormat="1" ht="21" customHeight="1">
      <c r="A22" s="18" t="s">
        <v>88</v>
      </c>
      <c r="B22" s="16" t="s">
        <v>89</v>
      </c>
    </row>
    <row r="23" spans="1:5" s="16" customFormat="1" ht="21" customHeight="1"/>
    <row r="24" spans="1:5" s="16" customFormat="1" ht="21" customHeight="1"/>
    <row r="25" spans="1:5" s="16" customFormat="1" ht="21" customHeight="1"/>
    <row r="26" spans="1:5" s="16" customFormat="1" ht="21" customHeight="1"/>
    <row r="27" spans="1:5" s="16" customFormat="1" ht="21" customHeight="1"/>
    <row r="28" spans="1:5" s="16" customFormat="1" ht="21" customHeight="1"/>
    <row r="29" spans="1:5" s="16" customFormat="1" ht="21" customHeight="1"/>
    <row r="30" spans="1:5" s="16" customFormat="1" ht="21" customHeight="1"/>
  </sheetData>
  <mergeCells count="5">
    <mergeCell ref="F9:H9"/>
    <mergeCell ref="F10:H10"/>
    <mergeCell ref="F11:H11"/>
    <mergeCell ref="C14:H14"/>
    <mergeCell ref="F12:H12"/>
  </mergeCells>
  <phoneticPr fontId="8"/>
  <pageMargins left="0.75" right="0.75" top="1" bottom="1" header="0.51200000000000001" footer="0.51200000000000001"/>
  <pageSetup paperSize="9" orientation="portrait" r:id="rId1"/>
  <headerFooter alignWithMargins="0"/>
  <ignoredErrors>
    <ignoredError sqref="A19:A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34"/>
  <sheetViews>
    <sheetView tabSelected="1" view="pageBreakPreview" topLeftCell="A5" zoomScaleNormal="100" zoomScaleSheetLayoutView="100" workbookViewId="0">
      <selection activeCell="R27" sqref="R27"/>
    </sheetView>
  </sheetViews>
  <sheetFormatPr defaultColWidth="9" defaultRowHeight="13.3"/>
  <cols>
    <col min="1" max="1" width="2.61328125" style="20" customWidth="1"/>
    <col min="2" max="2" width="4.3828125" style="20" customWidth="1"/>
    <col min="3" max="3" width="13" style="20" customWidth="1"/>
    <col min="4" max="4" width="4.3828125" style="20" customWidth="1"/>
    <col min="5" max="5" width="11.765625" style="20" customWidth="1"/>
    <col min="6" max="6" width="9.4609375" style="20" bestFit="1" customWidth="1"/>
    <col min="7" max="8" width="11.4609375" style="20" customWidth="1"/>
    <col min="9" max="9" width="4.3828125" style="20" customWidth="1"/>
    <col min="10" max="10" width="6.61328125" style="20" customWidth="1"/>
    <col min="11" max="11" width="4.3828125" style="20" customWidth="1"/>
    <col min="12" max="12" width="7.765625" style="20" customWidth="1"/>
    <col min="13" max="13" width="4.3828125" style="20" customWidth="1"/>
    <col min="14" max="14" width="9" style="20"/>
    <col min="15" max="15" width="16.765625" style="20" customWidth="1"/>
    <col min="16" max="17" width="8.765625" style="20" customWidth="1"/>
    <col min="18" max="18" width="11.61328125" style="20" customWidth="1"/>
    <col min="19" max="22" width="10" style="20" customWidth="1"/>
    <col min="23" max="23" width="10.3828125" style="20" customWidth="1"/>
    <col min="24" max="16384" width="9" style="20"/>
  </cols>
  <sheetData>
    <row r="1" spans="2:25" ht="15">
      <c r="B1" s="26" t="s">
        <v>98</v>
      </c>
    </row>
    <row r="2" spans="2:25" ht="21.75" customHeight="1">
      <c r="C2" s="347" t="s">
        <v>260</v>
      </c>
      <c r="D2" s="347"/>
      <c r="E2" s="21"/>
      <c r="F2" s="21"/>
      <c r="G2" s="21"/>
      <c r="H2" s="21"/>
      <c r="I2" s="21"/>
      <c r="J2" s="21" t="s">
        <v>126</v>
      </c>
      <c r="L2" s="21"/>
      <c r="M2" s="21"/>
      <c r="N2" s="21"/>
      <c r="O2" s="21"/>
      <c r="P2" s="21"/>
      <c r="Q2" s="21"/>
      <c r="R2" s="21"/>
      <c r="S2" s="21"/>
      <c r="T2" s="21"/>
      <c r="U2" s="21"/>
      <c r="V2" s="21"/>
    </row>
    <row r="3" spans="2:25" ht="21" customHeight="1">
      <c r="U3" s="213" t="s">
        <v>103</v>
      </c>
      <c r="V3" s="163"/>
      <c r="W3" s="348" t="s">
        <v>261</v>
      </c>
      <c r="X3" s="348"/>
      <c r="Y3" s="348"/>
    </row>
    <row r="4" spans="2:25">
      <c r="B4" s="48"/>
      <c r="C4" s="317" t="s">
        <v>60</v>
      </c>
      <c r="D4" s="320" t="s">
        <v>61</v>
      </c>
      <c r="E4" s="49"/>
      <c r="F4" s="49"/>
      <c r="G4" s="49"/>
      <c r="H4" s="49"/>
      <c r="I4" s="323" t="s">
        <v>62</v>
      </c>
      <c r="J4" s="323"/>
      <c r="K4" s="323"/>
      <c r="L4" s="323"/>
      <c r="M4" s="323"/>
      <c r="N4" s="323"/>
      <c r="O4" s="323"/>
      <c r="P4" s="323"/>
      <c r="Q4" s="323"/>
      <c r="R4" s="323"/>
      <c r="S4" s="323"/>
      <c r="T4" s="49"/>
      <c r="U4" s="49"/>
      <c r="V4" s="49"/>
      <c r="W4" s="65"/>
      <c r="X4" s="49"/>
      <c r="Y4" s="49"/>
    </row>
    <row r="5" spans="2:25">
      <c r="B5" s="50"/>
      <c r="C5" s="318"/>
      <c r="D5" s="321"/>
      <c r="E5" s="51" t="s">
        <v>63</v>
      </c>
      <c r="F5" s="51" t="s">
        <v>104</v>
      </c>
      <c r="G5" s="51" t="s">
        <v>105</v>
      </c>
      <c r="H5" s="52" t="s">
        <v>64</v>
      </c>
      <c r="I5" s="324" t="s">
        <v>65</v>
      </c>
      <c r="J5" s="324"/>
      <c r="K5" s="324"/>
      <c r="L5" s="324"/>
      <c r="M5" s="324"/>
      <c r="N5" s="324"/>
      <c r="O5" s="325" t="s">
        <v>66</v>
      </c>
      <c r="P5" s="326"/>
      <c r="Q5" s="326"/>
      <c r="R5" s="327"/>
      <c r="S5" s="49"/>
      <c r="T5" s="53"/>
      <c r="U5" s="53"/>
      <c r="V5" s="53"/>
      <c r="W5" s="52" t="s">
        <v>132</v>
      </c>
      <c r="X5" s="53"/>
      <c r="Y5" s="53"/>
    </row>
    <row r="6" spans="2:25">
      <c r="B6" s="54" t="s">
        <v>67</v>
      </c>
      <c r="C6" s="318"/>
      <c r="D6" s="321"/>
      <c r="E6" s="53"/>
      <c r="F6" s="51" t="s">
        <v>106</v>
      </c>
      <c r="G6" s="53"/>
      <c r="H6" s="52" t="s">
        <v>127</v>
      </c>
      <c r="I6" s="49"/>
      <c r="J6" s="49"/>
      <c r="K6" s="320" t="s">
        <v>68</v>
      </c>
      <c r="L6" s="320" t="s">
        <v>69</v>
      </c>
      <c r="M6" s="320" t="s">
        <v>70</v>
      </c>
      <c r="N6" s="49"/>
      <c r="O6" s="61"/>
      <c r="P6" s="328" t="s">
        <v>75</v>
      </c>
      <c r="Q6" s="320" t="s">
        <v>107</v>
      </c>
      <c r="R6" s="49"/>
      <c r="S6" s="51" t="s">
        <v>78</v>
      </c>
      <c r="T6" s="51" t="s">
        <v>71</v>
      </c>
      <c r="U6" s="52" t="s">
        <v>72</v>
      </c>
      <c r="V6" s="52" t="s">
        <v>73</v>
      </c>
      <c r="W6" s="52" t="s">
        <v>133</v>
      </c>
      <c r="X6" s="52" t="s">
        <v>128</v>
      </c>
      <c r="Y6" s="52" t="s">
        <v>129</v>
      </c>
    </row>
    <row r="7" spans="2:25">
      <c r="B7" s="55"/>
      <c r="C7" s="318"/>
      <c r="D7" s="321"/>
      <c r="E7" s="53"/>
      <c r="F7" s="51" t="s">
        <v>108</v>
      </c>
      <c r="G7" s="53"/>
      <c r="H7" s="53"/>
      <c r="I7" s="51" t="s">
        <v>74</v>
      </c>
      <c r="J7" s="51" t="s">
        <v>75</v>
      </c>
      <c r="K7" s="321"/>
      <c r="L7" s="321"/>
      <c r="M7" s="321"/>
      <c r="N7" s="51" t="s">
        <v>58</v>
      </c>
      <c r="O7" s="51" t="s">
        <v>109</v>
      </c>
      <c r="P7" s="329"/>
      <c r="Q7" s="331"/>
      <c r="R7" s="51" t="s">
        <v>110</v>
      </c>
      <c r="S7" s="51"/>
      <c r="T7" s="53"/>
      <c r="U7" s="53"/>
      <c r="V7" s="96"/>
      <c r="W7" s="52"/>
      <c r="X7" s="53"/>
      <c r="Y7" s="51" t="s">
        <v>130</v>
      </c>
    </row>
    <row r="8" spans="2:25">
      <c r="B8" s="56"/>
      <c r="C8" s="319"/>
      <c r="D8" s="322"/>
      <c r="E8" s="57" t="s">
        <v>111</v>
      </c>
      <c r="F8" s="57" t="s">
        <v>112</v>
      </c>
      <c r="G8" s="57" t="s">
        <v>113</v>
      </c>
      <c r="H8" s="57" t="s">
        <v>114</v>
      </c>
      <c r="I8" s="58"/>
      <c r="J8" s="58"/>
      <c r="K8" s="322"/>
      <c r="L8" s="322"/>
      <c r="M8" s="322"/>
      <c r="N8" s="57"/>
      <c r="O8" s="58"/>
      <c r="P8" s="330"/>
      <c r="Q8" s="332"/>
      <c r="R8" s="57"/>
      <c r="S8" s="57" t="s">
        <v>115</v>
      </c>
      <c r="T8" s="57" t="s">
        <v>116</v>
      </c>
      <c r="U8" s="57" t="s">
        <v>117</v>
      </c>
      <c r="V8" s="57" t="s">
        <v>118</v>
      </c>
      <c r="W8" s="66" t="s">
        <v>134</v>
      </c>
      <c r="X8" s="57" t="s">
        <v>135</v>
      </c>
      <c r="Y8" s="57" t="s">
        <v>131</v>
      </c>
    </row>
    <row r="9" spans="2:25">
      <c r="B9" s="23"/>
      <c r="C9" s="23" t="s">
        <v>181</v>
      </c>
      <c r="D9" s="23"/>
      <c r="E9" s="24" t="s">
        <v>76</v>
      </c>
      <c r="F9" s="24"/>
      <c r="G9" s="24"/>
      <c r="H9" s="59" t="s">
        <v>76</v>
      </c>
      <c r="I9" s="59" t="s">
        <v>59</v>
      </c>
      <c r="J9" s="59" t="s">
        <v>76</v>
      </c>
      <c r="K9" s="59" t="s">
        <v>57</v>
      </c>
      <c r="L9" s="59" t="s">
        <v>76</v>
      </c>
      <c r="M9" s="59"/>
      <c r="N9" s="59" t="s">
        <v>76</v>
      </c>
      <c r="O9" s="59"/>
      <c r="P9" s="59" t="s">
        <v>76</v>
      </c>
      <c r="Q9" s="59" t="s">
        <v>56</v>
      </c>
      <c r="R9" s="59" t="s">
        <v>76</v>
      </c>
      <c r="S9" s="59" t="s">
        <v>76</v>
      </c>
      <c r="T9" s="59" t="s">
        <v>76</v>
      </c>
      <c r="U9" s="59" t="s">
        <v>76</v>
      </c>
      <c r="V9" s="59" t="s">
        <v>76</v>
      </c>
      <c r="W9" s="59" t="s">
        <v>76</v>
      </c>
      <c r="X9" s="59" t="s">
        <v>76</v>
      </c>
      <c r="Y9" s="59" t="s">
        <v>76</v>
      </c>
    </row>
    <row r="10" spans="2:25" ht="24" customHeight="1">
      <c r="B10" s="337" t="s">
        <v>256</v>
      </c>
      <c r="C10" s="341" t="s">
        <v>257</v>
      </c>
      <c r="D10" s="342" t="s">
        <v>259</v>
      </c>
      <c r="E10" s="343">
        <f>別紙３!I31</f>
        <v>18700000</v>
      </c>
      <c r="F10" s="344">
        <v>1800000</v>
      </c>
      <c r="G10" s="345">
        <f>E10-F10</f>
        <v>16900000</v>
      </c>
      <c r="H10" s="345">
        <f>'別紙２－２'!F51</f>
        <v>16000000</v>
      </c>
      <c r="I10" s="339">
        <f>IF(B10="Ⅰ型",1,IF(B10="Ⅱ型",2,IF(B10="Ⅲ型",4,IF(B10="Ⅳ型",5,IF(B10="Ⅴ型",6,0)))))</f>
        <v>2</v>
      </c>
      <c r="J10" s="340">
        <v>180800</v>
      </c>
      <c r="K10" s="339">
        <f>'別紙２－４'!C8</f>
        <v>12</v>
      </c>
      <c r="L10" s="349">
        <f>IF(B10="Ⅰ型",1,IF(B10="Ⅱ型",4,IF(B10="Ⅲ型",10,IF(B10="Ⅳ型",14,IF(B10="Ⅴ型",18)))))*24000*K10</f>
        <v>1152000</v>
      </c>
      <c r="M10" s="350">
        <v>0.8</v>
      </c>
      <c r="N10" s="349">
        <f>(I10*J10*K10-L10)*M10</f>
        <v>2549760</v>
      </c>
      <c r="O10" s="27" t="s">
        <v>119</v>
      </c>
      <c r="P10" s="62">
        <v>23410</v>
      </c>
      <c r="Q10" s="192">
        <f>'別紙２－５'!AG18</f>
        <v>10</v>
      </c>
      <c r="R10" s="155">
        <f>P10*Q10</f>
        <v>234100</v>
      </c>
      <c r="S10" s="349">
        <f>SUM(R10:R24)+N10</f>
        <v>3244760</v>
      </c>
      <c r="T10" s="349">
        <f>MIN(S10,H10)</f>
        <v>3244760</v>
      </c>
      <c r="U10" s="349">
        <f>MIN(T10,G10)</f>
        <v>3244760</v>
      </c>
      <c r="V10" s="349">
        <f>IF(C2="民間立",ROUNDDOWN(U10*2/3,-3),IF(C2="公的立",ROUNDDOWN(U10*1/3,-3),IF(C2="自治体立",ROUNDDOWN(U10*1/6,-3),)))</f>
        <v>2163000</v>
      </c>
      <c r="W10" s="349">
        <f>V10</f>
        <v>2163000</v>
      </c>
      <c r="X10" s="349">
        <v>0</v>
      </c>
      <c r="Y10" s="349">
        <f>W10-X10</f>
        <v>2163000</v>
      </c>
    </row>
    <row r="11" spans="2:25" ht="15" customHeight="1">
      <c r="B11" s="337"/>
      <c r="C11" s="341"/>
      <c r="D11" s="342"/>
      <c r="E11" s="343"/>
      <c r="F11" s="344"/>
      <c r="G11" s="346"/>
      <c r="H11" s="346"/>
      <c r="I11" s="339"/>
      <c r="J11" s="340"/>
      <c r="K11" s="339"/>
      <c r="L11" s="349"/>
      <c r="M11" s="350"/>
      <c r="N11" s="349"/>
      <c r="O11" s="315" t="s">
        <v>120</v>
      </c>
      <c r="P11" s="333"/>
      <c r="Q11" s="335"/>
      <c r="R11" s="63" t="s">
        <v>76</v>
      </c>
      <c r="S11" s="349"/>
      <c r="T11" s="349"/>
      <c r="U11" s="349"/>
      <c r="V11" s="349"/>
      <c r="W11" s="349"/>
      <c r="X11" s="349"/>
      <c r="Y11" s="349"/>
    </row>
    <row r="12" spans="2:25" ht="24" customHeight="1">
      <c r="B12" s="337"/>
      <c r="C12" s="341"/>
      <c r="D12" s="342"/>
      <c r="E12" s="343"/>
      <c r="F12" s="344"/>
      <c r="G12" s="346"/>
      <c r="H12" s="346"/>
      <c r="I12" s="339"/>
      <c r="J12" s="340"/>
      <c r="K12" s="339"/>
      <c r="L12" s="349"/>
      <c r="M12" s="350"/>
      <c r="N12" s="349"/>
      <c r="O12" s="316"/>
      <c r="P12" s="334"/>
      <c r="Q12" s="336"/>
      <c r="R12" s="212">
        <f>IF(Q10&gt;=100,300000,0)</f>
        <v>0</v>
      </c>
      <c r="S12" s="349"/>
      <c r="T12" s="349"/>
      <c r="U12" s="349"/>
      <c r="V12" s="349"/>
      <c r="W12" s="349"/>
      <c r="X12" s="349"/>
      <c r="Y12" s="349"/>
    </row>
    <row r="13" spans="2:25">
      <c r="B13" s="25"/>
      <c r="C13" s="95" t="s">
        <v>182</v>
      </c>
      <c r="D13" s="25"/>
      <c r="E13" s="25"/>
      <c r="F13" s="25"/>
      <c r="G13" s="25"/>
      <c r="H13" s="25"/>
      <c r="I13" s="25"/>
      <c r="J13" s="25"/>
      <c r="K13" s="25"/>
      <c r="L13" s="25"/>
      <c r="M13" s="25"/>
      <c r="N13" s="25"/>
      <c r="O13" s="29"/>
      <c r="P13" s="333"/>
      <c r="Q13" s="335"/>
      <c r="R13" s="63" t="s">
        <v>76</v>
      </c>
      <c r="S13" s="25"/>
      <c r="T13" s="25"/>
      <c r="U13" s="25"/>
      <c r="V13" s="25"/>
      <c r="W13" s="25"/>
      <c r="X13" s="25"/>
      <c r="Y13" s="25"/>
    </row>
    <row r="14" spans="2:25" ht="24" customHeight="1">
      <c r="B14" s="25"/>
      <c r="C14" s="338" t="s">
        <v>258</v>
      </c>
      <c r="D14" s="25"/>
      <c r="E14" s="25"/>
      <c r="F14" s="25"/>
      <c r="G14" s="25"/>
      <c r="H14" s="25"/>
      <c r="I14" s="25"/>
      <c r="J14" s="25"/>
      <c r="K14" s="25"/>
      <c r="L14" s="25"/>
      <c r="M14" s="25"/>
      <c r="N14" s="25"/>
      <c r="O14" s="27" t="s">
        <v>121</v>
      </c>
      <c r="P14" s="334"/>
      <c r="Q14" s="336"/>
      <c r="R14" s="291">
        <v>300000</v>
      </c>
      <c r="S14" s="25"/>
      <c r="T14" s="25"/>
      <c r="U14" s="25"/>
      <c r="V14" s="25"/>
      <c r="W14" s="25"/>
      <c r="X14" s="25"/>
      <c r="Y14" s="25"/>
    </row>
    <row r="15" spans="2:25">
      <c r="B15" s="25"/>
      <c r="C15" s="338"/>
      <c r="D15" s="25"/>
      <c r="E15" s="25"/>
      <c r="F15" s="25"/>
      <c r="G15" s="25"/>
      <c r="H15" s="25"/>
      <c r="I15" s="25"/>
      <c r="J15" s="25"/>
      <c r="K15" s="25"/>
      <c r="L15" s="25"/>
      <c r="M15" s="25"/>
      <c r="N15" s="25"/>
      <c r="O15" s="29"/>
      <c r="P15" s="63" t="s">
        <v>76</v>
      </c>
      <c r="Q15" s="59" t="s">
        <v>57</v>
      </c>
      <c r="R15" s="63" t="s">
        <v>76</v>
      </c>
      <c r="S15" s="25"/>
      <c r="T15" s="25"/>
      <c r="U15" s="25"/>
      <c r="V15" s="25"/>
      <c r="W15" s="25"/>
      <c r="X15" s="25"/>
      <c r="Y15" s="25"/>
    </row>
    <row r="16" spans="2:25" ht="24" customHeight="1">
      <c r="B16" s="25"/>
      <c r="C16" s="338"/>
      <c r="D16" s="25"/>
      <c r="E16" s="25"/>
      <c r="F16" s="25"/>
      <c r="G16" s="25"/>
      <c r="H16" s="25"/>
      <c r="I16" s="25"/>
      <c r="J16" s="25"/>
      <c r="K16" s="25"/>
      <c r="L16" s="25"/>
      <c r="M16" s="25"/>
      <c r="N16" s="25"/>
      <c r="O16" s="27" t="s">
        <v>122</v>
      </c>
      <c r="P16" s="62">
        <v>187560</v>
      </c>
      <c r="Q16" s="159"/>
      <c r="R16" s="155">
        <f>P16*Q16</f>
        <v>0</v>
      </c>
      <c r="S16" s="25"/>
      <c r="T16" s="25"/>
      <c r="U16" s="25"/>
      <c r="V16" s="25"/>
      <c r="W16" s="25"/>
      <c r="X16" s="25"/>
      <c r="Y16" s="25"/>
    </row>
    <row r="17" spans="2:25">
      <c r="B17" s="25"/>
      <c r="C17" s="25"/>
      <c r="D17" s="25"/>
      <c r="E17" s="25"/>
      <c r="F17" s="25"/>
      <c r="G17" s="25"/>
      <c r="H17" s="25"/>
      <c r="I17" s="25"/>
      <c r="J17" s="25"/>
      <c r="K17" s="25"/>
      <c r="L17" s="25"/>
      <c r="M17" s="25"/>
      <c r="N17" s="25"/>
      <c r="O17" s="29"/>
      <c r="P17" s="63" t="s">
        <v>76</v>
      </c>
      <c r="Q17" s="59" t="s">
        <v>56</v>
      </c>
      <c r="R17" s="156" t="s">
        <v>76</v>
      </c>
      <c r="S17" s="25"/>
      <c r="T17" s="25"/>
      <c r="U17" s="25"/>
      <c r="V17" s="25"/>
      <c r="W17" s="25"/>
      <c r="X17" s="25"/>
      <c r="Y17" s="25"/>
    </row>
    <row r="18" spans="2:25" ht="21" customHeight="1">
      <c r="B18" s="25"/>
      <c r="C18" s="25"/>
      <c r="D18" s="25"/>
      <c r="E18" s="25"/>
      <c r="F18" s="25"/>
      <c r="G18" s="25"/>
      <c r="H18" s="25"/>
      <c r="I18" s="25"/>
      <c r="J18" s="25"/>
      <c r="K18" s="25"/>
      <c r="L18" s="25"/>
      <c r="M18" s="25"/>
      <c r="N18" s="25"/>
      <c r="O18" s="27" t="s">
        <v>90</v>
      </c>
      <c r="P18" s="62">
        <v>20720</v>
      </c>
      <c r="Q18" s="159"/>
      <c r="R18" s="155">
        <f>P18*Q18</f>
        <v>0</v>
      </c>
      <c r="S18" s="25"/>
      <c r="T18" s="25"/>
      <c r="U18" s="25"/>
      <c r="V18" s="25"/>
      <c r="W18" s="25"/>
      <c r="X18" s="25"/>
      <c r="Y18" s="25"/>
    </row>
    <row r="19" spans="2:25">
      <c r="B19" s="25"/>
      <c r="C19" s="25"/>
      <c r="D19" s="25"/>
      <c r="E19" s="25"/>
      <c r="F19" s="25"/>
      <c r="G19" s="25"/>
      <c r="H19" s="25"/>
      <c r="I19" s="25"/>
      <c r="J19" s="25"/>
      <c r="K19" s="25"/>
      <c r="L19" s="25"/>
      <c r="M19" s="25"/>
      <c r="N19" s="25"/>
      <c r="O19" s="29"/>
      <c r="P19" s="63" t="s">
        <v>76</v>
      </c>
      <c r="Q19" s="59" t="s">
        <v>56</v>
      </c>
      <c r="R19" s="156" t="s">
        <v>76</v>
      </c>
      <c r="S19" s="25"/>
      <c r="T19" s="25"/>
      <c r="U19" s="25"/>
      <c r="V19" s="25"/>
      <c r="W19" s="25"/>
      <c r="X19" s="25"/>
      <c r="Y19" s="25"/>
    </row>
    <row r="20" spans="2:25" ht="21" customHeight="1">
      <c r="B20" s="25"/>
      <c r="C20" s="25"/>
      <c r="D20" s="25"/>
      <c r="E20" s="25"/>
      <c r="F20" s="25"/>
      <c r="G20" s="25"/>
      <c r="H20" s="25"/>
      <c r="I20" s="25"/>
      <c r="J20" s="25"/>
      <c r="K20" s="25"/>
      <c r="L20" s="25"/>
      <c r="M20" s="25"/>
      <c r="N20" s="25"/>
      <c r="O20" s="27" t="s">
        <v>92</v>
      </c>
      <c r="P20" s="62">
        <v>10670</v>
      </c>
      <c r="Q20" s="159"/>
      <c r="R20" s="155">
        <f>P20*Q20</f>
        <v>0</v>
      </c>
      <c r="S20" s="25"/>
      <c r="T20" s="25"/>
      <c r="U20" s="25"/>
      <c r="V20" s="25"/>
      <c r="W20" s="25"/>
      <c r="X20" s="25"/>
      <c r="Y20" s="25"/>
    </row>
    <row r="21" spans="2:25" ht="21" customHeight="1">
      <c r="B21" s="25"/>
      <c r="C21" s="25"/>
      <c r="D21" s="25"/>
      <c r="E21" s="25"/>
      <c r="F21" s="25"/>
      <c r="G21" s="25"/>
      <c r="H21" s="25"/>
      <c r="I21" s="25"/>
      <c r="J21" s="25"/>
      <c r="K21" s="25"/>
      <c r="L21" s="25"/>
      <c r="M21" s="25"/>
      <c r="N21" s="25"/>
      <c r="O21" s="29"/>
      <c r="P21" s="63" t="s">
        <v>76</v>
      </c>
      <c r="Q21" s="59" t="s">
        <v>56</v>
      </c>
      <c r="R21" s="156" t="s">
        <v>76</v>
      </c>
      <c r="S21" s="25"/>
      <c r="T21" s="25"/>
      <c r="U21" s="25"/>
      <c r="V21" s="25"/>
      <c r="W21" s="25"/>
      <c r="X21" s="25"/>
      <c r="Y21" s="25"/>
    </row>
    <row r="22" spans="2:25" ht="21" customHeight="1">
      <c r="B22" s="25"/>
      <c r="C22" s="25"/>
      <c r="D22" s="25"/>
      <c r="E22" s="25"/>
      <c r="F22" s="25"/>
      <c r="G22" s="25"/>
      <c r="H22" s="25"/>
      <c r="I22" s="25"/>
      <c r="J22" s="25"/>
      <c r="K22" s="25"/>
      <c r="L22" s="25"/>
      <c r="M22" s="25"/>
      <c r="N22" s="25"/>
      <c r="O22" s="27" t="s">
        <v>93</v>
      </c>
      <c r="P22" s="62">
        <v>11630</v>
      </c>
      <c r="Q22" s="192">
        <f>'別紙２－６'!AG18</f>
        <v>12</v>
      </c>
      <c r="R22" s="155">
        <f>P22*Q22</f>
        <v>139560</v>
      </c>
      <c r="S22" s="25"/>
      <c r="T22" s="25"/>
      <c r="U22" s="25"/>
      <c r="V22" s="25"/>
      <c r="W22" s="25"/>
      <c r="X22" s="25"/>
      <c r="Y22" s="25"/>
    </row>
    <row r="23" spans="2:25">
      <c r="B23" s="25"/>
      <c r="C23" s="25"/>
      <c r="D23" s="25"/>
      <c r="E23" s="25"/>
      <c r="F23" s="25"/>
      <c r="G23" s="25"/>
      <c r="H23" s="25"/>
      <c r="I23" s="25"/>
      <c r="J23" s="25"/>
      <c r="K23" s="25"/>
      <c r="L23" s="25"/>
      <c r="M23" s="25"/>
      <c r="N23" s="25"/>
      <c r="O23" s="315" t="s">
        <v>123</v>
      </c>
      <c r="P23" s="63" t="s">
        <v>76</v>
      </c>
      <c r="Q23" s="158" t="s">
        <v>56</v>
      </c>
      <c r="R23" s="156" t="s">
        <v>76</v>
      </c>
      <c r="S23" s="25"/>
      <c r="T23" s="25"/>
      <c r="U23" s="25"/>
      <c r="V23" s="25"/>
      <c r="W23" s="25"/>
      <c r="X23" s="25"/>
      <c r="Y23" s="25"/>
    </row>
    <row r="24" spans="2:25" ht="21" customHeight="1">
      <c r="B24" s="60"/>
      <c r="C24" s="28"/>
      <c r="D24" s="28"/>
      <c r="E24" s="28"/>
      <c r="F24" s="28"/>
      <c r="G24" s="28"/>
      <c r="H24" s="28"/>
      <c r="I24" s="28"/>
      <c r="J24" s="28"/>
      <c r="K24" s="28"/>
      <c r="L24" s="28"/>
      <c r="M24" s="28"/>
      <c r="N24" s="28"/>
      <c r="O24" s="316"/>
      <c r="P24" s="64">
        <v>10670</v>
      </c>
      <c r="Q24" s="193">
        <f>'別紙2－７'!AG18</f>
        <v>2</v>
      </c>
      <c r="R24" s="157">
        <f>P24*Q24</f>
        <v>21340</v>
      </c>
      <c r="S24" s="28"/>
      <c r="T24" s="28"/>
      <c r="U24" s="28"/>
      <c r="V24" s="28"/>
      <c r="W24" s="25"/>
      <c r="X24" s="28"/>
      <c r="Y24" s="28"/>
    </row>
    <row r="25" spans="2:25">
      <c r="W25" s="67"/>
    </row>
    <row r="26" spans="2:25">
      <c r="B26" s="20" t="s">
        <v>77</v>
      </c>
      <c r="C26" s="20" t="s">
        <v>101</v>
      </c>
      <c r="W26" s="68"/>
    </row>
    <row r="27" spans="2:25">
      <c r="C27" s="20" t="s">
        <v>102</v>
      </c>
      <c r="V27" s="68"/>
      <c r="W27" s="68"/>
    </row>
    <row r="28" spans="2:25">
      <c r="C28" s="20" t="s">
        <v>179</v>
      </c>
    </row>
    <row r="29" spans="2:25">
      <c r="C29" s="20" t="s">
        <v>124</v>
      </c>
      <c r="W29" s="68"/>
    </row>
    <row r="30" spans="2:25">
      <c r="C30" s="20" t="s">
        <v>125</v>
      </c>
      <c r="W30" s="68"/>
    </row>
    <row r="31" spans="2:25">
      <c r="W31" s="68"/>
    </row>
    <row r="32" spans="2:25">
      <c r="W32" s="68"/>
    </row>
    <row r="33" spans="23:23">
      <c r="W33" s="68"/>
    </row>
    <row r="34" spans="23:23">
      <c r="W34" s="69"/>
    </row>
  </sheetData>
  <mergeCells count="39">
    <mergeCell ref="C2:D2"/>
    <mergeCell ref="W3:Y3"/>
    <mergeCell ref="N10:N12"/>
    <mergeCell ref="M10:M12"/>
    <mergeCell ref="L10:L12"/>
    <mergeCell ref="K10:K12"/>
    <mergeCell ref="Y10:Y12"/>
    <mergeCell ref="X10:X12"/>
    <mergeCell ref="W10:W12"/>
    <mergeCell ref="V10:V12"/>
    <mergeCell ref="U10:U12"/>
    <mergeCell ref="T10:T12"/>
    <mergeCell ref="S10:S12"/>
    <mergeCell ref="H10:H12"/>
    <mergeCell ref="B10:B12"/>
    <mergeCell ref="C14:C16"/>
    <mergeCell ref="I10:I12"/>
    <mergeCell ref="J10:J12"/>
    <mergeCell ref="C10:C12"/>
    <mergeCell ref="D10:D12"/>
    <mergeCell ref="E10:E12"/>
    <mergeCell ref="F10:F12"/>
    <mergeCell ref="G10:G12"/>
    <mergeCell ref="O23:O24"/>
    <mergeCell ref="C4:C8"/>
    <mergeCell ref="D4:D8"/>
    <mergeCell ref="I4:S4"/>
    <mergeCell ref="I5:N5"/>
    <mergeCell ref="O5:R5"/>
    <mergeCell ref="K6:K8"/>
    <mergeCell ref="L6:L8"/>
    <mergeCell ref="M6:M8"/>
    <mergeCell ref="P6:P8"/>
    <mergeCell ref="Q6:Q8"/>
    <mergeCell ref="O11:O12"/>
    <mergeCell ref="P11:P12"/>
    <mergeCell ref="Q11:Q12"/>
    <mergeCell ref="P13:P14"/>
    <mergeCell ref="Q13:Q14"/>
  </mergeCells>
  <phoneticPr fontId="8"/>
  <conditionalFormatting sqref="C2:D2">
    <cfRule type="expression" dxfId="1" priority="1">
      <formula>$C$2="(選択してください)"</formula>
    </cfRule>
  </conditionalFormatting>
  <dataValidations count="3">
    <dataValidation type="list" allowBlank="1" showInputMessage="1" showErrorMessage="1" sqref="M10:M12" xr:uid="{00000000-0002-0000-0200-000001000000}">
      <formula1>"0.6,0.8,1.0"</formula1>
    </dataValidation>
    <dataValidation type="list" allowBlank="1" showInputMessage="1" showErrorMessage="1" sqref="C2:D2" xr:uid="{00000000-0002-0000-0200-000002000000}">
      <formula1>"(選択してください),民間立,公的立,自治体立"</formula1>
    </dataValidation>
    <dataValidation type="list" allowBlank="1" showInputMessage="1" showErrorMessage="1" sqref="R14" xr:uid="{00000000-0002-0000-0200-000003000000}">
      <formula1>"0,300000,600000,1050000,1500000"</formula1>
    </dataValidation>
  </dataValidations>
  <pageMargins left="0.43307086614173229" right="0.23622047244094491" top="0.74803149606299213" bottom="0.74803149606299213" header="0.31496062992125984" footer="0.31496062992125984"/>
  <pageSetup paperSize="9" scale="6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zoomScaleNormal="100" zoomScaleSheetLayoutView="100" workbookViewId="0">
      <selection activeCell="E17" sqref="E17:E18"/>
    </sheetView>
  </sheetViews>
  <sheetFormatPr defaultColWidth="9" defaultRowHeight="13.3"/>
  <cols>
    <col min="1" max="1" width="9" style="1"/>
    <col min="2" max="2" width="17.23046875" style="1" customWidth="1"/>
    <col min="3" max="6" width="11.84375" style="1" customWidth="1"/>
    <col min="7" max="7" width="5.3046875" style="1" customWidth="1"/>
    <col min="8" max="8" width="4" style="1" customWidth="1"/>
    <col min="9" max="14" width="2.4609375" style="1" customWidth="1"/>
    <col min="15" max="18" width="9.765625" style="1" customWidth="1"/>
    <col min="19" max="19" width="11.61328125" style="1" customWidth="1"/>
    <col min="20" max="16384" width="9" style="1"/>
  </cols>
  <sheetData>
    <row r="1" spans="1:28" ht="14.6" thickBot="1">
      <c r="A1" s="4" t="s">
        <v>99</v>
      </c>
    </row>
    <row r="2" spans="1:28" ht="20.25" customHeight="1">
      <c r="D2" s="185" t="s">
        <v>7</v>
      </c>
      <c r="E2" s="210" t="str">
        <f>IF('別紙２－１'!B10&gt;0,'別紙２－１'!B10," ")</f>
        <v>Ⅱ型</v>
      </c>
      <c r="F2" s="186"/>
      <c r="G2" s="376"/>
      <c r="H2" s="377"/>
      <c r="I2" s="377"/>
      <c r="J2" s="377"/>
      <c r="K2" s="377"/>
      <c r="L2" s="377"/>
      <c r="M2" s="377"/>
      <c r="N2" s="378"/>
    </row>
    <row r="3" spans="1:28" ht="20.25" customHeight="1" thickBot="1">
      <c r="B3" s="4"/>
      <c r="D3" s="187" t="s">
        <v>8</v>
      </c>
      <c r="E3" s="189" t="str">
        <f>IF('別紙２－１'!C10&gt;0,'別紙２－１'!C10," ")</f>
        <v>〇〇病院</v>
      </c>
      <c r="F3" s="188" t="s">
        <v>3</v>
      </c>
      <c r="G3" s="379" t="str">
        <f>IF('別紙２－１'!C14&gt;0,'別紙２－１'!C14," ")</f>
        <v>○○保育所</v>
      </c>
      <c r="H3" s="380"/>
      <c r="I3" s="380"/>
      <c r="J3" s="380"/>
      <c r="K3" s="380"/>
      <c r="L3" s="380"/>
      <c r="M3" s="380"/>
      <c r="N3" s="381"/>
    </row>
    <row r="4" spans="1:28" s="5" customFormat="1" ht="35.25" customHeight="1" thickBot="1">
      <c r="A4" s="351" t="s">
        <v>9</v>
      </c>
      <c r="B4" s="351"/>
      <c r="C4" s="351"/>
      <c r="D4" s="351"/>
      <c r="E4" s="351"/>
      <c r="F4" s="352"/>
      <c r="G4" s="352"/>
      <c r="H4" s="352"/>
      <c r="I4" s="352"/>
      <c r="J4" s="352"/>
      <c r="K4" s="352"/>
      <c r="L4" s="352"/>
      <c r="M4" s="352"/>
      <c r="N4" s="352"/>
      <c r="O4" s="12"/>
      <c r="P4" s="12"/>
      <c r="Q4" s="97"/>
      <c r="R4" s="97"/>
      <c r="S4" s="97"/>
    </row>
    <row r="5" spans="1:28" s="2" customFormat="1" ht="20.25" customHeight="1">
      <c r="A5" s="152" t="s">
        <v>224</v>
      </c>
      <c r="B5" s="374" t="s">
        <v>4</v>
      </c>
      <c r="C5" s="6" t="s">
        <v>5</v>
      </c>
      <c r="D5" s="7" t="s">
        <v>6</v>
      </c>
      <c r="E5" s="8" t="s">
        <v>1</v>
      </c>
      <c r="F5" s="13" t="s">
        <v>0</v>
      </c>
      <c r="G5" s="382" t="s">
        <v>10</v>
      </c>
      <c r="H5" s="383"/>
      <c r="I5" s="383"/>
      <c r="J5" s="383"/>
      <c r="K5" s="383"/>
      <c r="L5" s="383"/>
      <c r="M5" s="383"/>
      <c r="N5" s="384"/>
      <c r="O5" s="14"/>
      <c r="P5" s="14"/>
    </row>
    <row r="6" spans="1:28" s="2" customFormat="1" ht="16.5" customHeight="1">
      <c r="A6" s="153" t="s">
        <v>225</v>
      </c>
      <c r="B6" s="375"/>
      <c r="C6" s="3" t="s">
        <v>2</v>
      </c>
      <c r="D6" s="3" t="s">
        <v>2</v>
      </c>
      <c r="E6" s="3" t="s">
        <v>2</v>
      </c>
      <c r="F6" s="3" t="s">
        <v>2</v>
      </c>
      <c r="G6" s="385"/>
      <c r="H6" s="386"/>
      <c r="I6" s="386"/>
      <c r="J6" s="386"/>
      <c r="K6" s="386"/>
      <c r="L6" s="386"/>
      <c r="M6" s="386"/>
      <c r="N6" s="387"/>
      <c r="P6" s="107" t="s">
        <v>199</v>
      </c>
      <c r="Q6" s="108"/>
      <c r="R6" s="146"/>
    </row>
    <row r="7" spans="1:28" ht="16.5" customHeight="1">
      <c r="A7" s="208" t="s">
        <v>41</v>
      </c>
      <c r="B7" s="371" t="s">
        <v>263</v>
      </c>
      <c r="C7" s="372">
        <v>4000000</v>
      </c>
      <c r="D7" s="372"/>
      <c r="E7" s="373"/>
      <c r="F7" s="391">
        <f>C7+D7+E7</f>
        <v>4000000</v>
      </c>
      <c r="G7" s="263" t="s">
        <v>183</v>
      </c>
      <c r="H7" s="264">
        <v>6</v>
      </c>
      <c r="I7" s="265" t="s">
        <v>184</v>
      </c>
      <c r="J7" s="264">
        <v>4</v>
      </c>
      <c r="K7" s="265" t="s">
        <v>185</v>
      </c>
      <c r="L7" s="264">
        <v>1</v>
      </c>
      <c r="M7" s="265" t="s">
        <v>186</v>
      </c>
      <c r="N7" s="266"/>
      <c r="P7" s="110"/>
      <c r="Q7" s="111"/>
      <c r="R7" s="147"/>
    </row>
    <row r="8" spans="1:28">
      <c r="A8" s="209" t="s">
        <v>36</v>
      </c>
      <c r="B8" s="365"/>
      <c r="C8" s="363"/>
      <c r="D8" s="363"/>
      <c r="E8" s="361"/>
      <c r="F8" s="357"/>
      <c r="G8" s="267" t="s">
        <v>187</v>
      </c>
      <c r="H8" s="268" t="s">
        <v>188</v>
      </c>
      <c r="I8" s="269">
        <v>7</v>
      </c>
      <c r="J8" s="268" t="s">
        <v>184</v>
      </c>
      <c r="K8" s="269">
        <v>3</v>
      </c>
      <c r="L8" s="268" t="s">
        <v>185</v>
      </c>
      <c r="M8" s="269">
        <v>31</v>
      </c>
      <c r="N8" s="270" t="s">
        <v>186</v>
      </c>
      <c r="P8" s="148" t="s">
        <v>221</v>
      </c>
      <c r="Q8" s="35"/>
      <c r="R8" s="147"/>
      <c r="AB8" s="1">
        <v>4264720</v>
      </c>
    </row>
    <row r="9" spans="1:28" ht="13.5" customHeight="1">
      <c r="A9" s="208" t="s">
        <v>41</v>
      </c>
      <c r="B9" s="364" t="s">
        <v>263</v>
      </c>
      <c r="C9" s="362">
        <v>3500000</v>
      </c>
      <c r="D9" s="362"/>
      <c r="E9" s="360"/>
      <c r="F9" s="356">
        <f>C9+D9+E9</f>
        <v>3500000</v>
      </c>
      <c r="G9" s="263" t="s">
        <v>183</v>
      </c>
      <c r="H9" s="264">
        <v>6</v>
      </c>
      <c r="I9" s="265" t="s">
        <v>184</v>
      </c>
      <c r="J9" s="264">
        <v>4</v>
      </c>
      <c r="K9" s="265" t="s">
        <v>185</v>
      </c>
      <c r="L9" s="264">
        <v>1</v>
      </c>
      <c r="M9" s="265" t="s">
        <v>186</v>
      </c>
      <c r="N9" s="266"/>
      <c r="P9" s="148" t="s">
        <v>222</v>
      </c>
      <c r="Q9" s="35"/>
      <c r="R9" s="147"/>
    </row>
    <row r="10" spans="1:28" ht="13.5" customHeight="1">
      <c r="A10" s="209" t="s">
        <v>262</v>
      </c>
      <c r="B10" s="365"/>
      <c r="C10" s="363"/>
      <c r="D10" s="363"/>
      <c r="E10" s="361"/>
      <c r="F10" s="357"/>
      <c r="G10" s="267" t="s">
        <v>187</v>
      </c>
      <c r="H10" s="268" t="s">
        <v>188</v>
      </c>
      <c r="I10" s="269">
        <v>7</v>
      </c>
      <c r="J10" s="268" t="s">
        <v>184</v>
      </c>
      <c r="K10" s="269">
        <v>3</v>
      </c>
      <c r="L10" s="268" t="s">
        <v>185</v>
      </c>
      <c r="M10" s="269">
        <v>31</v>
      </c>
      <c r="N10" s="270" t="s">
        <v>186</v>
      </c>
      <c r="P10" s="148"/>
      <c r="Q10" s="35"/>
      <c r="R10" s="147"/>
    </row>
    <row r="11" spans="1:28" ht="13.5" customHeight="1">
      <c r="A11" s="208" t="s">
        <v>42</v>
      </c>
      <c r="B11" s="364" t="s">
        <v>263</v>
      </c>
      <c r="C11" s="362">
        <v>3000000</v>
      </c>
      <c r="D11" s="362"/>
      <c r="E11" s="360"/>
      <c r="F11" s="356">
        <f>C11+D11+E11</f>
        <v>3000000</v>
      </c>
      <c r="G11" s="263" t="s">
        <v>183</v>
      </c>
      <c r="H11" s="264">
        <v>6</v>
      </c>
      <c r="I11" s="265" t="s">
        <v>184</v>
      </c>
      <c r="J11" s="264">
        <v>4</v>
      </c>
      <c r="K11" s="265" t="s">
        <v>185</v>
      </c>
      <c r="L11" s="264">
        <v>1</v>
      </c>
      <c r="M11" s="265" t="s">
        <v>186</v>
      </c>
      <c r="N11" s="266"/>
      <c r="P11" s="148" t="s">
        <v>223</v>
      </c>
      <c r="Q11" s="35"/>
      <c r="R11" s="147"/>
    </row>
    <row r="12" spans="1:28" ht="13.5" customHeight="1">
      <c r="A12" s="209" t="s">
        <v>36</v>
      </c>
      <c r="B12" s="365"/>
      <c r="C12" s="363"/>
      <c r="D12" s="363"/>
      <c r="E12" s="361"/>
      <c r="F12" s="357"/>
      <c r="G12" s="267" t="s">
        <v>187</v>
      </c>
      <c r="H12" s="268" t="s">
        <v>188</v>
      </c>
      <c r="I12" s="269">
        <v>7</v>
      </c>
      <c r="J12" s="268" t="s">
        <v>184</v>
      </c>
      <c r="K12" s="269">
        <v>3</v>
      </c>
      <c r="L12" s="268" t="s">
        <v>185</v>
      </c>
      <c r="M12" s="269">
        <v>31</v>
      </c>
      <c r="N12" s="270" t="s">
        <v>186</v>
      </c>
      <c r="P12" s="148" t="s">
        <v>262</v>
      </c>
      <c r="Q12" s="35"/>
      <c r="R12" s="147"/>
    </row>
    <row r="13" spans="1:28" ht="13.5" customHeight="1">
      <c r="A13" s="208" t="s">
        <v>42</v>
      </c>
      <c r="B13" s="364" t="s">
        <v>263</v>
      </c>
      <c r="C13" s="362">
        <v>2000000</v>
      </c>
      <c r="D13" s="362"/>
      <c r="E13" s="360"/>
      <c r="F13" s="356">
        <f>C13+D13+E13</f>
        <v>2000000</v>
      </c>
      <c r="G13" s="263" t="s">
        <v>183</v>
      </c>
      <c r="H13" s="264">
        <v>6</v>
      </c>
      <c r="I13" s="265" t="s">
        <v>184</v>
      </c>
      <c r="J13" s="264">
        <v>4</v>
      </c>
      <c r="K13" s="265" t="s">
        <v>185</v>
      </c>
      <c r="L13" s="264">
        <v>1</v>
      </c>
      <c r="M13" s="265" t="s">
        <v>186</v>
      </c>
      <c r="N13" s="266"/>
      <c r="P13" s="148" t="s">
        <v>228</v>
      </c>
      <c r="Q13" s="35" t="s">
        <v>229</v>
      </c>
      <c r="R13" s="147"/>
    </row>
    <row r="14" spans="1:28" ht="13.5" customHeight="1">
      <c r="A14" s="209" t="s">
        <v>262</v>
      </c>
      <c r="B14" s="365"/>
      <c r="C14" s="363"/>
      <c r="D14" s="363"/>
      <c r="E14" s="361"/>
      <c r="F14" s="357"/>
      <c r="G14" s="267" t="s">
        <v>187</v>
      </c>
      <c r="H14" s="268" t="s">
        <v>188</v>
      </c>
      <c r="I14" s="269">
        <v>7</v>
      </c>
      <c r="J14" s="268" t="s">
        <v>184</v>
      </c>
      <c r="K14" s="269">
        <v>3</v>
      </c>
      <c r="L14" s="268" t="s">
        <v>185</v>
      </c>
      <c r="M14" s="269">
        <v>31</v>
      </c>
      <c r="N14" s="270" t="s">
        <v>186</v>
      </c>
      <c r="P14" s="148" t="s">
        <v>226</v>
      </c>
      <c r="Q14" s="35" t="s">
        <v>227</v>
      </c>
      <c r="R14" s="147"/>
    </row>
    <row r="15" spans="1:28" ht="13.5" customHeight="1">
      <c r="A15" s="208" t="s">
        <v>41</v>
      </c>
      <c r="B15" s="364" t="s">
        <v>263</v>
      </c>
      <c r="C15" s="362">
        <v>2500000</v>
      </c>
      <c r="D15" s="362"/>
      <c r="E15" s="360"/>
      <c r="F15" s="356">
        <f t="shared" ref="F15" si="0">C15+D15+E15</f>
        <v>2500000</v>
      </c>
      <c r="G15" s="263" t="s">
        <v>183</v>
      </c>
      <c r="H15" s="264">
        <v>6</v>
      </c>
      <c r="I15" s="265" t="s">
        <v>184</v>
      </c>
      <c r="J15" s="264">
        <v>4</v>
      </c>
      <c r="K15" s="265" t="s">
        <v>185</v>
      </c>
      <c r="L15" s="264">
        <v>1</v>
      </c>
      <c r="M15" s="265" t="s">
        <v>186</v>
      </c>
      <c r="N15" s="266"/>
      <c r="P15" s="149"/>
      <c r="Q15" s="150"/>
      <c r="R15" s="151"/>
    </row>
    <row r="16" spans="1:28" ht="13.5" customHeight="1">
      <c r="A16" s="209" t="s">
        <v>36</v>
      </c>
      <c r="B16" s="365"/>
      <c r="C16" s="363"/>
      <c r="D16" s="363"/>
      <c r="E16" s="361"/>
      <c r="F16" s="357"/>
      <c r="G16" s="267" t="s">
        <v>187</v>
      </c>
      <c r="H16" s="268" t="s">
        <v>188</v>
      </c>
      <c r="I16" s="269">
        <v>7</v>
      </c>
      <c r="J16" s="268" t="s">
        <v>184</v>
      </c>
      <c r="K16" s="269">
        <v>12</v>
      </c>
      <c r="L16" s="268" t="s">
        <v>185</v>
      </c>
      <c r="M16" s="269">
        <v>31</v>
      </c>
      <c r="N16" s="270" t="s">
        <v>186</v>
      </c>
    </row>
    <row r="17" spans="1:14" ht="13.5" customHeight="1">
      <c r="A17" s="208" t="s">
        <v>42</v>
      </c>
      <c r="B17" s="364" t="s">
        <v>263</v>
      </c>
      <c r="C17" s="362"/>
      <c r="D17" s="362">
        <v>1000000</v>
      </c>
      <c r="E17" s="360"/>
      <c r="F17" s="356">
        <f t="shared" ref="F17" si="1">C17+D17+E17</f>
        <v>1000000</v>
      </c>
      <c r="G17" s="176" t="s">
        <v>183</v>
      </c>
      <c r="H17" s="262">
        <v>6</v>
      </c>
      <c r="I17" s="177" t="s">
        <v>184</v>
      </c>
      <c r="J17" s="262">
        <v>12</v>
      </c>
      <c r="K17" s="177" t="s">
        <v>185</v>
      </c>
      <c r="L17" s="262">
        <v>1</v>
      </c>
      <c r="M17" s="177" t="s">
        <v>186</v>
      </c>
      <c r="N17" s="271"/>
    </row>
    <row r="18" spans="1:14" ht="13.5" customHeight="1">
      <c r="A18" s="209" t="s">
        <v>36</v>
      </c>
      <c r="B18" s="365"/>
      <c r="C18" s="363"/>
      <c r="D18" s="363"/>
      <c r="E18" s="361"/>
      <c r="F18" s="357"/>
      <c r="G18" s="267" t="s">
        <v>189</v>
      </c>
      <c r="H18" s="268" t="s">
        <v>188</v>
      </c>
      <c r="I18" s="269">
        <v>7</v>
      </c>
      <c r="J18" s="268" t="s">
        <v>184</v>
      </c>
      <c r="K18" s="269">
        <v>3</v>
      </c>
      <c r="L18" s="268" t="s">
        <v>185</v>
      </c>
      <c r="M18" s="269">
        <v>31</v>
      </c>
      <c r="N18" s="270" t="s">
        <v>186</v>
      </c>
    </row>
    <row r="19" spans="1:14" ht="13.5" customHeight="1">
      <c r="A19" s="208"/>
      <c r="B19" s="358"/>
      <c r="C19" s="360"/>
      <c r="D19" s="360"/>
      <c r="E19" s="360"/>
      <c r="F19" s="356">
        <f t="shared" ref="F19" si="2">C19+D19+E19</f>
        <v>0</v>
      </c>
      <c r="G19" s="176" t="s">
        <v>183</v>
      </c>
      <c r="H19" s="177"/>
      <c r="I19" s="177" t="s">
        <v>184</v>
      </c>
      <c r="J19" s="177"/>
      <c r="K19" s="177" t="s">
        <v>185</v>
      </c>
      <c r="L19" s="177"/>
      <c r="M19" s="177" t="s">
        <v>186</v>
      </c>
      <c r="N19" s="178"/>
    </row>
    <row r="20" spans="1:14" ht="13.5" customHeight="1">
      <c r="A20" s="209"/>
      <c r="B20" s="359"/>
      <c r="C20" s="361"/>
      <c r="D20" s="361"/>
      <c r="E20" s="361"/>
      <c r="F20" s="357"/>
      <c r="G20" s="173" t="s">
        <v>189</v>
      </c>
      <c r="H20" s="174" t="s">
        <v>188</v>
      </c>
      <c r="I20" s="174"/>
      <c r="J20" s="174" t="s">
        <v>184</v>
      </c>
      <c r="K20" s="174"/>
      <c r="L20" s="174" t="s">
        <v>185</v>
      </c>
      <c r="M20" s="174"/>
      <c r="N20" s="175" t="s">
        <v>186</v>
      </c>
    </row>
    <row r="21" spans="1:14" ht="13.5" customHeight="1">
      <c r="A21" s="208"/>
      <c r="B21" s="358"/>
      <c r="C21" s="360"/>
      <c r="D21" s="360"/>
      <c r="E21" s="360"/>
      <c r="F21" s="356">
        <f t="shared" ref="F21" si="3">C21+D21+E21</f>
        <v>0</v>
      </c>
      <c r="G21" s="176" t="s">
        <v>183</v>
      </c>
      <c r="H21" s="177"/>
      <c r="I21" s="177" t="s">
        <v>184</v>
      </c>
      <c r="J21" s="177"/>
      <c r="K21" s="177" t="s">
        <v>185</v>
      </c>
      <c r="L21" s="177"/>
      <c r="M21" s="177" t="s">
        <v>186</v>
      </c>
      <c r="N21" s="178"/>
    </row>
    <row r="22" spans="1:14" ht="13.5" customHeight="1">
      <c r="A22" s="209"/>
      <c r="B22" s="359"/>
      <c r="C22" s="361"/>
      <c r="D22" s="361"/>
      <c r="E22" s="361"/>
      <c r="F22" s="357"/>
      <c r="G22" s="173" t="s">
        <v>189</v>
      </c>
      <c r="H22" s="174" t="s">
        <v>188</v>
      </c>
      <c r="I22" s="174"/>
      <c r="J22" s="174" t="s">
        <v>184</v>
      </c>
      <c r="K22" s="174"/>
      <c r="L22" s="174" t="s">
        <v>185</v>
      </c>
      <c r="M22" s="174"/>
      <c r="N22" s="175" t="s">
        <v>186</v>
      </c>
    </row>
    <row r="23" spans="1:14" ht="13.5" customHeight="1">
      <c r="A23" s="208"/>
      <c r="B23" s="358"/>
      <c r="C23" s="360"/>
      <c r="D23" s="360"/>
      <c r="E23" s="360"/>
      <c r="F23" s="356">
        <f t="shared" ref="F23" si="4">C23+D23+E23</f>
        <v>0</v>
      </c>
      <c r="G23" s="176" t="s">
        <v>183</v>
      </c>
      <c r="H23" s="177"/>
      <c r="I23" s="177" t="s">
        <v>184</v>
      </c>
      <c r="J23" s="177"/>
      <c r="K23" s="177" t="s">
        <v>185</v>
      </c>
      <c r="L23" s="177"/>
      <c r="M23" s="177" t="s">
        <v>186</v>
      </c>
      <c r="N23" s="178"/>
    </row>
    <row r="24" spans="1:14" ht="13.5" customHeight="1">
      <c r="A24" s="209"/>
      <c r="B24" s="359"/>
      <c r="C24" s="361"/>
      <c r="D24" s="361"/>
      <c r="E24" s="361"/>
      <c r="F24" s="357"/>
      <c r="G24" s="173" t="s">
        <v>189</v>
      </c>
      <c r="H24" s="174" t="s">
        <v>188</v>
      </c>
      <c r="I24" s="174"/>
      <c r="J24" s="174" t="s">
        <v>184</v>
      </c>
      <c r="K24" s="174"/>
      <c r="L24" s="174" t="s">
        <v>185</v>
      </c>
      <c r="M24" s="174"/>
      <c r="N24" s="175" t="s">
        <v>186</v>
      </c>
    </row>
    <row r="25" spans="1:14" ht="13.5" customHeight="1">
      <c r="A25" s="208"/>
      <c r="B25" s="358"/>
      <c r="C25" s="360"/>
      <c r="D25" s="360"/>
      <c r="E25" s="360"/>
      <c r="F25" s="356">
        <f t="shared" ref="F25" si="5">C25+D25+E25</f>
        <v>0</v>
      </c>
      <c r="G25" s="176" t="s">
        <v>183</v>
      </c>
      <c r="H25" s="177"/>
      <c r="I25" s="177" t="s">
        <v>184</v>
      </c>
      <c r="J25" s="177"/>
      <c r="K25" s="177" t="s">
        <v>185</v>
      </c>
      <c r="L25" s="177"/>
      <c r="M25" s="177" t="s">
        <v>186</v>
      </c>
      <c r="N25" s="178"/>
    </row>
    <row r="26" spans="1:14" ht="13.5" customHeight="1">
      <c r="A26" s="209"/>
      <c r="B26" s="359"/>
      <c r="C26" s="361"/>
      <c r="D26" s="361"/>
      <c r="E26" s="361"/>
      <c r="F26" s="357"/>
      <c r="G26" s="173" t="s">
        <v>189</v>
      </c>
      <c r="H26" s="174" t="s">
        <v>188</v>
      </c>
      <c r="I26" s="174"/>
      <c r="J26" s="174" t="s">
        <v>184</v>
      </c>
      <c r="K26" s="174"/>
      <c r="L26" s="174" t="s">
        <v>185</v>
      </c>
      <c r="M26" s="174"/>
      <c r="N26" s="175" t="s">
        <v>186</v>
      </c>
    </row>
    <row r="27" spans="1:14" ht="13.5" customHeight="1">
      <c r="A27" s="208"/>
      <c r="B27" s="358"/>
      <c r="C27" s="360"/>
      <c r="D27" s="360"/>
      <c r="E27" s="360"/>
      <c r="F27" s="356">
        <f t="shared" ref="F27" si="6">C27+D27+E27</f>
        <v>0</v>
      </c>
      <c r="G27" s="176" t="s">
        <v>183</v>
      </c>
      <c r="H27" s="177"/>
      <c r="I27" s="177" t="s">
        <v>184</v>
      </c>
      <c r="J27" s="177"/>
      <c r="K27" s="177" t="s">
        <v>185</v>
      </c>
      <c r="L27" s="177"/>
      <c r="M27" s="177" t="s">
        <v>186</v>
      </c>
      <c r="N27" s="178"/>
    </row>
    <row r="28" spans="1:14" ht="13.5" customHeight="1">
      <c r="A28" s="209"/>
      <c r="B28" s="359"/>
      <c r="C28" s="361"/>
      <c r="D28" s="361"/>
      <c r="E28" s="361"/>
      <c r="F28" s="357"/>
      <c r="G28" s="173" t="s">
        <v>189</v>
      </c>
      <c r="H28" s="174" t="s">
        <v>188</v>
      </c>
      <c r="I28" s="174"/>
      <c r="J28" s="174" t="s">
        <v>184</v>
      </c>
      <c r="K28" s="174"/>
      <c r="L28" s="174" t="s">
        <v>185</v>
      </c>
      <c r="M28" s="174"/>
      <c r="N28" s="175" t="s">
        <v>186</v>
      </c>
    </row>
    <row r="29" spans="1:14" ht="13.5" customHeight="1">
      <c r="A29" s="208"/>
      <c r="B29" s="358"/>
      <c r="C29" s="360"/>
      <c r="D29" s="360"/>
      <c r="E29" s="360"/>
      <c r="F29" s="356">
        <f t="shared" ref="F29" si="7">C29+D29+E29</f>
        <v>0</v>
      </c>
      <c r="G29" s="176" t="s">
        <v>183</v>
      </c>
      <c r="H29" s="177"/>
      <c r="I29" s="177" t="s">
        <v>184</v>
      </c>
      <c r="J29" s="177"/>
      <c r="K29" s="177" t="s">
        <v>185</v>
      </c>
      <c r="L29" s="177"/>
      <c r="M29" s="177" t="s">
        <v>186</v>
      </c>
      <c r="N29" s="178"/>
    </row>
    <row r="30" spans="1:14" ht="13.5" customHeight="1">
      <c r="A30" s="209"/>
      <c r="B30" s="359"/>
      <c r="C30" s="361"/>
      <c r="D30" s="361"/>
      <c r="E30" s="361"/>
      <c r="F30" s="357"/>
      <c r="G30" s="173" t="s">
        <v>189</v>
      </c>
      <c r="H30" s="174" t="s">
        <v>188</v>
      </c>
      <c r="I30" s="174"/>
      <c r="J30" s="174" t="s">
        <v>184</v>
      </c>
      <c r="K30" s="174"/>
      <c r="L30" s="174" t="s">
        <v>185</v>
      </c>
      <c r="M30" s="174"/>
      <c r="N30" s="175" t="s">
        <v>186</v>
      </c>
    </row>
    <row r="31" spans="1:14" ht="13.5" customHeight="1">
      <c r="A31" s="208"/>
      <c r="B31" s="358"/>
      <c r="C31" s="360"/>
      <c r="D31" s="360"/>
      <c r="E31" s="360"/>
      <c r="F31" s="356">
        <f t="shared" ref="F31" si="8">C31+D31+E31</f>
        <v>0</v>
      </c>
      <c r="G31" s="176" t="s">
        <v>183</v>
      </c>
      <c r="H31" s="177"/>
      <c r="I31" s="177" t="s">
        <v>184</v>
      </c>
      <c r="J31" s="177"/>
      <c r="K31" s="177" t="s">
        <v>185</v>
      </c>
      <c r="L31" s="177"/>
      <c r="M31" s="177" t="s">
        <v>186</v>
      </c>
      <c r="N31" s="178"/>
    </row>
    <row r="32" spans="1:14" ht="13.5" customHeight="1">
      <c r="A32" s="209"/>
      <c r="B32" s="359"/>
      <c r="C32" s="361"/>
      <c r="D32" s="361"/>
      <c r="E32" s="361"/>
      <c r="F32" s="357"/>
      <c r="G32" s="173" t="s">
        <v>189</v>
      </c>
      <c r="H32" s="174" t="s">
        <v>188</v>
      </c>
      <c r="I32" s="174"/>
      <c r="J32" s="174" t="s">
        <v>184</v>
      </c>
      <c r="K32" s="174"/>
      <c r="L32" s="174" t="s">
        <v>185</v>
      </c>
      <c r="M32" s="174"/>
      <c r="N32" s="175" t="s">
        <v>186</v>
      </c>
    </row>
    <row r="33" spans="1:14" ht="13.5" customHeight="1">
      <c r="A33" s="208"/>
      <c r="B33" s="358"/>
      <c r="C33" s="360"/>
      <c r="D33" s="360"/>
      <c r="E33" s="360"/>
      <c r="F33" s="356">
        <f t="shared" ref="F33" si="9">C33+D33+E33</f>
        <v>0</v>
      </c>
      <c r="G33" s="176" t="s">
        <v>183</v>
      </c>
      <c r="H33" s="177"/>
      <c r="I33" s="177" t="s">
        <v>184</v>
      </c>
      <c r="J33" s="177"/>
      <c r="K33" s="177" t="s">
        <v>185</v>
      </c>
      <c r="L33" s="177"/>
      <c r="M33" s="177" t="s">
        <v>186</v>
      </c>
      <c r="N33" s="178"/>
    </row>
    <row r="34" spans="1:14" ht="13.5" customHeight="1">
      <c r="A34" s="209"/>
      <c r="B34" s="359"/>
      <c r="C34" s="361"/>
      <c r="D34" s="361"/>
      <c r="E34" s="361"/>
      <c r="F34" s="357"/>
      <c r="G34" s="173" t="s">
        <v>189</v>
      </c>
      <c r="H34" s="174" t="s">
        <v>188</v>
      </c>
      <c r="I34" s="174"/>
      <c r="J34" s="174" t="s">
        <v>184</v>
      </c>
      <c r="K34" s="174"/>
      <c r="L34" s="174" t="s">
        <v>185</v>
      </c>
      <c r="M34" s="174"/>
      <c r="N34" s="175" t="s">
        <v>186</v>
      </c>
    </row>
    <row r="35" spans="1:14" ht="13.5" customHeight="1">
      <c r="A35" s="208"/>
      <c r="B35" s="358"/>
      <c r="C35" s="360"/>
      <c r="D35" s="360"/>
      <c r="E35" s="360"/>
      <c r="F35" s="356">
        <f t="shared" ref="F35" si="10">C35+D35+E35</f>
        <v>0</v>
      </c>
      <c r="G35" s="176" t="s">
        <v>183</v>
      </c>
      <c r="H35" s="177"/>
      <c r="I35" s="177" t="s">
        <v>184</v>
      </c>
      <c r="J35" s="177"/>
      <c r="K35" s="177" t="s">
        <v>185</v>
      </c>
      <c r="L35" s="177"/>
      <c r="M35" s="177" t="s">
        <v>186</v>
      </c>
      <c r="N35" s="178"/>
    </row>
    <row r="36" spans="1:14" ht="13.5" customHeight="1">
      <c r="A36" s="209"/>
      <c r="B36" s="359"/>
      <c r="C36" s="361"/>
      <c r="D36" s="361"/>
      <c r="E36" s="361"/>
      <c r="F36" s="357"/>
      <c r="G36" s="173" t="s">
        <v>189</v>
      </c>
      <c r="H36" s="174" t="s">
        <v>188</v>
      </c>
      <c r="I36" s="174"/>
      <c r="J36" s="174" t="s">
        <v>184</v>
      </c>
      <c r="K36" s="174"/>
      <c r="L36" s="174" t="s">
        <v>185</v>
      </c>
      <c r="M36" s="174"/>
      <c r="N36" s="175" t="s">
        <v>186</v>
      </c>
    </row>
    <row r="37" spans="1:14" ht="13.5" customHeight="1">
      <c r="A37" s="208"/>
      <c r="B37" s="358"/>
      <c r="C37" s="360"/>
      <c r="D37" s="360"/>
      <c r="E37" s="360"/>
      <c r="F37" s="356">
        <f t="shared" ref="F37" si="11">C37+D37+E37</f>
        <v>0</v>
      </c>
      <c r="G37" s="176" t="s">
        <v>183</v>
      </c>
      <c r="H37" s="177"/>
      <c r="I37" s="177" t="s">
        <v>184</v>
      </c>
      <c r="J37" s="177"/>
      <c r="K37" s="177" t="s">
        <v>185</v>
      </c>
      <c r="L37" s="177"/>
      <c r="M37" s="177" t="s">
        <v>186</v>
      </c>
      <c r="N37" s="178"/>
    </row>
    <row r="38" spans="1:14" ht="13.5" customHeight="1">
      <c r="A38" s="209"/>
      <c r="B38" s="359"/>
      <c r="C38" s="361"/>
      <c r="D38" s="361"/>
      <c r="E38" s="361"/>
      <c r="F38" s="357"/>
      <c r="G38" s="173" t="s">
        <v>189</v>
      </c>
      <c r="H38" s="174" t="s">
        <v>188</v>
      </c>
      <c r="I38" s="174"/>
      <c r="J38" s="174" t="s">
        <v>184</v>
      </c>
      <c r="K38" s="174"/>
      <c r="L38" s="174" t="s">
        <v>185</v>
      </c>
      <c r="M38" s="174"/>
      <c r="N38" s="175" t="s">
        <v>186</v>
      </c>
    </row>
    <row r="39" spans="1:14" ht="13.5" customHeight="1">
      <c r="A39" s="208"/>
      <c r="B39" s="358"/>
      <c r="C39" s="360"/>
      <c r="D39" s="360"/>
      <c r="E39" s="360"/>
      <c r="F39" s="356">
        <f t="shared" ref="F39" si="12">C39+D39+E39</f>
        <v>0</v>
      </c>
      <c r="G39" s="176" t="s">
        <v>183</v>
      </c>
      <c r="H39" s="177"/>
      <c r="I39" s="177" t="s">
        <v>184</v>
      </c>
      <c r="J39" s="177"/>
      <c r="K39" s="177" t="s">
        <v>185</v>
      </c>
      <c r="L39" s="177"/>
      <c r="M39" s="177" t="s">
        <v>186</v>
      </c>
      <c r="N39" s="178"/>
    </row>
    <row r="40" spans="1:14" ht="13.5" customHeight="1">
      <c r="A40" s="209"/>
      <c r="B40" s="359"/>
      <c r="C40" s="361"/>
      <c r="D40" s="361"/>
      <c r="E40" s="361"/>
      <c r="F40" s="357"/>
      <c r="G40" s="173" t="s">
        <v>189</v>
      </c>
      <c r="H40" s="174" t="s">
        <v>188</v>
      </c>
      <c r="I40" s="174"/>
      <c r="J40" s="174" t="s">
        <v>184</v>
      </c>
      <c r="K40" s="174"/>
      <c r="L40" s="174" t="s">
        <v>185</v>
      </c>
      <c r="M40" s="174"/>
      <c r="N40" s="175" t="s">
        <v>186</v>
      </c>
    </row>
    <row r="41" spans="1:14" ht="13.5" customHeight="1">
      <c r="A41" s="208"/>
      <c r="B41" s="358"/>
      <c r="C41" s="360"/>
      <c r="D41" s="360"/>
      <c r="E41" s="360"/>
      <c r="F41" s="356">
        <f t="shared" ref="F41" si="13">C41+D41+E41</f>
        <v>0</v>
      </c>
      <c r="G41" s="176" t="s">
        <v>183</v>
      </c>
      <c r="H41" s="177"/>
      <c r="I41" s="177" t="s">
        <v>184</v>
      </c>
      <c r="J41" s="177"/>
      <c r="K41" s="177" t="s">
        <v>185</v>
      </c>
      <c r="L41" s="177"/>
      <c r="M41" s="177" t="s">
        <v>186</v>
      </c>
      <c r="N41" s="178"/>
    </row>
    <row r="42" spans="1:14" ht="13.5" customHeight="1">
      <c r="A42" s="209"/>
      <c r="B42" s="359"/>
      <c r="C42" s="361"/>
      <c r="D42" s="361"/>
      <c r="E42" s="361"/>
      <c r="F42" s="357"/>
      <c r="G42" s="173" t="s">
        <v>189</v>
      </c>
      <c r="H42" s="174" t="s">
        <v>188</v>
      </c>
      <c r="I42" s="174"/>
      <c r="J42" s="174" t="s">
        <v>184</v>
      </c>
      <c r="K42" s="174"/>
      <c r="L42" s="174" t="s">
        <v>185</v>
      </c>
      <c r="M42" s="174"/>
      <c r="N42" s="175" t="s">
        <v>186</v>
      </c>
    </row>
    <row r="43" spans="1:14" ht="13.5" customHeight="1">
      <c r="A43" s="208"/>
      <c r="B43" s="358"/>
      <c r="C43" s="360"/>
      <c r="D43" s="360"/>
      <c r="E43" s="360"/>
      <c r="F43" s="356">
        <f t="shared" ref="F43" si="14">C43+D43+E43</f>
        <v>0</v>
      </c>
      <c r="G43" s="176" t="s">
        <v>183</v>
      </c>
      <c r="H43" s="177"/>
      <c r="I43" s="177" t="s">
        <v>184</v>
      </c>
      <c r="J43" s="177"/>
      <c r="K43" s="177" t="s">
        <v>185</v>
      </c>
      <c r="L43" s="177"/>
      <c r="M43" s="177" t="s">
        <v>186</v>
      </c>
      <c r="N43" s="178"/>
    </row>
    <row r="44" spans="1:14" ht="13.5" customHeight="1">
      <c r="A44" s="209"/>
      <c r="B44" s="359"/>
      <c r="C44" s="361"/>
      <c r="D44" s="361"/>
      <c r="E44" s="361"/>
      <c r="F44" s="357"/>
      <c r="G44" s="173" t="s">
        <v>189</v>
      </c>
      <c r="H44" s="174" t="s">
        <v>188</v>
      </c>
      <c r="I44" s="174"/>
      <c r="J44" s="174" t="s">
        <v>184</v>
      </c>
      <c r="K44" s="174"/>
      <c r="L44" s="174" t="s">
        <v>185</v>
      </c>
      <c r="M44" s="174"/>
      <c r="N44" s="175" t="s">
        <v>186</v>
      </c>
    </row>
    <row r="45" spans="1:14" ht="13.5" customHeight="1">
      <c r="A45" s="208"/>
      <c r="B45" s="358"/>
      <c r="C45" s="360"/>
      <c r="D45" s="360"/>
      <c r="E45" s="360"/>
      <c r="F45" s="356">
        <f t="shared" ref="F45" si="15">C45+D45+E45</f>
        <v>0</v>
      </c>
      <c r="G45" s="176" t="s">
        <v>183</v>
      </c>
      <c r="H45" s="177"/>
      <c r="I45" s="177" t="s">
        <v>184</v>
      </c>
      <c r="J45" s="177"/>
      <c r="K45" s="177" t="s">
        <v>185</v>
      </c>
      <c r="L45" s="177"/>
      <c r="M45" s="177" t="s">
        <v>186</v>
      </c>
      <c r="N45" s="178"/>
    </row>
    <row r="46" spans="1:14" ht="13.5" customHeight="1">
      <c r="A46" s="209"/>
      <c r="B46" s="359"/>
      <c r="C46" s="361"/>
      <c r="D46" s="361"/>
      <c r="E46" s="361"/>
      <c r="F46" s="357"/>
      <c r="G46" s="173" t="s">
        <v>189</v>
      </c>
      <c r="H46" s="174" t="s">
        <v>188</v>
      </c>
      <c r="I46" s="174"/>
      <c r="J46" s="174" t="s">
        <v>184</v>
      </c>
      <c r="K46" s="174"/>
      <c r="L46" s="174" t="s">
        <v>185</v>
      </c>
      <c r="M46" s="174"/>
      <c r="N46" s="175" t="s">
        <v>186</v>
      </c>
    </row>
    <row r="47" spans="1:14" ht="13.5" customHeight="1">
      <c r="A47" s="208"/>
      <c r="B47" s="358"/>
      <c r="C47" s="360"/>
      <c r="D47" s="360"/>
      <c r="E47" s="360"/>
      <c r="F47" s="356">
        <f>C47+D47+E47</f>
        <v>0</v>
      </c>
      <c r="G47" s="176" t="s">
        <v>183</v>
      </c>
      <c r="H47" s="177"/>
      <c r="I47" s="177" t="s">
        <v>184</v>
      </c>
      <c r="J47" s="177"/>
      <c r="K47" s="177" t="s">
        <v>185</v>
      </c>
      <c r="L47" s="177"/>
      <c r="M47" s="177" t="s">
        <v>186</v>
      </c>
      <c r="N47" s="178"/>
    </row>
    <row r="48" spans="1:14" ht="13.5" customHeight="1">
      <c r="A48" s="209"/>
      <c r="B48" s="359"/>
      <c r="C48" s="361"/>
      <c r="D48" s="361"/>
      <c r="E48" s="361"/>
      <c r="F48" s="357"/>
      <c r="G48" s="173" t="s">
        <v>189</v>
      </c>
      <c r="H48" s="174" t="s">
        <v>188</v>
      </c>
      <c r="I48" s="174"/>
      <c r="J48" s="174" t="s">
        <v>184</v>
      </c>
      <c r="K48" s="174"/>
      <c r="L48" s="174" t="s">
        <v>185</v>
      </c>
      <c r="M48" s="174"/>
      <c r="N48" s="175" t="s">
        <v>186</v>
      </c>
    </row>
    <row r="49" spans="1:14" ht="13.5" customHeight="1">
      <c r="A49" s="208"/>
      <c r="B49" s="358"/>
      <c r="C49" s="360"/>
      <c r="D49" s="360"/>
      <c r="E49" s="360"/>
      <c r="F49" s="356">
        <f>C49+D49+E49</f>
        <v>0</v>
      </c>
      <c r="G49" s="176" t="s">
        <v>183</v>
      </c>
      <c r="H49" s="177"/>
      <c r="I49" s="177" t="s">
        <v>184</v>
      </c>
      <c r="J49" s="177"/>
      <c r="K49" s="177" t="s">
        <v>185</v>
      </c>
      <c r="L49" s="177"/>
      <c r="M49" s="177" t="s">
        <v>186</v>
      </c>
      <c r="N49" s="178"/>
    </row>
    <row r="50" spans="1:14" ht="13.5" customHeight="1">
      <c r="A50" s="209"/>
      <c r="B50" s="368"/>
      <c r="C50" s="369"/>
      <c r="D50" s="369"/>
      <c r="E50" s="369"/>
      <c r="F50" s="370"/>
      <c r="G50" s="179" t="s">
        <v>189</v>
      </c>
      <c r="H50" s="180" t="s">
        <v>188</v>
      </c>
      <c r="I50" s="180"/>
      <c r="J50" s="180" t="s">
        <v>184</v>
      </c>
      <c r="K50" s="180"/>
      <c r="L50" s="180" t="s">
        <v>185</v>
      </c>
      <c r="M50" s="180"/>
      <c r="N50" s="181" t="s">
        <v>186</v>
      </c>
    </row>
    <row r="51" spans="1:14" ht="20.25" customHeight="1" thickBot="1">
      <c r="A51" s="366" t="s">
        <v>11</v>
      </c>
      <c r="B51" s="367"/>
      <c r="C51" s="154">
        <f>SUM(C7:C50)</f>
        <v>15000000</v>
      </c>
      <c r="D51" s="154">
        <f>SUM(D7:D50)</f>
        <v>1000000</v>
      </c>
      <c r="E51" s="154">
        <f>SUM(E7:E50)</f>
        <v>0</v>
      </c>
      <c r="F51" s="154">
        <f>SUM(F7:F50)</f>
        <v>16000000</v>
      </c>
      <c r="G51" s="388"/>
      <c r="H51" s="389"/>
      <c r="I51" s="389"/>
      <c r="J51" s="389"/>
      <c r="K51" s="389"/>
      <c r="L51" s="389"/>
      <c r="M51" s="389"/>
      <c r="N51" s="390"/>
    </row>
    <row r="52" spans="1:14" ht="20.25" customHeight="1">
      <c r="A52" s="11" t="s">
        <v>12</v>
      </c>
      <c r="B52" s="9"/>
      <c r="C52" s="10"/>
      <c r="D52" s="10"/>
      <c r="E52" s="10"/>
      <c r="F52" s="10"/>
      <c r="G52" s="10"/>
      <c r="H52" s="10"/>
      <c r="I52" s="10"/>
      <c r="J52" s="10"/>
      <c r="K52" s="10"/>
      <c r="L52" s="10"/>
      <c r="M52" s="10"/>
      <c r="N52" s="10"/>
    </row>
    <row r="53" spans="1:14" ht="22.5" customHeight="1">
      <c r="A53" s="355" t="s">
        <v>13</v>
      </c>
      <c r="B53" s="355"/>
      <c r="C53" s="355"/>
      <c r="D53" s="355"/>
      <c r="E53" s="355"/>
      <c r="F53" s="355"/>
      <c r="G53" s="355"/>
      <c r="H53" s="355"/>
      <c r="I53" s="355"/>
      <c r="J53" s="355"/>
      <c r="K53" s="355"/>
      <c r="L53" s="355"/>
      <c r="M53" s="355"/>
      <c r="N53" s="355"/>
    </row>
    <row r="54" spans="1:14" ht="30" customHeight="1">
      <c r="A54" s="353" t="s">
        <v>15</v>
      </c>
      <c r="B54" s="354"/>
      <c r="C54" s="354"/>
      <c r="D54" s="354"/>
      <c r="E54" s="354"/>
      <c r="F54" s="354"/>
      <c r="G54" s="354"/>
      <c r="H54" s="354"/>
      <c r="I54" s="354"/>
      <c r="J54" s="354"/>
      <c r="K54" s="354"/>
      <c r="L54" s="354"/>
      <c r="M54" s="354"/>
      <c r="N54" s="354"/>
    </row>
    <row r="55" spans="1:14" ht="22.5" customHeight="1">
      <c r="A55" s="353" t="s">
        <v>14</v>
      </c>
      <c r="B55" s="353"/>
      <c r="C55" s="353"/>
      <c r="D55" s="353"/>
      <c r="E55" s="353"/>
      <c r="F55" s="353"/>
      <c r="G55" s="353"/>
      <c r="H55" s="353"/>
      <c r="I55" s="353"/>
      <c r="J55" s="353"/>
      <c r="K55" s="353"/>
      <c r="L55" s="353"/>
      <c r="M55" s="353"/>
      <c r="N55" s="353"/>
    </row>
    <row r="56" spans="1:14" ht="22.5" customHeight="1">
      <c r="A56" s="353" t="s">
        <v>16</v>
      </c>
      <c r="B56" s="353"/>
      <c r="C56" s="353"/>
      <c r="D56" s="353"/>
      <c r="E56" s="353"/>
      <c r="F56" s="353"/>
      <c r="G56" s="353"/>
      <c r="H56" s="353"/>
      <c r="I56" s="353"/>
      <c r="J56" s="353"/>
      <c r="K56" s="353"/>
      <c r="L56" s="353"/>
      <c r="M56" s="353"/>
      <c r="N56" s="353"/>
    </row>
    <row r="58" spans="1:14">
      <c r="G58" s="98"/>
      <c r="H58" s="98"/>
      <c r="I58" s="98"/>
      <c r="J58" s="98"/>
      <c r="K58" s="98"/>
      <c r="L58" s="98"/>
      <c r="M58" s="98"/>
      <c r="N58" s="98"/>
    </row>
  </sheetData>
  <mergeCells count="121">
    <mergeCell ref="G2:N2"/>
    <mergeCell ref="G3:N3"/>
    <mergeCell ref="G5:N6"/>
    <mergeCell ref="G51:N51"/>
    <mergeCell ref="F23:F24"/>
    <mergeCell ref="B25:B26"/>
    <mergeCell ref="C25:C26"/>
    <mergeCell ref="D25:D26"/>
    <mergeCell ref="F7:F8"/>
    <mergeCell ref="D37:D38"/>
    <mergeCell ref="E37:E38"/>
    <mergeCell ref="F37:F38"/>
    <mergeCell ref="F31:F32"/>
    <mergeCell ref="B29:B30"/>
    <mergeCell ref="C29:C30"/>
    <mergeCell ref="D29:D30"/>
    <mergeCell ref="E29:E30"/>
    <mergeCell ref="F33:F34"/>
    <mergeCell ref="C33:C34"/>
    <mergeCell ref="E31:E32"/>
    <mergeCell ref="B33:B34"/>
    <mergeCell ref="F43:F44"/>
    <mergeCell ref="B45:B46"/>
    <mergeCell ref="C45:C46"/>
    <mergeCell ref="B7:B8"/>
    <mergeCell ref="C7:C8"/>
    <mergeCell ref="E7:E8"/>
    <mergeCell ref="D7:D8"/>
    <mergeCell ref="E15:E16"/>
    <mergeCell ref="E17:E18"/>
    <mergeCell ref="F15:F16"/>
    <mergeCell ref="B5:B6"/>
    <mergeCell ref="F13:F14"/>
    <mergeCell ref="B11:B12"/>
    <mergeCell ref="C11:C12"/>
    <mergeCell ref="D11:D12"/>
    <mergeCell ref="E11:E12"/>
    <mergeCell ref="B9:B10"/>
    <mergeCell ref="C9:C10"/>
    <mergeCell ref="D9:D10"/>
    <mergeCell ref="E9:E10"/>
    <mergeCell ref="F9:F10"/>
    <mergeCell ref="F11:F12"/>
    <mergeCell ref="E13:E14"/>
    <mergeCell ref="B15:B16"/>
    <mergeCell ref="C15:C16"/>
    <mergeCell ref="D15:D16"/>
    <mergeCell ref="B17:B18"/>
    <mergeCell ref="B43:B44"/>
    <mergeCell ref="C43:C44"/>
    <mergeCell ref="B35:B36"/>
    <mergeCell ref="C35:C36"/>
    <mergeCell ref="D35:D36"/>
    <mergeCell ref="E35:E36"/>
    <mergeCell ref="F35:F36"/>
    <mergeCell ref="D43:D44"/>
    <mergeCell ref="E43:E44"/>
    <mergeCell ref="F39:F40"/>
    <mergeCell ref="B41:B42"/>
    <mergeCell ref="C41:C42"/>
    <mergeCell ref="E39:E40"/>
    <mergeCell ref="D41:D42"/>
    <mergeCell ref="E41:E42"/>
    <mergeCell ref="F41:F42"/>
    <mergeCell ref="B39:B40"/>
    <mergeCell ref="C39:C40"/>
    <mergeCell ref="D39:D40"/>
    <mergeCell ref="B37:B38"/>
    <mergeCell ref="C37:C38"/>
    <mergeCell ref="E33:E34"/>
    <mergeCell ref="F29:F30"/>
    <mergeCell ref="B31:B32"/>
    <mergeCell ref="C31:C32"/>
    <mergeCell ref="D31:D32"/>
    <mergeCell ref="E25:E26"/>
    <mergeCell ref="F25:F26"/>
    <mergeCell ref="B23:B24"/>
    <mergeCell ref="C23:C24"/>
    <mergeCell ref="D23:D24"/>
    <mergeCell ref="E23:E24"/>
    <mergeCell ref="B27:B28"/>
    <mergeCell ref="C27:C28"/>
    <mergeCell ref="D27:D28"/>
    <mergeCell ref="E27:E28"/>
    <mergeCell ref="F27:F28"/>
    <mergeCell ref="A56:N56"/>
    <mergeCell ref="A51:B51"/>
    <mergeCell ref="F47:F48"/>
    <mergeCell ref="B49:B50"/>
    <mergeCell ref="C49:C50"/>
    <mergeCell ref="D49:D50"/>
    <mergeCell ref="E49:E50"/>
    <mergeCell ref="F49:F50"/>
    <mergeCell ref="B47:B48"/>
    <mergeCell ref="C47:C48"/>
    <mergeCell ref="D47:D48"/>
    <mergeCell ref="E47:E48"/>
    <mergeCell ref="A4:N4"/>
    <mergeCell ref="A54:N54"/>
    <mergeCell ref="A53:N53"/>
    <mergeCell ref="A55:N55"/>
    <mergeCell ref="F21:F22"/>
    <mergeCell ref="B21:B22"/>
    <mergeCell ref="C21:C22"/>
    <mergeCell ref="D21:D22"/>
    <mergeCell ref="E21:E22"/>
    <mergeCell ref="F17:F18"/>
    <mergeCell ref="B19:B20"/>
    <mergeCell ref="C17:C18"/>
    <mergeCell ref="D17:D18"/>
    <mergeCell ref="B13:B14"/>
    <mergeCell ref="C13:C14"/>
    <mergeCell ref="D13:D14"/>
    <mergeCell ref="D45:D46"/>
    <mergeCell ref="E45:E46"/>
    <mergeCell ref="F45:F46"/>
    <mergeCell ref="C19:C20"/>
    <mergeCell ref="D19:D20"/>
    <mergeCell ref="E19:E20"/>
    <mergeCell ref="F19:F20"/>
    <mergeCell ref="D33:D34"/>
  </mergeCells>
  <phoneticPr fontId="3"/>
  <dataValidations count="2">
    <dataValidation type="list" allowBlank="1" showInputMessage="1" showErrorMessage="1" sqref="A7 A9 A11 A13 A15 A17 A19 A21 A23 A25 A27 A29 A31 A33 A35 A37 A39 A41 A43 A45 A47 A49" xr:uid="{00000000-0002-0000-0300-000000000000}">
      <formula1>$P$8:$P$9</formula1>
    </dataValidation>
    <dataValidation type="list" allowBlank="1" showInputMessage="1" showErrorMessage="1" sqref="A8 A10 A12 A14 A16 A18 A20 A22 A24 A26 A28 A30 A32 A34 A36 A38 A40 A42 A44 A46 A48 A50" xr:uid="{00000000-0002-0000-0300-000001000000}">
      <formula1>$P$11:$P$14</formula1>
    </dataValidation>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topLeftCell="A10" zoomScaleNormal="100" zoomScaleSheetLayoutView="100" workbookViewId="0">
      <selection activeCell="D19" sqref="D19"/>
    </sheetView>
  </sheetViews>
  <sheetFormatPr defaultColWidth="9" defaultRowHeight="13.3"/>
  <cols>
    <col min="1" max="1" width="6.765625" style="30" customWidth="1"/>
    <col min="2" max="4" width="9.4609375" style="31" customWidth="1"/>
    <col min="5" max="6" width="4.765625" style="31" customWidth="1"/>
    <col min="7" max="8" width="4.765625" style="30" customWidth="1"/>
    <col min="9" max="9" width="4.765625" style="32" customWidth="1"/>
    <col min="10" max="10" width="4.765625" style="30" customWidth="1"/>
    <col min="11" max="11" width="9.4609375" style="30" customWidth="1"/>
    <col min="12" max="13" width="4.765625" style="30" customWidth="1"/>
    <col min="14" max="14" width="9.4609375" style="30" customWidth="1"/>
    <col min="15" max="16" width="4.765625" style="30" customWidth="1"/>
    <col min="17" max="17" width="9" style="30"/>
    <col min="18" max="18" width="17.765625" style="30" customWidth="1"/>
    <col min="19" max="19" width="13.4609375" style="30" customWidth="1"/>
    <col min="20" max="16384" width="9" style="30"/>
  </cols>
  <sheetData>
    <row r="1" spans="1:19" ht="14.15">
      <c r="A1" s="115" t="s">
        <v>100</v>
      </c>
      <c r="K1"/>
      <c r="L1"/>
      <c r="M1"/>
      <c r="N1"/>
      <c r="O1"/>
      <c r="P1"/>
    </row>
    <row r="2" spans="1:19" ht="22.5" customHeight="1">
      <c r="B2" s="47"/>
      <c r="C2" s="47"/>
      <c r="D2" s="47"/>
      <c r="E2" s="47"/>
      <c r="F2" s="47"/>
      <c r="G2" s="47" t="s">
        <v>180</v>
      </c>
      <c r="H2" s="47"/>
      <c r="I2" s="47"/>
      <c r="J2" s="47"/>
      <c r="K2" s="47"/>
      <c r="L2" s="47"/>
      <c r="M2" s="47"/>
      <c r="N2" s="47"/>
      <c r="O2" s="47"/>
      <c r="P2" s="47"/>
      <c r="Q2" s="47"/>
      <c r="R2" s="47"/>
      <c r="S2" s="47"/>
    </row>
    <row r="3" spans="1:19" ht="16.5" customHeight="1">
      <c r="A3" s="33" t="s">
        <v>17</v>
      </c>
      <c r="B3" s="34"/>
      <c r="C3" s="34"/>
      <c r="D3" s="34"/>
      <c r="E3" s="34"/>
      <c r="F3" s="34"/>
      <c r="G3" s="34"/>
      <c r="H3" s="34"/>
      <c r="I3" s="34"/>
      <c r="J3" s="34"/>
      <c r="K3" s="34"/>
      <c r="L3" s="72"/>
      <c r="M3" s="72"/>
      <c r="N3" s="72"/>
      <c r="O3" s="72"/>
      <c r="P3" s="72"/>
      <c r="Q3" s="72"/>
      <c r="R3" s="72"/>
      <c r="S3" s="72"/>
    </row>
    <row r="4" spans="1:19" ht="15.75" customHeight="1">
      <c r="A4" s="402" t="s">
        <v>18</v>
      </c>
      <c r="B4" s="393" t="s">
        <v>19</v>
      </c>
      <c r="C4" s="393"/>
      <c r="D4" s="393"/>
      <c r="E4" s="393"/>
      <c r="F4" s="393"/>
      <c r="G4" s="393"/>
      <c r="H4" s="393"/>
      <c r="I4" s="393"/>
      <c r="J4" s="394"/>
      <c r="K4" s="402" t="s">
        <v>20</v>
      </c>
      <c r="L4" s="402"/>
      <c r="M4" s="402"/>
      <c r="N4" s="402"/>
      <c r="O4" s="402"/>
      <c r="P4" s="402"/>
      <c r="Q4" s="402"/>
      <c r="R4" s="418" t="s">
        <v>21</v>
      </c>
      <c r="S4" s="418"/>
    </row>
    <row r="5" spans="1:19" s="34" customFormat="1" ht="15.75" customHeight="1">
      <c r="A5" s="402"/>
      <c r="B5" s="394" t="s">
        <v>3</v>
      </c>
      <c r="C5" s="403"/>
      <c r="D5" s="392" t="s">
        <v>22</v>
      </c>
      <c r="E5" s="393"/>
      <c r="F5" s="394"/>
      <c r="G5" s="419" t="s">
        <v>23</v>
      </c>
      <c r="H5" s="420"/>
      <c r="I5" s="420"/>
      <c r="J5" s="421"/>
      <c r="K5" s="70" t="s">
        <v>24</v>
      </c>
      <c r="L5" s="402" t="s">
        <v>25</v>
      </c>
      <c r="M5" s="402"/>
      <c r="N5" s="402"/>
      <c r="O5" s="402" t="s">
        <v>23</v>
      </c>
      <c r="P5" s="402"/>
      <c r="Q5" s="402"/>
      <c r="R5" s="70" t="s">
        <v>26</v>
      </c>
      <c r="S5" s="70" t="s">
        <v>27</v>
      </c>
    </row>
    <row r="6" spans="1:19" ht="15.75" customHeight="1">
      <c r="A6" s="395" t="str">
        <f>IF('別紙２－１'!B10&gt;0,'別紙２－１'!B10," ")</f>
        <v>Ⅱ型</v>
      </c>
      <c r="B6" s="396" t="str">
        <f>IF('別紙２－１'!C14&gt;0,'別紙２－１'!C14," ")</f>
        <v>○○保育所</v>
      </c>
      <c r="C6" s="397"/>
      <c r="D6" s="404">
        <v>35156</v>
      </c>
      <c r="E6" s="405"/>
      <c r="F6" s="406"/>
      <c r="G6" s="422" t="s">
        <v>264</v>
      </c>
      <c r="H6" s="423"/>
      <c r="I6" s="423"/>
      <c r="J6" s="424"/>
      <c r="K6" s="431" t="s">
        <v>265</v>
      </c>
      <c r="L6" s="434" t="str">
        <f>IF('別紙２－１'!C10&gt;0,'別紙２－１'!C10," ")</f>
        <v>〇〇病院</v>
      </c>
      <c r="M6" s="435"/>
      <c r="N6" s="436"/>
      <c r="O6" s="443" t="s">
        <v>266</v>
      </c>
      <c r="P6" s="444"/>
      <c r="Q6" s="445"/>
      <c r="R6" s="452"/>
      <c r="S6" s="452"/>
    </row>
    <row r="7" spans="1:19" ht="15.75" customHeight="1">
      <c r="A7" s="395"/>
      <c r="B7" s="398"/>
      <c r="C7" s="399"/>
      <c r="D7" s="407"/>
      <c r="E7" s="408"/>
      <c r="F7" s="409"/>
      <c r="G7" s="425"/>
      <c r="H7" s="426"/>
      <c r="I7" s="426"/>
      <c r="J7" s="427"/>
      <c r="K7" s="432"/>
      <c r="L7" s="437"/>
      <c r="M7" s="438"/>
      <c r="N7" s="439"/>
      <c r="O7" s="446"/>
      <c r="P7" s="447"/>
      <c r="Q7" s="448"/>
      <c r="R7" s="453"/>
      <c r="S7" s="453"/>
    </row>
    <row r="8" spans="1:19" ht="15.75" customHeight="1">
      <c r="A8" s="395"/>
      <c r="B8" s="400"/>
      <c r="C8" s="401"/>
      <c r="D8" s="410"/>
      <c r="E8" s="411"/>
      <c r="F8" s="412"/>
      <c r="G8" s="428"/>
      <c r="H8" s="429"/>
      <c r="I8" s="429"/>
      <c r="J8" s="430"/>
      <c r="K8" s="433"/>
      <c r="L8" s="440"/>
      <c r="M8" s="441"/>
      <c r="N8" s="442"/>
      <c r="O8" s="449"/>
      <c r="P8" s="450"/>
      <c r="Q8" s="451"/>
      <c r="R8" s="454"/>
      <c r="S8" s="454"/>
    </row>
    <row r="9" spans="1:19" ht="15.75" customHeight="1">
      <c r="A9" s="33"/>
      <c r="J9" s="32"/>
      <c r="K9" s="35"/>
      <c r="L9" s="35"/>
      <c r="M9" s="35"/>
      <c r="N9" s="35"/>
      <c r="O9" s="35"/>
      <c r="P9" s="35"/>
      <c r="Q9" s="36"/>
    </row>
    <row r="10" spans="1:19" ht="15.75" customHeight="1">
      <c r="A10" s="33" t="s">
        <v>28</v>
      </c>
      <c r="J10" s="32"/>
      <c r="K10" s="35"/>
      <c r="L10" s="35"/>
      <c r="M10" s="35"/>
      <c r="N10" s="35"/>
      <c r="O10" s="35"/>
      <c r="P10" s="35"/>
      <c r="Q10" s="36"/>
    </row>
    <row r="11" spans="1:19" ht="15.75" customHeight="1">
      <c r="A11" s="419" t="s">
        <v>29</v>
      </c>
      <c r="B11" s="420"/>
      <c r="C11" s="420"/>
      <c r="D11" s="421"/>
      <c r="E11" s="392" t="s">
        <v>30</v>
      </c>
      <c r="F11" s="393"/>
      <c r="G11" s="393"/>
      <c r="H11" s="394"/>
      <c r="J11" s="32"/>
      <c r="K11" s="35"/>
      <c r="L11" s="35"/>
      <c r="M11" s="35"/>
      <c r="N11" s="35"/>
      <c r="O11" s="35"/>
      <c r="P11" s="35"/>
      <c r="Q11" s="36"/>
    </row>
    <row r="12" spans="1:19" ht="15.75" customHeight="1">
      <c r="A12" s="477" t="s">
        <v>267</v>
      </c>
      <c r="B12" s="478"/>
      <c r="C12" s="478"/>
      <c r="D12" s="479"/>
      <c r="E12" s="483">
        <v>12</v>
      </c>
      <c r="F12" s="487" t="s">
        <v>194</v>
      </c>
      <c r="G12" s="485">
        <v>0</v>
      </c>
      <c r="H12" s="489" t="s">
        <v>193</v>
      </c>
      <c r="J12" s="32"/>
      <c r="K12" s="35"/>
      <c r="L12" s="35"/>
      <c r="M12" s="35"/>
      <c r="N12" s="35"/>
      <c r="O12" s="35"/>
      <c r="P12" s="35"/>
      <c r="Q12" s="36"/>
    </row>
    <row r="13" spans="1:19" ht="15.75" customHeight="1">
      <c r="A13" s="480"/>
      <c r="B13" s="481"/>
      <c r="C13" s="481"/>
      <c r="D13" s="482"/>
      <c r="E13" s="484"/>
      <c r="F13" s="488"/>
      <c r="G13" s="486"/>
      <c r="H13" s="490"/>
      <c r="J13" s="32"/>
      <c r="K13" s="35"/>
      <c r="L13" s="35"/>
      <c r="M13" s="35"/>
      <c r="N13" s="35"/>
      <c r="O13" s="35"/>
      <c r="P13" s="35"/>
      <c r="Q13" s="36"/>
    </row>
    <row r="14" spans="1:19" ht="15.75" customHeight="1">
      <c r="A14" s="33"/>
      <c r="J14" s="32"/>
      <c r="K14" s="35"/>
      <c r="L14" s="35"/>
      <c r="M14" s="35"/>
      <c r="N14" s="35"/>
      <c r="O14" s="35"/>
      <c r="P14" s="35"/>
      <c r="Q14" s="36"/>
    </row>
    <row r="15" spans="1:19" ht="15.75" customHeight="1">
      <c r="A15" s="33" t="s">
        <v>31</v>
      </c>
      <c r="J15" s="32"/>
      <c r="K15" s="35"/>
      <c r="L15" s="35"/>
      <c r="M15" s="35"/>
      <c r="N15" s="35"/>
      <c r="O15" s="35"/>
      <c r="P15" s="35"/>
      <c r="Q15" s="36"/>
    </row>
    <row r="16" spans="1:19" ht="15.75" customHeight="1">
      <c r="A16" s="413"/>
      <c r="B16" s="461" t="s">
        <v>32</v>
      </c>
      <c r="C16" s="462"/>
      <c r="D16" s="462"/>
      <c r="E16" s="462"/>
      <c r="F16" s="463"/>
      <c r="G16" s="455" t="s">
        <v>33</v>
      </c>
      <c r="H16" s="456"/>
      <c r="I16" s="456"/>
      <c r="J16" s="456"/>
      <c r="K16" s="456"/>
      <c r="L16" s="456"/>
      <c r="M16" s="456"/>
      <c r="N16" s="456"/>
      <c r="O16" s="456"/>
      <c r="P16" s="457"/>
      <c r="Q16" s="458" t="s">
        <v>34</v>
      </c>
    </row>
    <row r="17" spans="1:17" ht="15.75" customHeight="1" thickBot="1">
      <c r="A17" s="414"/>
      <c r="B17" s="473" t="s">
        <v>35</v>
      </c>
      <c r="C17" s="474"/>
      <c r="D17" s="474"/>
      <c r="E17" s="475"/>
      <c r="F17" s="476"/>
      <c r="G17" s="461" t="s">
        <v>36</v>
      </c>
      <c r="H17" s="462"/>
      <c r="I17" s="462"/>
      <c r="J17" s="463"/>
      <c r="K17" s="461" t="s">
        <v>37</v>
      </c>
      <c r="L17" s="462"/>
      <c r="M17" s="463"/>
      <c r="N17" s="464" t="s">
        <v>38</v>
      </c>
      <c r="O17" s="464"/>
      <c r="P17" s="464"/>
      <c r="Q17" s="459"/>
    </row>
    <row r="18" spans="1:17" ht="15.75" customHeight="1">
      <c r="A18" s="415"/>
      <c r="B18" s="38" t="s">
        <v>39</v>
      </c>
      <c r="C18" s="38" t="s">
        <v>213</v>
      </c>
      <c r="D18" s="106" t="s">
        <v>40</v>
      </c>
      <c r="E18" s="471" t="s">
        <v>38</v>
      </c>
      <c r="F18" s="472"/>
      <c r="G18" s="462" t="s">
        <v>41</v>
      </c>
      <c r="H18" s="463"/>
      <c r="I18" s="461" t="s">
        <v>42</v>
      </c>
      <c r="J18" s="463"/>
      <c r="K18" s="71" t="s">
        <v>41</v>
      </c>
      <c r="L18" s="461" t="s">
        <v>42</v>
      </c>
      <c r="M18" s="463"/>
      <c r="N18" s="71" t="s">
        <v>41</v>
      </c>
      <c r="O18" s="464" t="s">
        <v>42</v>
      </c>
      <c r="P18" s="464"/>
      <c r="Q18" s="460"/>
    </row>
    <row r="19" spans="1:17" ht="15.75" customHeight="1">
      <c r="A19" s="39" t="s">
        <v>43</v>
      </c>
      <c r="B19" s="235">
        <f>'別紙２－４'!E53</f>
        <v>2</v>
      </c>
      <c r="C19" s="235">
        <f>'別紙２－４'!E54</f>
        <v>1</v>
      </c>
      <c r="D19" s="235">
        <f>'別紙２－４'!E55</f>
        <v>1.0499999999999998</v>
      </c>
      <c r="E19" s="469">
        <f>B19+C19+D19</f>
        <v>4.05</v>
      </c>
      <c r="F19" s="470"/>
      <c r="G19" s="416">
        <v>2</v>
      </c>
      <c r="H19" s="417"/>
      <c r="I19" s="272">
        <v>1</v>
      </c>
      <c r="J19" s="302">
        <v>0.8</v>
      </c>
      <c r="K19" s="274">
        <v>1</v>
      </c>
      <c r="L19" s="301">
        <v>1</v>
      </c>
      <c r="M19" s="273">
        <v>0.8</v>
      </c>
      <c r="N19" s="277">
        <f>G19+K19</f>
        <v>3</v>
      </c>
      <c r="O19" s="278">
        <f>I19+L19</f>
        <v>2</v>
      </c>
      <c r="P19" s="279">
        <f>J19+M19</f>
        <v>1.6</v>
      </c>
      <c r="Q19" s="135"/>
    </row>
    <row r="20" spans="1:17" ht="15.75" customHeight="1">
      <c r="A20" s="39" t="s">
        <v>44</v>
      </c>
      <c r="B20" s="235">
        <f>'別紙２－４'!F53</f>
        <v>2</v>
      </c>
      <c r="C20" s="235">
        <f>'別紙２－４'!F54</f>
        <v>1</v>
      </c>
      <c r="D20" s="236">
        <f>'別紙２－４'!F55</f>
        <v>3</v>
      </c>
      <c r="E20" s="469">
        <f t="shared" ref="E20:E26" si="0">B20+C20+D20</f>
        <v>6</v>
      </c>
      <c r="F20" s="470"/>
      <c r="G20" s="416">
        <v>2</v>
      </c>
      <c r="H20" s="417"/>
      <c r="I20" s="272">
        <v>1</v>
      </c>
      <c r="J20" s="275">
        <v>0.8</v>
      </c>
      <c r="K20" s="274">
        <v>1</v>
      </c>
      <c r="L20" s="272">
        <v>1</v>
      </c>
      <c r="M20" s="275">
        <v>0.8</v>
      </c>
      <c r="N20" s="277">
        <f t="shared" ref="N20:N30" si="1">G20+K20</f>
        <v>3</v>
      </c>
      <c r="O20" s="278">
        <f t="shared" ref="O20:P30" si="2">I20+L20</f>
        <v>2</v>
      </c>
      <c r="P20" s="279">
        <f t="shared" si="2"/>
        <v>1.6</v>
      </c>
      <c r="Q20" s="135"/>
    </row>
    <row r="21" spans="1:17" ht="15.75" customHeight="1">
      <c r="A21" s="39" t="s">
        <v>45</v>
      </c>
      <c r="B21" s="235">
        <f>'別紙２－４'!G53</f>
        <v>1.7</v>
      </c>
      <c r="C21" s="235">
        <f>'別紙２－４'!G54</f>
        <v>1</v>
      </c>
      <c r="D21" s="236">
        <f>'別紙２－４'!G55</f>
        <v>3</v>
      </c>
      <c r="E21" s="469">
        <f t="shared" si="0"/>
        <v>5.7</v>
      </c>
      <c r="F21" s="470"/>
      <c r="G21" s="416">
        <v>2</v>
      </c>
      <c r="H21" s="417"/>
      <c r="I21" s="276">
        <v>1</v>
      </c>
      <c r="J21" s="273">
        <v>0.8</v>
      </c>
      <c r="K21" s="274">
        <v>1</v>
      </c>
      <c r="L21" s="276">
        <v>1</v>
      </c>
      <c r="M21" s="273">
        <v>0.8</v>
      </c>
      <c r="N21" s="277">
        <f t="shared" si="1"/>
        <v>3</v>
      </c>
      <c r="O21" s="278">
        <f t="shared" si="2"/>
        <v>2</v>
      </c>
      <c r="P21" s="279">
        <f t="shared" si="2"/>
        <v>1.6</v>
      </c>
      <c r="Q21" s="135"/>
    </row>
    <row r="22" spans="1:17" ht="15.75" customHeight="1">
      <c r="A22" s="39" t="s">
        <v>46</v>
      </c>
      <c r="B22" s="235">
        <f>'別紙２－４'!H53</f>
        <v>1.6400000000000001</v>
      </c>
      <c r="C22" s="235">
        <f>'別紙２－４'!H54</f>
        <v>1</v>
      </c>
      <c r="D22" s="236">
        <f>'別紙２－４'!H55</f>
        <v>2</v>
      </c>
      <c r="E22" s="469">
        <f t="shared" si="0"/>
        <v>4.6400000000000006</v>
      </c>
      <c r="F22" s="470"/>
      <c r="G22" s="416">
        <v>2</v>
      </c>
      <c r="H22" s="417"/>
      <c r="I22" s="272">
        <v>1</v>
      </c>
      <c r="J22" s="275">
        <v>0.8</v>
      </c>
      <c r="K22" s="274">
        <v>1</v>
      </c>
      <c r="L22" s="272">
        <v>1</v>
      </c>
      <c r="M22" s="275">
        <v>0.8</v>
      </c>
      <c r="N22" s="277">
        <f t="shared" si="1"/>
        <v>3</v>
      </c>
      <c r="O22" s="278">
        <f t="shared" si="2"/>
        <v>2</v>
      </c>
      <c r="P22" s="279">
        <f t="shared" si="2"/>
        <v>1.6</v>
      </c>
      <c r="Q22" s="135"/>
    </row>
    <row r="23" spans="1:17" ht="15.75" customHeight="1">
      <c r="A23" s="39" t="s">
        <v>47</v>
      </c>
      <c r="B23" s="235">
        <f>'別紙２－４'!I53</f>
        <v>1.7</v>
      </c>
      <c r="C23" s="235">
        <f>'別紙２－４'!I54</f>
        <v>1</v>
      </c>
      <c r="D23" s="236">
        <f>'別紙２－４'!I55</f>
        <v>2</v>
      </c>
      <c r="E23" s="469">
        <f>B23+C23+D23</f>
        <v>4.7</v>
      </c>
      <c r="F23" s="470"/>
      <c r="G23" s="416">
        <v>2</v>
      </c>
      <c r="H23" s="417"/>
      <c r="I23" s="276">
        <v>1</v>
      </c>
      <c r="J23" s="273">
        <v>0.8</v>
      </c>
      <c r="K23" s="274">
        <v>1</v>
      </c>
      <c r="L23" s="276">
        <v>1</v>
      </c>
      <c r="M23" s="273">
        <v>0.8</v>
      </c>
      <c r="N23" s="277">
        <f t="shared" si="1"/>
        <v>3</v>
      </c>
      <c r="O23" s="278">
        <f t="shared" si="2"/>
        <v>2</v>
      </c>
      <c r="P23" s="279">
        <f t="shared" si="2"/>
        <v>1.6</v>
      </c>
      <c r="Q23" s="135"/>
    </row>
    <row r="24" spans="1:17" ht="15.75" customHeight="1">
      <c r="A24" s="39" t="s">
        <v>48</v>
      </c>
      <c r="B24" s="235">
        <f>'別紙２－４'!J53</f>
        <v>1.67</v>
      </c>
      <c r="C24" s="235">
        <f>'別紙２－４'!J54</f>
        <v>1</v>
      </c>
      <c r="D24" s="236">
        <f>'別紙２－４'!J55</f>
        <v>1</v>
      </c>
      <c r="E24" s="469">
        <f t="shared" si="0"/>
        <v>3.67</v>
      </c>
      <c r="F24" s="470"/>
      <c r="G24" s="416">
        <v>2</v>
      </c>
      <c r="H24" s="417"/>
      <c r="I24" s="272">
        <v>1</v>
      </c>
      <c r="J24" s="275">
        <v>0.8</v>
      </c>
      <c r="K24" s="274">
        <v>1</v>
      </c>
      <c r="L24" s="272">
        <v>1</v>
      </c>
      <c r="M24" s="275">
        <v>0.8</v>
      </c>
      <c r="N24" s="277">
        <f t="shared" si="1"/>
        <v>3</v>
      </c>
      <c r="O24" s="278">
        <f t="shared" si="2"/>
        <v>2</v>
      </c>
      <c r="P24" s="279">
        <f t="shared" si="2"/>
        <v>1.6</v>
      </c>
      <c r="Q24" s="135"/>
    </row>
    <row r="25" spans="1:17" ht="15.75" customHeight="1">
      <c r="A25" s="39" t="s">
        <v>49</v>
      </c>
      <c r="B25" s="235">
        <f>'別紙２－４'!K53</f>
        <v>1.7</v>
      </c>
      <c r="C25" s="235">
        <f>'別紙２－４'!K54</f>
        <v>1</v>
      </c>
      <c r="D25" s="236">
        <f>'別紙２－４'!K55</f>
        <v>2</v>
      </c>
      <c r="E25" s="469">
        <f t="shared" si="0"/>
        <v>4.7</v>
      </c>
      <c r="F25" s="470"/>
      <c r="G25" s="416">
        <v>2</v>
      </c>
      <c r="H25" s="417"/>
      <c r="I25" s="276">
        <v>1</v>
      </c>
      <c r="J25" s="273">
        <v>0.8</v>
      </c>
      <c r="K25" s="274">
        <v>1</v>
      </c>
      <c r="L25" s="276">
        <v>1</v>
      </c>
      <c r="M25" s="273">
        <v>0.8</v>
      </c>
      <c r="N25" s="277">
        <f t="shared" si="1"/>
        <v>3</v>
      </c>
      <c r="O25" s="278">
        <f t="shared" si="2"/>
        <v>2</v>
      </c>
      <c r="P25" s="279">
        <f t="shared" si="2"/>
        <v>1.6</v>
      </c>
      <c r="Q25" s="135"/>
    </row>
    <row r="26" spans="1:17" ht="15.75" customHeight="1">
      <c r="A26" s="39" t="s">
        <v>50</v>
      </c>
      <c r="B26" s="235">
        <f>'別紙２－４'!L53</f>
        <v>1.78</v>
      </c>
      <c r="C26" s="235">
        <f>'別紙２－４'!L54</f>
        <v>1</v>
      </c>
      <c r="D26" s="236">
        <f>'別紙２－４'!L55</f>
        <v>2</v>
      </c>
      <c r="E26" s="469">
        <f t="shared" si="0"/>
        <v>4.78</v>
      </c>
      <c r="F26" s="470"/>
      <c r="G26" s="416">
        <v>2</v>
      </c>
      <c r="H26" s="417"/>
      <c r="I26" s="272">
        <v>1</v>
      </c>
      <c r="J26" s="275">
        <v>0.8</v>
      </c>
      <c r="K26" s="274">
        <v>1</v>
      </c>
      <c r="L26" s="272">
        <v>1</v>
      </c>
      <c r="M26" s="275">
        <v>0.8</v>
      </c>
      <c r="N26" s="277">
        <f t="shared" si="1"/>
        <v>3</v>
      </c>
      <c r="O26" s="278">
        <f t="shared" si="2"/>
        <v>2</v>
      </c>
      <c r="P26" s="279">
        <f t="shared" si="2"/>
        <v>1.6</v>
      </c>
      <c r="Q26" s="135"/>
    </row>
    <row r="27" spans="1:17" ht="15.75" customHeight="1">
      <c r="A27" s="39" t="s">
        <v>51</v>
      </c>
      <c r="B27" s="235">
        <f>'別紙２－４'!M53</f>
        <v>1.58</v>
      </c>
      <c r="C27" s="235">
        <f>'別紙２－４'!M54</f>
        <v>1</v>
      </c>
      <c r="D27" s="236">
        <f>'別紙２－４'!M55</f>
        <v>2</v>
      </c>
      <c r="E27" s="469">
        <f>B27+C27+D27</f>
        <v>4.58</v>
      </c>
      <c r="F27" s="470"/>
      <c r="G27" s="416">
        <v>2</v>
      </c>
      <c r="H27" s="417"/>
      <c r="I27" s="276">
        <v>2</v>
      </c>
      <c r="J27" s="273">
        <v>1.4</v>
      </c>
      <c r="K27" s="274">
        <v>1</v>
      </c>
      <c r="L27" s="276">
        <v>1</v>
      </c>
      <c r="M27" s="273">
        <v>0.8</v>
      </c>
      <c r="N27" s="277">
        <f t="shared" si="1"/>
        <v>3</v>
      </c>
      <c r="O27" s="278">
        <f t="shared" si="2"/>
        <v>3</v>
      </c>
      <c r="P27" s="279">
        <f t="shared" si="2"/>
        <v>2.2000000000000002</v>
      </c>
      <c r="Q27" s="135"/>
    </row>
    <row r="28" spans="1:17" ht="15.75" customHeight="1">
      <c r="A28" s="39" t="s">
        <v>52</v>
      </c>
      <c r="B28" s="235">
        <f>'別紙２－４'!N53</f>
        <v>1.7</v>
      </c>
      <c r="C28" s="235">
        <f>'別紙２－４'!N54</f>
        <v>1</v>
      </c>
      <c r="D28" s="236">
        <f>'別紙２－４'!N55</f>
        <v>2</v>
      </c>
      <c r="E28" s="469">
        <f t="shared" ref="E28:E30" si="3">B28+C28+D28</f>
        <v>4.7</v>
      </c>
      <c r="F28" s="470"/>
      <c r="G28" s="416">
        <v>1</v>
      </c>
      <c r="H28" s="417"/>
      <c r="I28" s="272">
        <v>2</v>
      </c>
      <c r="J28" s="275">
        <v>1.4</v>
      </c>
      <c r="K28" s="274">
        <v>1</v>
      </c>
      <c r="L28" s="272">
        <v>1</v>
      </c>
      <c r="M28" s="275">
        <v>0.8</v>
      </c>
      <c r="N28" s="277">
        <f t="shared" si="1"/>
        <v>2</v>
      </c>
      <c r="O28" s="278">
        <f t="shared" si="2"/>
        <v>3</v>
      </c>
      <c r="P28" s="279">
        <f t="shared" si="2"/>
        <v>2.2000000000000002</v>
      </c>
      <c r="Q28" s="135"/>
    </row>
    <row r="29" spans="1:17" ht="15.75" customHeight="1">
      <c r="A29" s="39" t="s">
        <v>53</v>
      </c>
      <c r="B29" s="235">
        <f>'別紙２－４'!O53</f>
        <v>1.9300000000000002</v>
      </c>
      <c r="C29" s="235">
        <f>'別紙２－４'!O54</f>
        <v>1</v>
      </c>
      <c r="D29" s="236">
        <f>'別紙２－４'!O55</f>
        <v>2</v>
      </c>
      <c r="E29" s="469">
        <f t="shared" si="3"/>
        <v>4.93</v>
      </c>
      <c r="F29" s="470"/>
      <c r="G29" s="416">
        <v>1</v>
      </c>
      <c r="H29" s="417"/>
      <c r="I29" s="276">
        <v>2</v>
      </c>
      <c r="J29" s="273">
        <v>1.4</v>
      </c>
      <c r="K29" s="274">
        <v>1</v>
      </c>
      <c r="L29" s="276">
        <v>1</v>
      </c>
      <c r="M29" s="273">
        <v>0.8</v>
      </c>
      <c r="N29" s="277">
        <f t="shared" si="1"/>
        <v>2</v>
      </c>
      <c r="O29" s="278">
        <f t="shared" si="2"/>
        <v>3</v>
      </c>
      <c r="P29" s="279">
        <f t="shared" si="2"/>
        <v>2.2000000000000002</v>
      </c>
      <c r="Q29" s="135"/>
    </row>
    <row r="30" spans="1:17" ht="15.75" customHeight="1">
      <c r="A30" s="39" t="s">
        <v>54</v>
      </c>
      <c r="B30" s="235">
        <f>'別紙２－４'!P53</f>
        <v>1.6099999999999999</v>
      </c>
      <c r="C30" s="235">
        <f>'別紙２－４'!P54</f>
        <v>1</v>
      </c>
      <c r="D30" s="236">
        <f>'別紙２－４'!P55</f>
        <v>2</v>
      </c>
      <c r="E30" s="469">
        <f t="shared" si="3"/>
        <v>4.6099999999999994</v>
      </c>
      <c r="F30" s="470"/>
      <c r="G30" s="416">
        <v>1</v>
      </c>
      <c r="H30" s="417"/>
      <c r="I30" s="272">
        <v>2</v>
      </c>
      <c r="J30" s="275">
        <v>1.4</v>
      </c>
      <c r="K30" s="274">
        <v>1</v>
      </c>
      <c r="L30" s="272">
        <v>1</v>
      </c>
      <c r="M30" s="275">
        <v>0.8</v>
      </c>
      <c r="N30" s="277">
        <f t="shared" si="1"/>
        <v>2</v>
      </c>
      <c r="O30" s="278">
        <f t="shared" si="2"/>
        <v>3</v>
      </c>
      <c r="P30" s="279">
        <f t="shared" si="2"/>
        <v>2.2000000000000002</v>
      </c>
      <c r="Q30" s="135"/>
    </row>
    <row r="31" spans="1:17" ht="15.75" customHeight="1" thickBot="1">
      <c r="A31" s="40" t="s">
        <v>55</v>
      </c>
      <c r="B31" s="237">
        <f>SUM(B19:B30)/12</f>
        <v>1.7508333333333332</v>
      </c>
      <c r="C31" s="237">
        <f>SUM(C19:C30)/12</f>
        <v>1</v>
      </c>
      <c r="D31" s="237">
        <f>SUM(D19:D30)/12</f>
        <v>2.0041666666666669</v>
      </c>
      <c r="E31" s="467">
        <f t="shared" ref="E31" si="4">SUM(E19:E30)/12</f>
        <v>4.7549999999999999</v>
      </c>
      <c r="F31" s="468"/>
      <c r="G31" s="465">
        <f t="shared" ref="G31:Q31" si="5">SUM(G19:G30)/12</f>
        <v>1.75</v>
      </c>
      <c r="H31" s="466"/>
      <c r="I31" s="183">
        <f t="shared" si="5"/>
        <v>1.3333333333333333</v>
      </c>
      <c r="J31" s="182">
        <f t="shared" si="5"/>
        <v>1</v>
      </c>
      <c r="K31" s="184">
        <f t="shared" si="5"/>
        <v>1</v>
      </c>
      <c r="L31" s="183">
        <f t="shared" si="5"/>
        <v>1</v>
      </c>
      <c r="M31" s="182">
        <f t="shared" si="5"/>
        <v>0.79999999999999993</v>
      </c>
      <c r="N31" s="280">
        <f>SUM(N19:N30)/12</f>
        <v>2.75</v>
      </c>
      <c r="O31" s="281">
        <f t="shared" si="5"/>
        <v>2.3333333333333335</v>
      </c>
      <c r="P31" s="282">
        <f t="shared" si="5"/>
        <v>1.7999999999999998</v>
      </c>
      <c r="Q31" s="41">
        <f t="shared" si="5"/>
        <v>0</v>
      </c>
    </row>
    <row r="32" spans="1:17" ht="15.75" customHeight="1" thickBot="1">
      <c r="A32" s="126"/>
      <c r="B32" s="132"/>
      <c r="C32" s="132"/>
      <c r="D32" s="132"/>
      <c r="E32" s="492"/>
      <c r="F32" s="492"/>
      <c r="G32" s="127"/>
      <c r="H32" s="127"/>
      <c r="I32" s="128"/>
      <c r="J32" s="129"/>
      <c r="K32" s="130"/>
      <c r="L32" s="128"/>
      <c r="M32" s="129"/>
      <c r="N32" s="493">
        <f>SUM(N31+P31)</f>
        <v>4.55</v>
      </c>
      <c r="O32" s="494"/>
      <c r="P32" s="495"/>
      <c r="Q32" s="131"/>
    </row>
    <row r="33" spans="1:19" ht="15.75" customHeight="1">
      <c r="A33" s="171" t="s">
        <v>241</v>
      </c>
      <c r="B33" s="171" t="s">
        <v>244</v>
      </c>
      <c r="C33" s="169"/>
      <c r="D33" s="169"/>
      <c r="E33" s="169"/>
      <c r="F33" s="169"/>
      <c r="G33" s="169"/>
      <c r="H33" s="169"/>
      <c r="I33" s="169"/>
      <c r="J33" s="169"/>
      <c r="K33" s="169"/>
      <c r="L33" s="169"/>
      <c r="M33" s="169"/>
      <c r="N33" s="169"/>
      <c r="O33" s="169"/>
      <c r="P33" s="169"/>
      <c r="Q33" s="169"/>
      <c r="R33" s="169"/>
    </row>
    <row r="34" spans="1:19" ht="15.75" customHeight="1">
      <c r="A34" s="171"/>
      <c r="B34" s="170"/>
      <c r="C34" s="171" t="s">
        <v>240</v>
      </c>
      <c r="D34" s="172"/>
      <c r="E34" s="171" t="s">
        <v>239</v>
      </c>
      <c r="F34" s="169"/>
      <c r="G34" s="169"/>
      <c r="I34" s="169"/>
      <c r="J34" s="169"/>
      <c r="K34" s="169"/>
      <c r="L34" s="169"/>
      <c r="M34" s="169"/>
      <c r="N34" s="169"/>
      <c r="O34" s="169"/>
      <c r="P34" s="169"/>
      <c r="Q34" s="169"/>
      <c r="R34" s="169"/>
    </row>
    <row r="35" spans="1:19" ht="15.75" customHeight="1">
      <c r="B35" s="491" t="s">
        <v>242</v>
      </c>
      <c r="C35" s="491"/>
      <c r="D35" s="491"/>
      <c r="E35" s="491"/>
      <c r="F35" s="491"/>
      <c r="G35" s="491"/>
      <c r="H35" s="491"/>
      <c r="I35" s="491"/>
      <c r="J35" s="491"/>
      <c r="K35" s="491"/>
      <c r="L35" s="491"/>
      <c r="M35" s="491"/>
      <c r="N35" s="491"/>
      <c r="O35" s="491"/>
      <c r="P35" s="491"/>
      <c r="Q35" s="491"/>
      <c r="R35" s="491"/>
      <c r="S35" s="491"/>
    </row>
    <row r="36" spans="1:19" ht="15.75" customHeight="1">
      <c r="B36" s="491" t="s">
        <v>295</v>
      </c>
      <c r="C36" s="491"/>
      <c r="D36" s="491"/>
      <c r="E36" s="491"/>
      <c r="F36" s="491"/>
      <c r="G36" s="491"/>
      <c r="H36" s="491"/>
      <c r="I36" s="491"/>
      <c r="J36" s="491"/>
      <c r="K36" s="491"/>
      <c r="L36" s="491"/>
      <c r="M36" s="491"/>
      <c r="N36" s="491"/>
      <c r="O36" s="491"/>
      <c r="P36" s="491"/>
      <c r="Q36" s="491"/>
      <c r="R36" s="491"/>
      <c r="S36" s="491"/>
    </row>
    <row r="37" spans="1:19" ht="15.75" customHeight="1">
      <c r="B37" s="491" t="s">
        <v>243</v>
      </c>
      <c r="C37" s="491"/>
      <c r="D37" s="491"/>
      <c r="E37" s="491"/>
      <c r="F37" s="491"/>
      <c r="G37" s="491"/>
      <c r="H37" s="491"/>
      <c r="I37" s="491"/>
      <c r="J37" s="491"/>
      <c r="K37" s="491"/>
      <c r="L37" s="491"/>
      <c r="M37" s="491"/>
      <c r="N37" s="491"/>
      <c r="O37" s="491"/>
      <c r="P37" s="491"/>
      <c r="Q37" s="491"/>
      <c r="R37" s="491"/>
      <c r="S37" s="491"/>
    </row>
    <row r="38" spans="1:19" ht="15.75" customHeight="1">
      <c r="A38" s="42"/>
      <c r="B38" s="42"/>
      <c r="C38" s="42"/>
      <c r="D38" s="42"/>
      <c r="E38" s="42"/>
      <c r="F38" s="101"/>
      <c r="G38" s="42"/>
      <c r="H38" s="101"/>
      <c r="I38" s="42"/>
      <c r="J38" s="42"/>
      <c r="K38" s="42"/>
      <c r="L38" s="42"/>
      <c r="M38" s="42"/>
      <c r="N38" s="42"/>
    </row>
    <row r="39" spans="1:19" ht="15.75" customHeight="1">
      <c r="A39" s="43"/>
      <c r="B39" s="44"/>
      <c r="C39" s="44"/>
      <c r="D39" s="44"/>
      <c r="E39" s="44"/>
      <c r="F39" s="44"/>
      <c r="G39" s="45"/>
      <c r="H39" s="45"/>
      <c r="I39" s="45"/>
      <c r="J39" s="45"/>
      <c r="K39" s="45"/>
      <c r="L39" s="45"/>
      <c r="M39" s="45"/>
      <c r="N39" s="43"/>
    </row>
    <row r="40" spans="1:19" ht="15.75" customHeight="1">
      <c r="A40" s="43"/>
      <c r="B40" s="44"/>
      <c r="C40" s="44"/>
      <c r="D40" s="44"/>
      <c r="E40" s="44"/>
      <c r="F40" s="44"/>
      <c r="G40" s="45"/>
      <c r="H40" s="45"/>
      <c r="I40" s="45"/>
      <c r="J40" s="45"/>
      <c r="K40" s="45"/>
      <c r="L40" s="45"/>
      <c r="M40" s="45"/>
      <c r="N40" s="43"/>
    </row>
    <row r="41" spans="1:19" ht="15.75" customHeight="1">
      <c r="A41" s="43"/>
      <c r="B41" s="37"/>
      <c r="C41" s="37"/>
      <c r="D41" s="37"/>
      <c r="E41" s="37"/>
      <c r="F41" s="37"/>
      <c r="G41" s="43"/>
      <c r="H41" s="43"/>
      <c r="I41" s="46"/>
      <c r="J41" s="43"/>
      <c r="K41" s="43"/>
      <c r="L41" s="43"/>
      <c r="M41" s="43"/>
      <c r="N41" s="43"/>
    </row>
    <row r="42" spans="1:19" ht="15.75" customHeight="1">
      <c r="A42" s="43"/>
      <c r="B42" s="37"/>
      <c r="C42" s="37"/>
      <c r="D42" s="37"/>
      <c r="E42" s="37"/>
      <c r="F42" s="37"/>
      <c r="G42" s="43"/>
      <c r="H42" s="43"/>
      <c r="I42" s="46"/>
      <c r="J42" s="43"/>
      <c r="K42" s="43"/>
      <c r="L42" s="43"/>
      <c r="M42" s="43"/>
      <c r="N42" s="43"/>
    </row>
    <row r="43" spans="1:19" ht="15.75" customHeight="1">
      <c r="A43" s="43"/>
      <c r="B43" s="37"/>
      <c r="C43" s="37"/>
      <c r="D43" s="37"/>
      <c r="E43" s="37"/>
      <c r="F43" s="37"/>
      <c r="G43" s="43"/>
      <c r="H43" s="43"/>
      <c r="I43" s="46"/>
      <c r="J43" s="43"/>
      <c r="K43" s="43"/>
      <c r="L43" s="43"/>
      <c r="M43" s="43"/>
      <c r="N43" s="43"/>
    </row>
    <row r="44" spans="1:19" ht="15.75" customHeight="1">
      <c r="A44" s="43"/>
      <c r="B44" s="37"/>
      <c r="C44" s="37"/>
      <c r="D44" s="37"/>
      <c r="E44" s="37"/>
      <c r="F44" s="37"/>
      <c r="G44" s="43"/>
      <c r="H44" s="43"/>
      <c r="I44" s="46"/>
      <c r="J44" s="43"/>
      <c r="K44" s="43"/>
      <c r="L44" s="43"/>
      <c r="M44" s="43"/>
      <c r="N44" s="43"/>
    </row>
    <row r="45" spans="1:19" ht="15.75" customHeight="1">
      <c r="A45" s="43"/>
      <c r="B45" s="37"/>
      <c r="C45" s="37"/>
      <c r="D45" s="37"/>
      <c r="E45" s="37"/>
      <c r="F45" s="37"/>
      <c r="G45" s="43"/>
      <c r="H45" s="43"/>
      <c r="I45" s="46"/>
      <c r="J45" s="43"/>
      <c r="K45" s="43"/>
      <c r="L45" s="43"/>
      <c r="M45" s="43"/>
      <c r="N45" s="43"/>
    </row>
    <row r="46" spans="1:19" ht="15.75" customHeight="1">
      <c r="A46" s="43"/>
      <c r="B46" s="37"/>
      <c r="C46" s="37"/>
      <c r="D46" s="37"/>
      <c r="E46" s="37"/>
      <c r="F46" s="37"/>
      <c r="G46" s="43"/>
      <c r="H46" s="43"/>
      <c r="I46" s="46"/>
      <c r="J46" s="43"/>
      <c r="K46" s="43"/>
      <c r="L46" s="43"/>
      <c r="M46" s="43"/>
      <c r="N46" s="43"/>
    </row>
    <row r="47" spans="1:19">
      <c r="A47" s="43"/>
      <c r="B47" s="37"/>
      <c r="C47" s="37"/>
      <c r="D47" s="37"/>
      <c r="E47" s="37"/>
      <c r="F47" s="37"/>
      <c r="G47" s="43"/>
      <c r="H47" s="43"/>
      <c r="I47" s="46"/>
      <c r="J47" s="43"/>
      <c r="K47" s="43"/>
      <c r="L47" s="43"/>
      <c r="M47" s="43"/>
      <c r="N47" s="43"/>
    </row>
    <row r="48" spans="1:19">
      <c r="A48" s="43"/>
      <c r="B48" s="37"/>
      <c r="C48" s="37"/>
      <c r="D48" s="37"/>
      <c r="E48" s="37"/>
      <c r="F48" s="37"/>
      <c r="G48" s="43"/>
      <c r="H48" s="43"/>
      <c r="I48" s="46"/>
      <c r="J48" s="43"/>
      <c r="K48" s="43"/>
      <c r="L48" s="43"/>
      <c r="M48" s="43"/>
      <c r="N48" s="43"/>
    </row>
    <row r="49" spans="1:14">
      <c r="A49" s="43"/>
      <c r="B49" s="37"/>
      <c r="C49" s="37"/>
      <c r="D49" s="37"/>
      <c r="E49" s="37"/>
      <c r="F49" s="37"/>
      <c r="G49" s="43"/>
      <c r="H49" s="43"/>
      <c r="I49" s="46"/>
      <c r="J49" s="43"/>
      <c r="K49" s="43"/>
      <c r="L49" s="43"/>
      <c r="M49" s="43"/>
      <c r="N49" s="43"/>
    </row>
    <row r="50" spans="1:14">
      <c r="A50" s="43"/>
      <c r="B50" s="37"/>
      <c r="C50" s="37"/>
      <c r="D50" s="37"/>
      <c r="E50" s="37"/>
      <c r="F50" s="37"/>
      <c r="G50" s="43"/>
      <c r="H50" s="43"/>
      <c r="I50" s="46"/>
      <c r="J50" s="43"/>
      <c r="K50" s="43"/>
      <c r="L50" s="43"/>
      <c r="M50" s="43"/>
      <c r="N50" s="43"/>
    </row>
    <row r="51" spans="1:14">
      <c r="A51" s="43"/>
      <c r="B51" s="37"/>
      <c r="C51" s="37"/>
      <c r="D51" s="37"/>
      <c r="E51" s="37"/>
      <c r="F51" s="37"/>
      <c r="G51" s="43"/>
      <c r="H51" s="43"/>
      <c r="I51" s="46"/>
      <c r="J51" s="43"/>
      <c r="K51" s="43"/>
      <c r="L51" s="43"/>
      <c r="M51" s="43"/>
      <c r="N51" s="43"/>
    </row>
    <row r="52" spans="1:14">
      <c r="A52" s="43"/>
      <c r="B52" s="37"/>
      <c r="C52" s="37"/>
      <c r="D52" s="37"/>
      <c r="E52" s="37"/>
      <c r="F52" s="37"/>
      <c r="G52" s="43"/>
      <c r="H52" s="43"/>
      <c r="I52" s="46"/>
      <c r="J52" s="43"/>
      <c r="K52" s="43"/>
      <c r="L52" s="43"/>
      <c r="M52" s="43"/>
      <c r="N52" s="43"/>
    </row>
    <row r="53" spans="1:14">
      <c r="A53" s="43"/>
      <c r="B53" s="37"/>
      <c r="C53" s="37"/>
      <c r="D53" s="37"/>
      <c r="E53" s="37"/>
      <c r="F53" s="37"/>
      <c r="G53" s="43"/>
      <c r="H53" s="43"/>
      <c r="I53" s="46"/>
      <c r="J53" s="43"/>
      <c r="K53" s="43"/>
      <c r="L53" s="43"/>
      <c r="M53" s="43"/>
      <c r="N53" s="43"/>
    </row>
    <row r="54" spans="1:14">
      <c r="A54" s="43"/>
      <c r="B54" s="37"/>
      <c r="C54" s="37"/>
      <c r="D54" s="37"/>
      <c r="E54" s="37"/>
      <c r="F54" s="37"/>
      <c r="G54" s="43"/>
      <c r="H54" s="43"/>
      <c r="I54" s="46"/>
      <c r="J54" s="43"/>
      <c r="K54" s="43"/>
      <c r="L54" s="43"/>
      <c r="M54" s="43"/>
      <c r="N54" s="43"/>
    </row>
    <row r="55" spans="1:14">
      <c r="A55" s="43"/>
      <c r="B55" s="37"/>
      <c r="C55" s="37"/>
      <c r="D55" s="37"/>
      <c r="E55" s="37"/>
      <c r="F55" s="37"/>
      <c r="G55" s="43"/>
      <c r="H55" s="43"/>
      <c r="I55" s="46"/>
      <c r="J55" s="43"/>
      <c r="K55" s="43"/>
      <c r="L55" s="43"/>
      <c r="M55" s="43"/>
      <c r="N55" s="43"/>
    </row>
    <row r="56" spans="1:14">
      <c r="A56" s="43"/>
      <c r="B56" s="37"/>
      <c r="C56" s="37"/>
      <c r="D56" s="37"/>
      <c r="E56" s="37"/>
      <c r="F56" s="37"/>
      <c r="G56" s="43"/>
      <c r="H56" s="43"/>
      <c r="I56" s="46"/>
      <c r="J56" s="43"/>
      <c r="K56" s="43"/>
      <c r="L56" s="43"/>
      <c r="M56" s="43"/>
      <c r="N56" s="43"/>
    </row>
    <row r="57" spans="1:14">
      <c r="A57" s="43"/>
      <c r="B57" s="37"/>
      <c r="C57" s="37"/>
      <c r="D57" s="37"/>
      <c r="E57" s="37"/>
      <c r="F57" s="37"/>
      <c r="G57" s="43"/>
      <c r="H57" s="43"/>
      <c r="I57" s="46"/>
      <c r="J57" s="43"/>
      <c r="K57" s="43"/>
      <c r="L57" s="43"/>
      <c r="M57" s="43"/>
      <c r="N57" s="43"/>
    </row>
    <row r="58" spans="1:14">
      <c r="A58" s="43"/>
      <c r="B58" s="37"/>
      <c r="C58" s="37"/>
      <c r="D58" s="37"/>
      <c r="E58" s="37"/>
      <c r="F58" s="37"/>
      <c r="G58" s="43"/>
      <c r="H58" s="43"/>
      <c r="I58" s="46"/>
      <c r="J58" s="43"/>
      <c r="K58" s="43"/>
      <c r="L58" s="43"/>
      <c r="M58" s="43"/>
      <c r="N58" s="43"/>
    </row>
    <row r="59" spans="1:14">
      <c r="A59" s="43"/>
      <c r="B59" s="37"/>
      <c r="C59" s="37"/>
      <c r="D59" s="37"/>
      <c r="E59" s="37"/>
      <c r="F59" s="37"/>
      <c r="G59" s="43"/>
      <c r="H59" s="43"/>
      <c r="I59" s="46"/>
      <c r="J59" s="43"/>
      <c r="K59" s="43"/>
      <c r="L59" s="43"/>
      <c r="M59" s="43"/>
      <c r="N59" s="43"/>
    </row>
    <row r="60" spans="1:14">
      <c r="A60" s="43"/>
      <c r="B60" s="37"/>
      <c r="C60" s="37"/>
      <c r="D60" s="37"/>
      <c r="E60" s="37"/>
      <c r="F60" s="37"/>
      <c r="G60" s="43"/>
      <c r="H60" s="43"/>
      <c r="I60" s="46"/>
      <c r="J60" s="43"/>
      <c r="K60" s="43"/>
      <c r="L60" s="43"/>
      <c r="M60" s="43"/>
      <c r="N60" s="43"/>
    </row>
    <row r="61" spans="1:14">
      <c r="A61" s="43"/>
      <c r="B61" s="37"/>
      <c r="C61" s="37"/>
      <c r="D61" s="37"/>
      <c r="E61" s="37"/>
      <c r="F61" s="37"/>
      <c r="G61" s="43"/>
      <c r="H61" s="43"/>
      <c r="I61" s="46"/>
      <c r="J61" s="43"/>
      <c r="K61" s="43"/>
      <c r="L61" s="43"/>
      <c r="M61" s="43"/>
      <c r="N61" s="43"/>
    </row>
    <row r="62" spans="1:14">
      <c r="A62" s="43"/>
      <c r="B62" s="37"/>
      <c r="C62" s="37"/>
      <c r="D62" s="37"/>
      <c r="E62" s="37"/>
      <c r="F62" s="37"/>
      <c r="G62" s="43"/>
      <c r="H62" s="43"/>
      <c r="I62" s="46"/>
      <c r="J62" s="43"/>
      <c r="K62" s="43"/>
      <c r="L62" s="43"/>
      <c r="M62" s="43"/>
      <c r="N62" s="43"/>
    </row>
    <row r="63" spans="1:14">
      <c r="A63" s="43"/>
      <c r="B63" s="37"/>
      <c r="C63" s="37"/>
      <c r="D63" s="37"/>
      <c r="E63" s="37"/>
      <c r="F63" s="37"/>
      <c r="G63" s="43"/>
      <c r="H63" s="43"/>
      <c r="I63" s="46"/>
      <c r="J63" s="43"/>
      <c r="K63" s="43"/>
      <c r="L63" s="43"/>
      <c r="M63" s="43"/>
      <c r="N63" s="43"/>
    </row>
    <row r="64" spans="1:14">
      <c r="A64" s="43"/>
      <c r="B64" s="37"/>
      <c r="C64" s="37"/>
      <c r="D64" s="37"/>
      <c r="E64" s="37"/>
      <c r="F64" s="37"/>
      <c r="G64" s="43"/>
      <c r="H64" s="43"/>
      <c r="I64" s="46"/>
      <c r="J64" s="43"/>
      <c r="K64" s="43"/>
      <c r="L64" s="43"/>
      <c r="M64" s="43"/>
      <c r="N64" s="43"/>
    </row>
    <row r="65" spans="1:14">
      <c r="A65" s="43"/>
      <c r="B65" s="37"/>
      <c r="C65" s="37"/>
      <c r="D65" s="37"/>
      <c r="E65" s="37"/>
      <c r="F65" s="37"/>
      <c r="G65" s="43"/>
      <c r="H65" s="43"/>
      <c r="I65" s="46"/>
      <c r="J65" s="43"/>
      <c r="K65" s="43"/>
      <c r="L65" s="43"/>
      <c r="M65" s="43"/>
      <c r="N65" s="43"/>
    </row>
    <row r="66" spans="1:14">
      <c r="A66" s="43"/>
      <c r="B66" s="37"/>
      <c r="C66" s="37"/>
      <c r="D66" s="37"/>
      <c r="E66" s="37"/>
      <c r="F66" s="37"/>
      <c r="G66" s="43"/>
      <c r="H66" s="43"/>
      <c r="I66" s="46"/>
      <c r="J66" s="43"/>
      <c r="K66" s="43"/>
      <c r="L66" s="43"/>
      <c r="M66" s="43"/>
      <c r="N66" s="43"/>
    </row>
  </sheetData>
  <mergeCells count="69">
    <mergeCell ref="B37:S37"/>
    <mergeCell ref="B36:S36"/>
    <mergeCell ref="B35:S35"/>
    <mergeCell ref="E32:F32"/>
    <mergeCell ref="N32:P32"/>
    <mergeCell ref="A12:D13"/>
    <mergeCell ref="E12:E13"/>
    <mergeCell ref="G12:G13"/>
    <mergeCell ref="F12:F13"/>
    <mergeCell ref="H12:H13"/>
    <mergeCell ref="B16:F16"/>
    <mergeCell ref="E21:F21"/>
    <mergeCell ref="E20:F20"/>
    <mergeCell ref="E19:F19"/>
    <mergeCell ref="E18:F18"/>
    <mergeCell ref="B17:F17"/>
    <mergeCell ref="E26:F26"/>
    <mergeCell ref="E25:F25"/>
    <mergeCell ref="E24:F24"/>
    <mergeCell ref="E23:F23"/>
    <mergeCell ref="E22:F22"/>
    <mergeCell ref="E31:F31"/>
    <mergeCell ref="E30:F30"/>
    <mergeCell ref="E29:F29"/>
    <mergeCell ref="E28:F28"/>
    <mergeCell ref="E27:F27"/>
    <mergeCell ref="G19:H19"/>
    <mergeCell ref="G18:H18"/>
    <mergeCell ref="G31:H31"/>
    <mergeCell ref="G30:H30"/>
    <mergeCell ref="G29:H29"/>
    <mergeCell ref="G28:H28"/>
    <mergeCell ref="G26:H26"/>
    <mergeCell ref="G25:H25"/>
    <mergeCell ref="G24:H24"/>
    <mergeCell ref="G23:H23"/>
    <mergeCell ref="G22:H22"/>
    <mergeCell ref="G16:P16"/>
    <mergeCell ref="Q16:Q18"/>
    <mergeCell ref="G17:J17"/>
    <mergeCell ref="K17:M17"/>
    <mergeCell ref="N17:P17"/>
    <mergeCell ref="I18:J18"/>
    <mergeCell ref="L18:M18"/>
    <mergeCell ref="O18:P18"/>
    <mergeCell ref="A16:A18"/>
    <mergeCell ref="G27:H27"/>
    <mergeCell ref="G21:H21"/>
    <mergeCell ref="G20:H20"/>
    <mergeCell ref="R4:S4"/>
    <mergeCell ref="G5:J5"/>
    <mergeCell ref="L5:N5"/>
    <mergeCell ref="O5:Q5"/>
    <mergeCell ref="G6:J8"/>
    <mergeCell ref="K6:K8"/>
    <mergeCell ref="L6:N8"/>
    <mergeCell ref="O6:Q8"/>
    <mergeCell ref="R6:R8"/>
    <mergeCell ref="S6:S8"/>
    <mergeCell ref="K4:Q4"/>
    <mergeCell ref="A11:D11"/>
    <mergeCell ref="E11:H11"/>
    <mergeCell ref="A6:A8"/>
    <mergeCell ref="B6:C8"/>
    <mergeCell ref="A4:A5"/>
    <mergeCell ref="B4:J4"/>
    <mergeCell ref="B5:C5"/>
    <mergeCell ref="D6:F8"/>
    <mergeCell ref="D5:F5"/>
  </mergeCells>
  <phoneticPr fontId="3"/>
  <dataValidations count="1">
    <dataValidation imeMode="halfAlpha" allowBlank="1" showInputMessage="1" showErrorMessage="1" sqref="G19:Q31" xr:uid="{15A99D0B-765D-40CC-8934-9E9D065A595B}"/>
  </dataValidations>
  <printOptions gridLinesSet="0"/>
  <pageMargins left="0.59055118110236227" right="0.59055118110236227" top="0.78740157480314965" bottom="0.47244094488188981" header="0.98425196850393704" footer="0.7086614173228347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topLeftCell="A44" zoomScaleNormal="100" zoomScaleSheetLayoutView="100" workbookViewId="0">
      <selection activeCell="Q8" sqref="Q8"/>
    </sheetView>
  </sheetViews>
  <sheetFormatPr defaultRowHeight="13.3"/>
  <cols>
    <col min="1" max="1" width="4.765625" customWidth="1"/>
    <col min="2" max="2" width="10.23046875" customWidth="1"/>
    <col min="3" max="3" width="11.765625" customWidth="1"/>
    <col min="4" max="4" width="17.84375" customWidth="1"/>
    <col min="5" max="17" width="5.84375" customWidth="1"/>
    <col min="18" max="23" width="5.53515625" customWidth="1"/>
    <col min="24" max="26" width="6.69140625" customWidth="1"/>
    <col min="27" max="29" width="5.53515625" customWidth="1"/>
    <col min="30" max="31" width="4.61328125" customWidth="1"/>
    <col min="33" max="33" width="9" customWidth="1"/>
  </cols>
  <sheetData>
    <row r="1" spans="1:33" ht="14.15">
      <c r="A1" s="114" t="s">
        <v>216</v>
      </c>
    </row>
    <row r="2" spans="1:33" ht="15" customHeight="1">
      <c r="J2" s="133"/>
      <c r="K2" s="133"/>
      <c r="L2" s="142" t="str">
        <f>"保育施設名　"&amp;'別紙２－１'!C14</f>
        <v>保育施設名　○○保育所</v>
      </c>
      <c r="M2" s="141"/>
      <c r="N2" s="163"/>
      <c r="O2" s="163"/>
      <c r="P2" s="163"/>
      <c r="Q2" s="163"/>
      <c r="R2" s="163"/>
      <c r="S2" s="163"/>
      <c r="T2" s="163"/>
      <c r="U2" s="163"/>
      <c r="V2" s="163"/>
      <c r="W2" s="163"/>
      <c r="X2" s="163"/>
      <c r="Y2" s="163"/>
      <c r="Z2" s="163"/>
      <c r="AA2" s="163"/>
      <c r="AB2" s="163"/>
    </row>
    <row r="3" spans="1:33" ht="14.15">
      <c r="J3" s="133"/>
      <c r="K3" s="133"/>
      <c r="L3" s="133"/>
      <c r="M3" s="133"/>
      <c r="N3" s="133"/>
      <c r="O3" s="133"/>
      <c r="P3" s="134"/>
      <c r="Q3" s="134"/>
      <c r="R3" s="134"/>
      <c r="S3" s="134"/>
      <c r="T3" s="134"/>
      <c r="U3" s="134"/>
      <c r="V3" s="134"/>
      <c r="W3" s="134"/>
      <c r="X3" s="134"/>
      <c r="Y3" s="134"/>
      <c r="Z3" s="134"/>
      <c r="AA3" s="134"/>
      <c r="AB3" s="134"/>
    </row>
    <row r="4" spans="1:33" ht="21" customHeight="1">
      <c r="A4" s="508" t="s">
        <v>208</v>
      </c>
      <c r="B4" s="508"/>
      <c r="C4" s="508"/>
      <c r="D4" s="508"/>
      <c r="E4" s="508"/>
      <c r="F4" s="508"/>
      <c r="G4" s="508"/>
      <c r="H4" s="508"/>
      <c r="I4" s="508"/>
      <c r="J4" s="508"/>
      <c r="K4" s="508"/>
      <c r="L4" s="508"/>
      <c r="M4" s="508"/>
      <c r="N4" s="508"/>
      <c r="O4" s="508"/>
      <c r="P4" s="508"/>
      <c r="Q4" s="211"/>
      <c r="R4" s="211"/>
      <c r="S4" s="211"/>
      <c r="T4" s="211"/>
      <c r="U4" s="211"/>
      <c r="V4" s="211"/>
      <c r="W4" s="211"/>
      <c r="X4" s="211"/>
      <c r="Y4" s="211"/>
      <c r="Z4" s="211"/>
      <c r="AA4" s="211"/>
      <c r="AB4" s="211"/>
    </row>
    <row r="5" spans="1:33" ht="12" customHeight="1" thickBo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row>
    <row r="6" spans="1:33" ht="13.5" customHeight="1">
      <c r="A6" s="118"/>
      <c r="B6" s="496" t="str">
        <f>別紙様式２!B14</f>
        <v>令和６年度</v>
      </c>
      <c r="C6" s="497"/>
      <c r="D6" s="498"/>
      <c r="E6" s="204" t="s">
        <v>209</v>
      </c>
      <c r="F6" s="119" t="s">
        <v>207</v>
      </c>
      <c r="G6" s="119" t="s">
        <v>45</v>
      </c>
      <c r="H6" s="119" t="s">
        <v>46</v>
      </c>
      <c r="I6" s="119" t="s">
        <v>47</v>
      </c>
      <c r="J6" s="119" t="s">
        <v>48</v>
      </c>
      <c r="K6" s="119" t="s">
        <v>49</v>
      </c>
      <c r="L6" s="119" t="s">
        <v>50</v>
      </c>
      <c r="M6" s="119" t="s">
        <v>51</v>
      </c>
      <c r="N6" s="119" t="s">
        <v>52</v>
      </c>
      <c r="O6" s="119" t="s">
        <v>53</v>
      </c>
      <c r="P6" s="120" t="s">
        <v>54</v>
      </c>
      <c r="Q6" s="224"/>
      <c r="R6" s="224"/>
      <c r="S6" s="224"/>
      <c r="T6" s="224"/>
      <c r="U6" s="224"/>
      <c r="V6" s="224"/>
      <c r="W6" s="224"/>
      <c r="X6" s="224"/>
      <c r="Y6" s="224"/>
      <c r="Z6" s="224"/>
      <c r="AA6" s="224"/>
      <c r="AB6" s="224"/>
    </row>
    <row r="7" spans="1:33" ht="13.5" customHeight="1">
      <c r="A7" s="118"/>
      <c r="B7" s="499"/>
      <c r="C7" s="500"/>
      <c r="D7" s="501"/>
      <c r="E7" s="509" t="s">
        <v>211</v>
      </c>
      <c r="F7" s="510"/>
      <c r="G7" s="510"/>
      <c r="H7" s="510"/>
      <c r="I7" s="510"/>
      <c r="J7" s="510"/>
      <c r="K7" s="510"/>
      <c r="L7" s="510"/>
      <c r="M7" s="510"/>
      <c r="N7" s="510"/>
      <c r="O7" s="510"/>
      <c r="P7" s="511"/>
      <c r="Q7" s="224"/>
      <c r="R7" s="224"/>
      <c r="S7" s="224"/>
      <c r="T7" s="224"/>
      <c r="U7" s="224"/>
      <c r="V7" s="224"/>
      <c r="W7" s="224"/>
      <c r="X7" s="224"/>
      <c r="Y7" s="224"/>
      <c r="Z7" s="224"/>
      <c r="AA7" s="224"/>
      <c r="AB7" s="224"/>
    </row>
    <row r="8" spans="1:33" ht="21" customHeight="1" thickBot="1">
      <c r="A8" s="118"/>
      <c r="B8" s="206" t="s">
        <v>248</v>
      </c>
      <c r="C8" s="207">
        <f>COUNTIF(E8:P8,"&gt;=15")</f>
        <v>12</v>
      </c>
      <c r="D8" s="205" t="s">
        <v>197</v>
      </c>
      <c r="E8" s="283">
        <v>21</v>
      </c>
      <c r="F8" s="283">
        <v>18</v>
      </c>
      <c r="G8" s="283">
        <v>20</v>
      </c>
      <c r="H8" s="283">
        <v>22</v>
      </c>
      <c r="I8" s="283">
        <v>20</v>
      </c>
      <c r="J8" s="283">
        <v>21</v>
      </c>
      <c r="K8" s="283">
        <v>20</v>
      </c>
      <c r="L8" s="283">
        <v>18</v>
      </c>
      <c r="M8" s="283">
        <v>24</v>
      </c>
      <c r="N8" s="283">
        <v>20</v>
      </c>
      <c r="O8" s="283">
        <v>15</v>
      </c>
      <c r="P8" s="284">
        <v>23</v>
      </c>
      <c r="Q8" s="225"/>
      <c r="R8" s="225"/>
      <c r="S8" s="225"/>
      <c r="T8" s="225"/>
      <c r="U8" s="225"/>
      <c r="V8" s="225"/>
      <c r="W8" s="225"/>
      <c r="X8" s="225"/>
      <c r="Y8" s="225"/>
      <c r="Z8" s="225"/>
      <c r="AA8" s="225"/>
      <c r="AB8" s="225"/>
    </row>
    <row r="9" spans="1:33" ht="21.75" customHeight="1"/>
    <row r="10" spans="1:33" ht="29.25" customHeight="1">
      <c r="A10" s="512"/>
      <c r="B10" s="514" t="s">
        <v>198</v>
      </c>
      <c r="C10" s="516" t="s">
        <v>206</v>
      </c>
      <c r="D10" s="518" t="s">
        <v>215</v>
      </c>
      <c r="E10" s="116" t="s">
        <v>209</v>
      </c>
      <c r="F10" s="116" t="s">
        <v>207</v>
      </c>
      <c r="G10" s="116" t="s">
        <v>45</v>
      </c>
      <c r="H10" s="116" t="s">
        <v>46</v>
      </c>
      <c r="I10" s="116" t="s">
        <v>236</v>
      </c>
      <c r="J10" s="116" t="s">
        <v>48</v>
      </c>
      <c r="K10" s="116" t="s">
        <v>49</v>
      </c>
      <c r="L10" s="116" t="s">
        <v>50</v>
      </c>
      <c r="M10" s="116" t="s">
        <v>51</v>
      </c>
      <c r="N10" s="116" t="s">
        <v>52</v>
      </c>
      <c r="O10" s="116" t="s">
        <v>53</v>
      </c>
      <c r="P10" s="116" t="s">
        <v>54</v>
      </c>
      <c r="Q10" s="226"/>
      <c r="R10" t="s">
        <v>251</v>
      </c>
      <c r="S10" s="230"/>
      <c r="T10" s="230"/>
      <c r="U10" s="230"/>
      <c r="V10" s="230"/>
      <c r="W10" s="230"/>
      <c r="X10" s="230"/>
      <c r="Y10" s="230"/>
      <c r="Z10" s="230"/>
      <c r="AA10" s="230"/>
      <c r="AB10" s="230"/>
      <c r="AC10" s="230"/>
    </row>
    <row r="11" spans="1:33" ht="12.75" customHeight="1">
      <c r="A11" s="513"/>
      <c r="B11" s="515"/>
      <c r="C11" s="517"/>
      <c r="D11" s="519"/>
      <c r="E11" s="520" t="s">
        <v>211</v>
      </c>
      <c r="F11" s="521"/>
      <c r="G11" s="521"/>
      <c r="H11" s="521"/>
      <c r="I11" s="521"/>
      <c r="J11" s="521"/>
      <c r="K11" s="521"/>
      <c r="L11" s="521"/>
      <c r="M11" s="521"/>
      <c r="N11" s="521"/>
      <c r="O11" s="521"/>
      <c r="P11" s="522"/>
      <c r="Q11" s="226"/>
      <c r="R11" s="255" t="s">
        <v>209</v>
      </c>
      <c r="S11" s="256" t="s">
        <v>207</v>
      </c>
      <c r="T11" s="256" t="s">
        <v>45</v>
      </c>
      <c r="U11" s="256" t="s">
        <v>46</v>
      </c>
      <c r="V11" s="256" t="s">
        <v>236</v>
      </c>
      <c r="W11" s="256" t="s">
        <v>48</v>
      </c>
      <c r="X11" s="256" t="s">
        <v>49</v>
      </c>
      <c r="Y11" s="256" t="s">
        <v>50</v>
      </c>
      <c r="Z11" s="256" t="s">
        <v>51</v>
      </c>
      <c r="AA11" s="256" t="s">
        <v>52</v>
      </c>
      <c r="AB11" s="256" t="s">
        <v>53</v>
      </c>
      <c r="AC11" s="257" t="s">
        <v>54</v>
      </c>
      <c r="AD11" s="230"/>
      <c r="AE11" s="230"/>
    </row>
    <row r="12" spans="1:33" ht="20.25" customHeight="1">
      <c r="A12" s="167">
        <v>1</v>
      </c>
      <c r="B12" s="285" t="s">
        <v>268</v>
      </c>
      <c r="C12" s="286" t="s">
        <v>269</v>
      </c>
      <c r="D12" s="287" t="s">
        <v>270</v>
      </c>
      <c r="E12" s="287">
        <v>16</v>
      </c>
      <c r="F12" s="287">
        <v>15</v>
      </c>
      <c r="G12" s="287">
        <v>14</v>
      </c>
      <c r="H12" s="287">
        <v>14</v>
      </c>
      <c r="I12" s="287">
        <v>14</v>
      </c>
      <c r="J12" s="287">
        <v>14</v>
      </c>
      <c r="K12" s="287">
        <v>14</v>
      </c>
      <c r="L12" s="287">
        <v>14</v>
      </c>
      <c r="M12" s="287">
        <v>14</v>
      </c>
      <c r="N12" s="287">
        <v>14</v>
      </c>
      <c r="O12" s="287">
        <v>14</v>
      </c>
      <c r="P12" s="287">
        <v>14</v>
      </c>
      <c r="Q12" s="227"/>
      <c r="R12" s="253">
        <f>IF(E12&gt;=15,1,IF(E12=0,"",ROUND(E12/E$8,2)))</f>
        <v>1</v>
      </c>
      <c r="S12" s="217">
        <f>IF(F12&gt;=15,1,IF(F12=0,"",ROUND(F12/F$8,2)))</f>
        <v>1</v>
      </c>
      <c r="T12" s="217">
        <f t="shared" ref="T12" si="0">IF(G12&gt;=15,1,IF(G12=0,"",ROUND(G12/G$8,2)))</f>
        <v>0.7</v>
      </c>
      <c r="U12" s="217">
        <f t="shared" ref="U12" si="1">IF(H12&gt;=15,1,IF(H12=0,"",ROUND(H12/H$8,2)))</f>
        <v>0.64</v>
      </c>
      <c r="V12" s="217">
        <f t="shared" ref="V12" si="2">IF(I12&gt;=15,1,IF(I12=0,"",ROUND(I12/I$8,2)))</f>
        <v>0.7</v>
      </c>
      <c r="W12" s="217">
        <f t="shared" ref="W12" si="3">IF(J12&gt;=15,1,IF(J12=0,"",ROUND(J12/J$8,2)))</f>
        <v>0.67</v>
      </c>
      <c r="X12" s="217">
        <f t="shared" ref="X12" si="4">IF(K12&gt;=15,1,IF(K12=0,"",ROUND(K12/K$8,2)))</f>
        <v>0.7</v>
      </c>
      <c r="Y12" s="217">
        <f t="shared" ref="Y12" si="5">IF(L12&gt;=15,1,IF(L12=0,"",ROUND(L12/L$8,2)))</f>
        <v>0.78</v>
      </c>
      <c r="Z12" s="217">
        <f t="shared" ref="Z12" si="6">IF(M12&gt;=15,1,IF(M12=0,"",ROUND(M12/M$8,2)))</f>
        <v>0.57999999999999996</v>
      </c>
      <c r="AA12" s="217">
        <f t="shared" ref="AA12" si="7">IF(N12&gt;=15,1,IF(N12=0,"",ROUND(N12/N$8,2)))</f>
        <v>0.7</v>
      </c>
      <c r="AB12" s="217">
        <f t="shared" ref="AB12" si="8">IF(O12&gt;=15,1,IF(O12=0,"",ROUND(O12/O$8,2)))</f>
        <v>0.93</v>
      </c>
      <c r="AC12" s="254">
        <f t="shared" ref="AC12" si="9">IF(P12&gt;=15,1,IF(P12=0,"",ROUND(P12/P$8,2)))</f>
        <v>0.61</v>
      </c>
      <c r="AD12" s="233"/>
      <c r="AE12" s="224"/>
    </row>
    <row r="13" spans="1:33" ht="20.25" customHeight="1">
      <c r="A13" s="167">
        <v>2</v>
      </c>
      <c r="B13" s="285" t="s">
        <v>268</v>
      </c>
      <c r="C13" s="286" t="s">
        <v>269</v>
      </c>
      <c r="D13" s="287" t="s">
        <v>270</v>
      </c>
      <c r="E13" s="287">
        <v>16</v>
      </c>
      <c r="F13" s="287">
        <v>15</v>
      </c>
      <c r="G13" s="287">
        <v>15</v>
      </c>
      <c r="H13" s="287">
        <v>15</v>
      </c>
      <c r="I13" s="287">
        <v>15</v>
      </c>
      <c r="J13" s="287">
        <v>15</v>
      </c>
      <c r="K13" s="287">
        <v>15</v>
      </c>
      <c r="L13" s="287">
        <v>15</v>
      </c>
      <c r="M13" s="287">
        <v>15</v>
      </c>
      <c r="N13" s="287">
        <v>15</v>
      </c>
      <c r="O13" s="287">
        <v>15</v>
      </c>
      <c r="P13" s="287">
        <v>15</v>
      </c>
      <c r="Q13" s="227"/>
      <c r="R13" s="253">
        <f>IF(E13&gt;=15,1,IF(E13=0,"",ROUND(E13/E$8,2)))</f>
        <v>1</v>
      </c>
      <c r="S13" s="217">
        <f>IF(F13&gt;=15,1,IF(F13=0,"",ROUND(F13/F$8,2)))</f>
        <v>1</v>
      </c>
      <c r="T13" s="217">
        <f t="shared" ref="T13:AC28" si="10">IF(G13&gt;=15,1,IF(G13=0,"",ROUND(G13/G$8,2)))</f>
        <v>1</v>
      </c>
      <c r="U13" s="217">
        <f t="shared" si="10"/>
        <v>1</v>
      </c>
      <c r="V13" s="217">
        <f t="shared" si="10"/>
        <v>1</v>
      </c>
      <c r="W13" s="217">
        <f t="shared" si="10"/>
        <v>1</v>
      </c>
      <c r="X13" s="217">
        <f t="shared" si="10"/>
        <v>1</v>
      </c>
      <c r="Y13" s="217">
        <f t="shared" si="10"/>
        <v>1</v>
      </c>
      <c r="Z13" s="217">
        <f t="shared" si="10"/>
        <v>1</v>
      </c>
      <c r="AA13" s="217">
        <f t="shared" si="10"/>
        <v>1</v>
      </c>
      <c r="AB13" s="217">
        <f t="shared" si="10"/>
        <v>1</v>
      </c>
      <c r="AC13" s="254">
        <f t="shared" si="10"/>
        <v>1</v>
      </c>
      <c r="AD13" s="231"/>
      <c r="AE13" s="232"/>
      <c r="AF13" s="107" t="s">
        <v>199</v>
      </c>
      <c r="AG13" s="109"/>
    </row>
    <row r="14" spans="1:33" ht="20.25" customHeight="1">
      <c r="A14" s="167">
        <v>3</v>
      </c>
      <c r="B14" s="285" t="s">
        <v>271</v>
      </c>
      <c r="C14" s="286" t="s">
        <v>272</v>
      </c>
      <c r="D14" s="287" t="s">
        <v>270</v>
      </c>
      <c r="E14" s="287">
        <v>16</v>
      </c>
      <c r="F14" s="287">
        <v>15</v>
      </c>
      <c r="G14" s="287">
        <v>20</v>
      </c>
      <c r="H14" s="287">
        <v>19</v>
      </c>
      <c r="I14" s="287">
        <v>20</v>
      </c>
      <c r="J14" s="287">
        <v>20</v>
      </c>
      <c r="K14" s="287">
        <v>20</v>
      </c>
      <c r="L14" s="287">
        <v>18</v>
      </c>
      <c r="M14" s="287">
        <v>18</v>
      </c>
      <c r="N14" s="287">
        <v>20</v>
      </c>
      <c r="O14" s="287">
        <v>15</v>
      </c>
      <c r="P14" s="287">
        <v>20</v>
      </c>
      <c r="Q14" s="227"/>
      <c r="R14" s="253">
        <f t="shared" ref="R14:AC47" si="11">IF(E14&gt;=15,1,IF(E14=0,"",ROUND(E14/E$8,2)))</f>
        <v>1</v>
      </c>
      <c r="S14" s="217">
        <f t="shared" si="11"/>
        <v>1</v>
      </c>
      <c r="T14" s="217">
        <f t="shared" si="10"/>
        <v>1</v>
      </c>
      <c r="U14" s="217">
        <f t="shared" si="10"/>
        <v>1</v>
      </c>
      <c r="V14" s="217">
        <f t="shared" si="10"/>
        <v>1</v>
      </c>
      <c r="W14" s="217">
        <f t="shared" si="10"/>
        <v>1</v>
      </c>
      <c r="X14" s="217">
        <f t="shared" si="10"/>
        <v>1</v>
      </c>
      <c r="Y14" s="217">
        <f t="shared" si="10"/>
        <v>1</v>
      </c>
      <c r="Z14" s="217">
        <f t="shared" si="10"/>
        <v>1</v>
      </c>
      <c r="AA14" s="217">
        <f t="shared" si="10"/>
        <v>1</v>
      </c>
      <c r="AB14" s="217">
        <f t="shared" si="10"/>
        <v>1</v>
      </c>
      <c r="AC14" s="254">
        <f t="shared" si="10"/>
        <v>1</v>
      </c>
      <c r="AD14" s="231"/>
      <c r="AE14" s="232"/>
      <c r="AF14" s="110"/>
      <c r="AG14" s="122"/>
    </row>
    <row r="15" spans="1:33" ht="20.25" customHeight="1">
      <c r="A15" s="167">
        <v>4</v>
      </c>
      <c r="B15" s="285" t="s">
        <v>273</v>
      </c>
      <c r="C15" s="286" t="s">
        <v>269</v>
      </c>
      <c r="D15" s="287" t="s">
        <v>270</v>
      </c>
      <c r="E15" s="287">
        <v>12</v>
      </c>
      <c r="F15" s="287">
        <v>15</v>
      </c>
      <c r="G15" s="287">
        <v>20</v>
      </c>
      <c r="H15" s="287">
        <v>19</v>
      </c>
      <c r="I15" s="287">
        <v>20</v>
      </c>
      <c r="J15" s="287">
        <v>20</v>
      </c>
      <c r="K15" s="287">
        <v>20</v>
      </c>
      <c r="L15" s="287">
        <v>18</v>
      </c>
      <c r="M15" s="287">
        <v>18</v>
      </c>
      <c r="N15" s="287">
        <v>20</v>
      </c>
      <c r="O15" s="287">
        <v>15</v>
      </c>
      <c r="P15" s="287">
        <v>20</v>
      </c>
      <c r="Q15" s="227"/>
      <c r="R15" s="253">
        <f t="shared" si="11"/>
        <v>0.56999999999999995</v>
      </c>
      <c r="S15" s="217">
        <f t="shared" si="11"/>
        <v>1</v>
      </c>
      <c r="T15" s="217">
        <f t="shared" si="10"/>
        <v>1</v>
      </c>
      <c r="U15" s="217">
        <f t="shared" si="10"/>
        <v>1</v>
      </c>
      <c r="V15" s="217">
        <f t="shared" si="10"/>
        <v>1</v>
      </c>
      <c r="W15" s="217">
        <f t="shared" si="10"/>
        <v>1</v>
      </c>
      <c r="X15" s="217">
        <f t="shared" si="10"/>
        <v>1</v>
      </c>
      <c r="Y15" s="217">
        <f t="shared" si="10"/>
        <v>1</v>
      </c>
      <c r="Z15" s="217">
        <f t="shared" si="10"/>
        <v>1</v>
      </c>
      <c r="AA15" s="217">
        <f t="shared" si="10"/>
        <v>1</v>
      </c>
      <c r="AB15" s="217">
        <f t="shared" si="10"/>
        <v>1</v>
      </c>
      <c r="AC15" s="254">
        <f t="shared" si="10"/>
        <v>1</v>
      </c>
      <c r="AD15" s="231"/>
      <c r="AE15" s="232"/>
      <c r="AF15" s="112" t="s">
        <v>200</v>
      </c>
      <c r="AG15" s="122"/>
    </row>
    <row r="16" spans="1:33" ht="20.25" customHeight="1">
      <c r="A16" s="167">
        <v>5</v>
      </c>
      <c r="B16" s="285" t="s">
        <v>273</v>
      </c>
      <c r="C16" s="286" t="s">
        <v>274</v>
      </c>
      <c r="D16" s="287" t="s">
        <v>270</v>
      </c>
      <c r="E16" s="287">
        <v>5</v>
      </c>
      <c r="F16" s="287">
        <v>15</v>
      </c>
      <c r="G16" s="287">
        <v>15</v>
      </c>
      <c r="H16" s="287">
        <v>0</v>
      </c>
      <c r="I16" s="287">
        <v>0</v>
      </c>
      <c r="J16" s="287">
        <v>0</v>
      </c>
      <c r="K16" s="287">
        <v>0</v>
      </c>
      <c r="L16" s="287">
        <v>0</v>
      </c>
      <c r="M16" s="287">
        <v>0</v>
      </c>
      <c r="N16" s="287">
        <v>0</v>
      </c>
      <c r="O16" s="287">
        <v>0</v>
      </c>
      <c r="P16" s="287">
        <v>0</v>
      </c>
      <c r="Q16" s="227"/>
      <c r="R16" s="253">
        <f t="shared" si="11"/>
        <v>0.24</v>
      </c>
      <c r="S16" s="217">
        <f t="shared" si="11"/>
        <v>1</v>
      </c>
      <c r="T16" s="217">
        <f t="shared" si="10"/>
        <v>1</v>
      </c>
      <c r="U16" s="217" t="str">
        <f t="shared" si="10"/>
        <v/>
      </c>
      <c r="V16" s="217" t="str">
        <f t="shared" si="10"/>
        <v/>
      </c>
      <c r="W16" s="217" t="str">
        <f t="shared" si="10"/>
        <v/>
      </c>
      <c r="X16" s="217" t="str">
        <f t="shared" si="10"/>
        <v/>
      </c>
      <c r="Y16" s="217" t="str">
        <f t="shared" si="10"/>
        <v/>
      </c>
      <c r="Z16" s="217" t="str">
        <f t="shared" si="10"/>
        <v/>
      </c>
      <c r="AA16" s="217" t="str">
        <f t="shared" si="10"/>
        <v/>
      </c>
      <c r="AB16" s="217" t="str">
        <f t="shared" si="10"/>
        <v/>
      </c>
      <c r="AC16" s="254" t="str">
        <f t="shared" si="10"/>
        <v/>
      </c>
      <c r="AD16" s="231"/>
      <c r="AE16" s="232"/>
      <c r="AF16" s="112" t="s">
        <v>214</v>
      </c>
      <c r="AG16" s="122"/>
    </row>
    <row r="17" spans="1:33" ht="20.25" customHeight="1">
      <c r="A17" s="167">
        <v>6</v>
      </c>
      <c r="B17" s="285" t="s">
        <v>273</v>
      </c>
      <c r="C17" s="286" t="s">
        <v>275</v>
      </c>
      <c r="D17" s="287" t="s">
        <v>270</v>
      </c>
      <c r="E17" s="287">
        <v>5</v>
      </c>
      <c r="F17" s="287">
        <v>15</v>
      </c>
      <c r="G17" s="287">
        <v>20</v>
      </c>
      <c r="H17" s="287">
        <v>19</v>
      </c>
      <c r="I17" s="287">
        <v>20</v>
      </c>
      <c r="J17" s="287">
        <v>0</v>
      </c>
      <c r="K17" s="287">
        <v>20</v>
      </c>
      <c r="L17" s="287">
        <v>18</v>
      </c>
      <c r="M17" s="287">
        <v>18</v>
      </c>
      <c r="N17" s="287">
        <v>20</v>
      </c>
      <c r="O17" s="287">
        <v>15</v>
      </c>
      <c r="P17" s="287">
        <v>20</v>
      </c>
      <c r="Q17" s="227"/>
      <c r="R17" s="253">
        <f t="shared" si="11"/>
        <v>0.24</v>
      </c>
      <c r="S17" s="217">
        <f t="shared" si="11"/>
        <v>1</v>
      </c>
      <c r="T17" s="217">
        <f t="shared" si="10"/>
        <v>1</v>
      </c>
      <c r="U17" s="217">
        <f t="shared" si="10"/>
        <v>1</v>
      </c>
      <c r="V17" s="217">
        <f t="shared" si="10"/>
        <v>1</v>
      </c>
      <c r="W17" s="217" t="str">
        <f t="shared" si="10"/>
        <v/>
      </c>
      <c r="X17" s="217">
        <f t="shared" si="10"/>
        <v>1</v>
      </c>
      <c r="Y17" s="217">
        <f t="shared" si="10"/>
        <v>1</v>
      </c>
      <c r="Z17" s="217">
        <f t="shared" si="10"/>
        <v>1</v>
      </c>
      <c r="AA17" s="217">
        <f t="shared" si="10"/>
        <v>1</v>
      </c>
      <c r="AB17" s="217">
        <f t="shared" si="10"/>
        <v>1</v>
      </c>
      <c r="AC17" s="254">
        <f t="shared" si="10"/>
        <v>1</v>
      </c>
      <c r="AD17" s="231"/>
      <c r="AE17" s="232"/>
      <c r="AF17" s="112" t="s">
        <v>212</v>
      </c>
      <c r="AG17" s="122"/>
    </row>
    <row r="18" spans="1:33" ht="20.25" customHeight="1">
      <c r="A18" s="167">
        <v>7</v>
      </c>
      <c r="B18" s="144"/>
      <c r="C18" s="162"/>
      <c r="D18" s="190"/>
      <c r="E18" s="190"/>
      <c r="F18" s="190"/>
      <c r="G18" s="190"/>
      <c r="H18" s="190"/>
      <c r="I18" s="190"/>
      <c r="J18" s="190"/>
      <c r="K18" s="190"/>
      <c r="L18" s="190"/>
      <c r="M18" s="190"/>
      <c r="N18" s="190"/>
      <c r="O18" s="190"/>
      <c r="P18" s="190"/>
      <c r="Q18" s="227"/>
      <c r="R18" s="253" t="str">
        <f t="shared" si="11"/>
        <v/>
      </c>
      <c r="S18" s="217" t="str">
        <f t="shared" si="11"/>
        <v/>
      </c>
      <c r="T18" s="217" t="str">
        <f t="shared" si="10"/>
        <v/>
      </c>
      <c r="U18" s="217" t="str">
        <f t="shared" si="10"/>
        <v/>
      </c>
      <c r="V18" s="217" t="str">
        <f t="shared" si="10"/>
        <v/>
      </c>
      <c r="W18" s="217" t="str">
        <f t="shared" si="10"/>
        <v/>
      </c>
      <c r="X18" s="217" t="str">
        <f t="shared" si="10"/>
        <v/>
      </c>
      <c r="Y18" s="217" t="str">
        <f t="shared" si="10"/>
        <v/>
      </c>
      <c r="Z18" s="217" t="str">
        <f t="shared" si="10"/>
        <v/>
      </c>
      <c r="AA18" s="217" t="str">
        <f t="shared" si="10"/>
        <v/>
      </c>
      <c r="AB18" s="217" t="str">
        <f t="shared" si="10"/>
        <v/>
      </c>
      <c r="AC18" s="254" t="str">
        <f t="shared" si="10"/>
        <v/>
      </c>
      <c r="AD18" s="231"/>
      <c r="AE18" s="232"/>
      <c r="AF18" s="112"/>
      <c r="AG18" s="122"/>
    </row>
    <row r="19" spans="1:33" ht="20.25" customHeight="1">
      <c r="A19" s="167">
        <v>8</v>
      </c>
      <c r="B19" s="144"/>
      <c r="C19" s="162"/>
      <c r="D19" s="190"/>
      <c r="E19" s="190"/>
      <c r="F19" s="190"/>
      <c r="G19" s="190"/>
      <c r="H19" s="190"/>
      <c r="I19" s="190"/>
      <c r="J19" s="190"/>
      <c r="K19" s="190"/>
      <c r="L19" s="190"/>
      <c r="M19" s="190"/>
      <c r="N19" s="190"/>
      <c r="O19" s="190"/>
      <c r="P19" s="190"/>
      <c r="Q19" s="227"/>
      <c r="R19" s="253" t="str">
        <f t="shared" si="11"/>
        <v/>
      </c>
      <c r="S19" s="217" t="str">
        <f t="shared" si="11"/>
        <v/>
      </c>
      <c r="T19" s="217" t="str">
        <f t="shared" si="10"/>
        <v/>
      </c>
      <c r="U19" s="217" t="str">
        <f t="shared" si="10"/>
        <v/>
      </c>
      <c r="V19" s="217" t="str">
        <f t="shared" si="10"/>
        <v/>
      </c>
      <c r="W19" s="217" t="str">
        <f t="shared" si="10"/>
        <v/>
      </c>
      <c r="X19" s="217" t="str">
        <f t="shared" si="10"/>
        <v/>
      </c>
      <c r="Y19" s="217" t="str">
        <f t="shared" si="10"/>
        <v/>
      </c>
      <c r="Z19" s="217" t="str">
        <f t="shared" si="10"/>
        <v/>
      </c>
      <c r="AA19" s="217" t="str">
        <f t="shared" si="10"/>
        <v/>
      </c>
      <c r="AB19" s="217" t="str">
        <f t="shared" si="10"/>
        <v/>
      </c>
      <c r="AC19" s="254" t="str">
        <f t="shared" si="10"/>
        <v/>
      </c>
      <c r="AD19" s="231"/>
      <c r="AE19" s="232"/>
      <c r="AF19" s="121"/>
      <c r="AG19" s="122"/>
    </row>
    <row r="20" spans="1:33" ht="20.25" customHeight="1">
      <c r="A20" s="167">
        <v>9</v>
      </c>
      <c r="B20" s="144"/>
      <c r="C20" s="162"/>
      <c r="D20" s="190"/>
      <c r="E20" s="190"/>
      <c r="F20" s="190"/>
      <c r="G20" s="190"/>
      <c r="H20" s="190"/>
      <c r="I20" s="190"/>
      <c r="J20" s="190"/>
      <c r="K20" s="190"/>
      <c r="L20" s="190"/>
      <c r="M20" s="190"/>
      <c r="N20" s="190"/>
      <c r="O20" s="190"/>
      <c r="P20" s="190"/>
      <c r="Q20" s="227"/>
      <c r="R20" s="253" t="str">
        <f t="shared" si="11"/>
        <v/>
      </c>
      <c r="S20" s="217" t="str">
        <f t="shared" si="11"/>
        <v/>
      </c>
      <c r="T20" s="217" t="str">
        <f t="shared" si="10"/>
        <v/>
      </c>
      <c r="U20" s="217" t="str">
        <f t="shared" si="10"/>
        <v/>
      </c>
      <c r="V20" s="217" t="str">
        <f t="shared" si="10"/>
        <v/>
      </c>
      <c r="W20" s="217" t="str">
        <f t="shared" si="10"/>
        <v/>
      </c>
      <c r="X20" s="217" t="str">
        <f t="shared" si="10"/>
        <v/>
      </c>
      <c r="Y20" s="217" t="str">
        <f t="shared" si="10"/>
        <v/>
      </c>
      <c r="Z20" s="217" t="str">
        <f t="shared" si="10"/>
        <v/>
      </c>
      <c r="AA20" s="217" t="str">
        <f t="shared" si="10"/>
        <v/>
      </c>
      <c r="AB20" s="217" t="str">
        <f t="shared" si="10"/>
        <v/>
      </c>
      <c r="AC20" s="254" t="str">
        <f t="shared" si="10"/>
        <v/>
      </c>
      <c r="AD20" s="231"/>
      <c r="AE20" s="232"/>
      <c r="AF20" s="113" t="s">
        <v>201</v>
      </c>
      <c r="AG20" s="122"/>
    </row>
    <row r="21" spans="1:33" ht="20.25" customHeight="1">
      <c r="A21" s="167">
        <v>10</v>
      </c>
      <c r="B21" s="144"/>
      <c r="C21" s="162"/>
      <c r="D21" s="190"/>
      <c r="E21" s="190"/>
      <c r="F21" s="190"/>
      <c r="G21" s="190"/>
      <c r="H21" s="190"/>
      <c r="I21" s="190"/>
      <c r="J21" s="190"/>
      <c r="K21" s="190"/>
      <c r="L21" s="190"/>
      <c r="M21" s="190"/>
      <c r="N21" s="190"/>
      <c r="O21" s="190"/>
      <c r="P21" s="190"/>
      <c r="Q21" s="227"/>
      <c r="R21" s="253" t="str">
        <f t="shared" si="11"/>
        <v/>
      </c>
      <c r="S21" s="217" t="str">
        <f t="shared" si="11"/>
        <v/>
      </c>
      <c r="T21" s="217" t="str">
        <f t="shared" si="10"/>
        <v/>
      </c>
      <c r="U21" s="217" t="str">
        <f t="shared" si="10"/>
        <v/>
      </c>
      <c r="V21" s="217" t="str">
        <f t="shared" si="10"/>
        <v/>
      </c>
      <c r="W21" s="217" t="str">
        <f t="shared" si="10"/>
        <v/>
      </c>
      <c r="X21" s="217" t="str">
        <f t="shared" si="10"/>
        <v/>
      </c>
      <c r="Y21" s="217" t="str">
        <f t="shared" si="10"/>
        <v/>
      </c>
      <c r="Z21" s="217" t="str">
        <f t="shared" si="10"/>
        <v/>
      </c>
      <c r="AA21" s="217" t="str">
        <f t="shared" si="10"/>
        <v/>
      </c>
      <c r="AB21" s="217" t="str">
        <f t="shared" si="10"/>
        <v/>
      </c>
      <c r="AC21" s="254" t="str">
        <f t="shared" si="10"/>
        <v/>
      </c>
      <c r="AD21" s="231"/>
      <c r="AE21" s="232"/>
      <c r="AF21" s="113" t="s">
        <v>202</v>
      </c>
      <c r="AG21" s="122"/>
    </row>
    <row r="22" spans="1:33" ht="20.25" customHeight="1">
      <c r="A22" s="167">
        <v>11</v>
      </c>
      <c r="B22" s="144"/>
      <c r="C22" s="162"/>
      <c r="D22" s="190"/>
      <c r="E22" s="190"/>
      <c r="F22" s="190"/>
      <c r="G22" s="190"/>
      <c r="H22" s="190"/>
      <c r="I22" s="190"/>
      <c r="J22" s="190"/>
      <c r="K22" s="190"/>
      <c r="L22" s="190"/>
      <c r="M22" s="190"/>
      <c r="N22" s="190"/>
      <c r="O22" s="190"/>
      <c r="P22" s="190"/>
      <c r="Q22" s="227"/>
      <c r="R22" s="253" t="str">
        <f t="shared" si="11"/>
        <v/>
      </c>
      <c r="S22" s="217" t="str">
        <f t="shared" si="11"/>
        <v/>
      </c>
      <c r="T22" s="217" t="str">
        <f t="shared" si="10"/>
        <v/>
      </c>
      <c r="U22" s="217" t="str">
        <f t="shared" si="10"/>
        <v/>
      </c>
      <c r="V22" s="217" t="str">
        <f t="shared" si="10"/>
        <v/>
      </c>
      <c r="W22" s="217" t="str">
        <f t="shared" si="10"/>
        <v/>
      </c>
      <c r="X22" s="217" t="str">
        <f t="shared" si="10"/>
        <v/>
      </c>
      <c r="Y22" s="217" t="str">
        <f t="shared" si="10"/>
        <v/>
      </c>
      <c r="Z22" s="217" t="str">
        <f t="shared" si="10"/>
        <v/>
      </c>
      <c r="AA22" s="217" t="str">
        <f t="shared" si="10"/>
        <v/>
      </c>
      <c r="AB22" s="217" t="str">
        <f t="shared" si="10"/>
        <v/>
      </c>
      <c r="AC22" s="254" t="str">
        <f t="shared" si="10"/>
        <v/>
      </c>
      <c r="AD22" s="231"/>
      <c r="AE22" s="232"/>
      <c r="AF22" s="113" t="s">
        <v>203</v>
      </c>
      <c r="AG22" s="122"/>
    </row>
    <row r="23" spans="1:33" ht="20.25" customHeight="1">
      <c r="A23" s="167">
        <v>12</v>
      </c>
      <c r="B23" s="144"/>
      <c r="C23" s="162"/>
      <c r="D23" s="190"/>
      <c r="E23" s="190"/>
      <c r="F23" s="190"/>
      <c r="G23" s="190"/>
      <c r="H23" s="190"/>
      <c r="I23" s="190"/>
      <c r="J23" s="190"/>
      <c r="K23" s="190"/>
      <c r="L23" s="190"/>
      <c r="M23" s="190"/>
      <c r="N23" s="190"/>
      <c r="O23" s="190"/>
      <c r="P23" s="190"/>
      <c r="Q23" s="227"/>
      <c r="R23" s="253" t="str">
        <f t="shared" si="11"/>
        <v/>
      </c>
      <c r="S23" s="217" t="str">
        <f t="shared" si="11"/>
        <v/>
      </c>
      <c r="T23" s="217" t="str">
        <f t="shared" si="10"/>
        <v/>
      </c>
      <c r="U23" s="217" t="str">
        <f t="shared" si="10"/>
        <v/>
      </c>
      <c r="V23" s="217" t="str">
        <f t="shared" si="10"/>
        <v/>
      </c>
      <c r="W23" s="217" t="str">
        <f t="shared" si="10"/>
        <v/>
      </c>
      <c r="X23" s="217" t="str">
        <f t="shared" si="10"/>
        <v/>
      </c>
      <c r="Y23" s="217" t="str">
        <f t="shared" si="10"/>
        <v/>
      </c>
      <c r="Z23" s="217" t="str">
        <f t="shared" si="10"/>
        <v/>
      </c>
      <c r="AA23" s="217" t="str">
        <f t="shared" si="10"/>
        <v/>
      </c>
      <c r="AB23" s="217" t="str">
        <f t="shared" si="10"/>
        <v/>
      </c>
      <c r="AC23" s="254" t="str">
        <f t="shared" si="10"/>
        <v/>
      </c>
      <c r="AD23" s="231"/>
      <c r="AE23" s="232"/>
      <c r="AF23" s="113" t="s">
        <v>204</v>
      </c>
      <c r="AG23" s="122"/>
    </row>
    <row r="24" spans="1:33" ht="20.25" customHeight="1">
      <c r="A24" s="167">
        <v>13</v>
      </c>
      <c r="B24" s="144"/>
      <c r="C24" s="162"/>
      <c r="D24" s="190"/>
      <c r="E24" s="190"/>
      <c r="F24" s="190"/>
      <c r="G24" s="190"/>
      <c r="H24" s="190"/>
      <c r="I24" s="190"/>
      <c r="J24" s="190"/>
      <c r="K24" s="190"/>
      <c r="L24" s="190"/>
      <c r="M24" s="190"/>
      <c r="N24" s="190"/>
      <c r="O24" s="190"/>
      <c r="P24" s="190"/>
      <c r="Q24" s="227"/>
      <c r="R24" s="253" t="str">
        <f t="shared" si="11"/>
        <v/>
      </c>
      <c r="S24" s="217" t="str">
        <f t="shared" si="11"/>
        <v/>
      </c>
      <c r="T24" s="217" t="str">
        <f t="shared" si="10"/>
        <v/>
      </c>
      <c r="U24" s="217" t="str">
        <f t="shared" si="10"/>
        <v/>
      </c>
      <c r="V24" s="217" t="str">
        <f t="shared" si="10"/>
        <v/>
      </c>
      <c r="W24" s="217" t="str">
        <f t="shared" si="10"/>
        <v/>
      </c>
      <c r="X24" s="217" t="str">
        <f t="shared" si="10"/>
        <v/>
      </c>
      <c r="Y24" s="217" t="str">
        <f t="shared" si="10"/>
        <v/>
      </c>
      <c r="Z24" s="217" t="str">
        <f t="shared" si="10"/>
        <v/>
      </c>
      <c r="AA24" s="217" t="str">
        <f t="shared" si="10"/>
        <v/>
      </c>
      <c r="AB24" s="217" t="str">
        <f t="shared" si="10"/>
        <v/>
      </c>
      <c r="AC24" s="254" t="str">
        <f t="shared" si="10"/>
        <v/>
      </c>
      <c r="AD24" s="231"/>
      <c r="AE24" s="234"/>
      <c r="AF24" s="123"/>
      <c r="AG24" s="124"/>
    </row>
    <row r="25" spans="1:33" ht="20.25" customHeight="1">
      <c r="A25" s="167">
        <v>14</v>
      </c>
      <c r="B25" s="144"/>
      <c r="C25" s="162"/>
      <c r="D25" s="190"/>
      <c r="E25" s="190"/>
      <c r="F25" s="190"/>
      <c r="G25" s="190"/>
      <c r="H25" s="190"/>
      <c r="I25" s="190"/>
      <c r="J25" s="190"/>
      <c r="K25" s="190"/>
      <c r="L25" s="190"/>
      <c r="M25" s="190"/>
      <c r="N25" s="190"/>
      <c r="O25" s="190"/>
      <c r="P25" s="190"/>
      <c r="Q25" s="227"/>
      <c r="R25" s="253" t="str">
        <f t="shared" si="11"/>
        <v/>
      </c>
      <c r="S25" s="217" t="str">
        <f t="shared" si="11"/>
        <v/>
      </c>
      <c r="T25" s="217" t="str">
        <f t="shared" si="10"/>
        <v/>
      </c>
      <c r="U25" s="217" t="str">
        <f t="shared" si="10"/>
        <v/>
      </c>
      <c r="V25" s="217" t="str">
        <f t="shared" si="10"/>
        <v/>
      </c>
      <c r="W25" s="217" t="str">
        <f t="shared" si="10"/>
        <v/>
      </c>
      <c r="X25" s="217" t="str">
        <f t="shared" si="10"/>
        <v/>
      </c>
      <c r="Y25" s="217" t="str">
        <f t="shared" si="10"/>
        <v/>
      </c>
      <c r="Z25" s="217" t="str">
        <f t="shared" si="10"/>
        <v/>
      </c>
      <c r="AA25" s="217" t="str">
        <f t="shared" si="10"/>
        <v/>
      </c>
      <c r="AB25" s="217" t="str">
        <f t="shared" si="10"/>
        <v/>
      </c>
      <c r="AC25" s="254" t="str">
        <f t="shared" si="10"/>
        <v/>
      </c>
      <c r="AD25" s="232"/>
      <c r="AE25" s="232"/>
    </row>
    <row r="26" spans="1:33" ht="20.25" customHeight="1">
      <c r="A26" s="167">
        <v>15</v>
      </c>
      <c r="B26" s="144"/>
      <c r="C26" s="162"/>
      <c r="D26" s="190"/>
      <c r="E26" s="190"/>
      <c r="F26" s="190"/>
      <c r="G26" s="190"/>
      <c r="H26" s="190"/>
      <c r="I26" s="190"/>
      <c r="J26" s="190"/>
      <c r="K26" s="190"/>
      <c r="L26" s="190"/>
      <c r="M26" s="190"/>
      <c r="N26" s="190"/>
      <c r="O26" s="190"/>
      <c r="P26" s="190"/>
      <c r="Q26" s="227"/>
      <c r="R26" s="253" t="str">
        <f t="shared" si="11"/>
        <v/>
      </c>
      <c r="S26" s="217" t="str">
        <f t="shared" si="11"/>
        <v/>
      </c>
      <c r="T26" s="217" t="str">
        <f t="shared" si="10"/>
        <v/>
      </c>
      <c r="U26" s="217" t="str">
        <f t="shared" si="10"/>
        <v/>
      </c>
      <c r="V26" s="217" t="str">
        <f t="shared" si="10"/>
        <v/>
      </c>
      <c r="W26" s="217" t="str">
        <f t="shared" si="10"/>
        <v/>
      </c>
      <c r="X26" s="217" t="str">
        <f t="shared" si="10"/>
        <v/>
      </c>
      <c r="Y26" s="217" t="str">
        <f t="shared" si="10"/>
        <v/>
      </c>
      <c r="Z26" s="217" t="str">
        <f t="shared" si="10"/>
        <v/>
      </c>
      <c r="AA26" s="217" t="str">
        <f t="shared" si="10"/>
        <v/>
      </c>
      <c r="AB26" s="217" t="str">
        <f t="shared" si="10"/>
        <v/>
      </c>
      <c r="AC26" s="254" t="str">
        <f t="shared" si="10"/>
        <v/>
      </c>
      <c r="AD26" s="232"/>
      <c r="AE26" s="232"/>
    </row>
    <row r="27" spans="1:33" ht="20.25" customHeight="1">
      <c r="A27" s="167">
        <v>16</v>
      </c>
      <c r="B27" s="144"/>
      <c r="C27" s="162"/>
      <c r="D27" s="190"/>
      <c r="E27" s="190"/>
      <c r="F27" s="190"/>
      <c r="G27" s="190"/>
      <c r="H27" s="190"/>
      <c r="I27" s="190"/>
      <c r="J27" s="190"/>
      <c r="K27" s="190"/>
      <c r="L27" s="190"/>
      <c r="M27" s="190"/>
      <c r="N27" s="190"/>
      <c r="O27" s="190"/>
      <c r="P27" s="190"/>
      <c r="Q27" s="227"/>
      <c r="R27" s="253" t="str">
        <f t="shared" si="11"/>
        <v/>
      </c>
      <c r="S27" s="217" t="str">
        <f t="shared" si="11"/>
        <v/>
      </c>
      <c r="T27" s="217" t="str">
        <f t="shared" si="10"/>
        <v/>
      </c>
      <c r="U27" s="217" t="str">
        <f t="shared" si="10"/>
        <v/>
      </c>
      <c r="V27" s="217" t="str">
        <f t="shared" si="10"/>
        <v/>
      </c>
      <c r="W27" s="217" t="str">
        <f t="shared" si="10"/>
        <v/>
      </c>
      <c r="X27" s="217" t="str">
        <f t="shared" si="10"/>
        <v/>
      </c>
      <c r="Y27" s="217" t="str">
        <f t="shared" si="10"/>
        <v/>
      </c>
      <c r="Z27" s="217" t="str">
        <f t="shared" si="10"/>
        <v/>
      </c>
      <c r="AA27" s="217" t="str">
        <f t="shared" si="10"/>
        <v/>
      </c>
      <c r="AB27" s="217" t="str">
        <f t="shared" si="10"/>
        <v/>
      </c>
      <c r="AC27" s="254" t="str">
        <f t="shared" si="10"/>
        <v/>
      </c>
      <c r="AD27" s="232"/>
      <c r="AE27" s="232"/>
    </row>
    <row r="28" spans="1:33" ht="20.25" customHeight="1">
      <c r="A28" s="167">
        <v>17</v>
      </c>
      <c r="B28" s="144"/>
      <c r="C28" s="162"/>
      <c r="D28" s="190"/>
      <c r="E28" s="190"/>
      <c r="F28" s="190"/>
      <c r="G28" s="190"/>
      <c r="H28" s="190"/>
      <c r="I28" s="190"/>
      <c r="J28" s="190"/>
      <c r="K28" s="190"/>
      <c r="L28" s="190"/>
      <c r="M28" s="190"/>
      <c r="N28" s="190"/>
      <c r="O28" s="190"/>
      <c r="P28" s="190"/>
      <c r="Q28" s="227"/>
      <c r="R28" s="253" t="str">
        <f t="shared" si="11"/>
        <v/>
      </c>
      <c r="S28" s="217" t="str">
        <f t="shared" si="11"/>
        <v/>
      </c>
      <c r="T28" s="217" t="str">
        <f t="shared" si="10"/>
        <v/>
      </c>
      <c r="U28" s="217" t="str">
        <f t="shared" si="10"/>
        <v/>
      </c>
      <c r="V28" s="217" t="str">
        <f t="shared" si="10"/>
        <v/>
      </c>
      <c r="W28" s="217" t="str">
        <f t="shared" si="10"/>
        <v/>
      </c>
      <c r="X28" s="217" t="str">
        <f t="shared" si="10"/>
        <v/>
      </c>
      <c r="Y28" s="217" t="str">
        <f t="shared" si="10"/>
        <v/>
      </c>
      <c r="Z28" s="217" t="str">
        <f t="shared" si="10"/>
        <v/>
      </c>
      <c r="AA28" s="217" t="str">
        <f t="shared" si="10"/>
        <v/>
      </c>
      <c r="AB28" s="217" t="str">
        <f t="shared" si="10"/>
        <v/>
      </c>
      <c r="AC28" s="254" t="str">
        <f t="shared" si="10"/>
        <v/>
      </c>
      <c r="AD28" s="232"/>
      <c r="AE28" s="232"/>
    </row>
    <row r="29" spans="1:33" ht="20.25" customHeight="1">
      <c r="A29" s="167">
        <v>18</v>
      </c>
      <c r="B29" s="144"/>
      <c r="C29" s="162"/>
      <c r="D29" s="190"/>
      <c r="E29" s="190"/>
      <c r="F29" s="190"/>
      <c r="G29" s="190"/>
      <c r="H29" s="190"/>
      <c r="I29" s="190"/>
      <c r="J29" s="190"/>
      <c r="K29" s="190"/>
      <c r="L29" s="190"/>
      <c r="M29" s="190"/>
      <c r="N29" s="190"/>
      <c r="O29" s="190"/>
      <c r="P29" s="190"/>
      <c r="Q29" s="227"/>
      <c r="R29" s="253" t="str">
        <f t="shared" si="11"/>
        <v/>
      </c>
      <c r="S29" s="217" t="str">
        <f t="shared" si="11"/>
        <v/>
      </c>
      <c r="T29" s="217" t="str">
        <f t="shared" si="11"/>
        <v/>
      </c>
      <c r="U29" s="217" t="str">
        <f t="shared" si="11"/>
        <v/>
      </c>
      <c r="V29" s="217" t="str">
        <f t="shared" si="11"/>
        <v/>
      </c>
      <c r="W29" s="217" t="str">
        <f t="shared" si="11"/>
        <v/>
      </c>
      <c r="X29" s="217" t="str">
        <f t="shared" si="11"/>
        <v/>
      </c>
      <c r="Y29" s="217" t="str">
        <f t="shared" si="11"/>
        <v/>
      </c>
      <c r="Z29" s="217" t="str">
        <f t="shared" si="11"/>
        <v/>
      </c>
      <c r="AA29" s="217" t="str">
        <f t="shared" si="11"/>
        <v/>
      </c>
      <c r="AB29" s="217" t="str">
        <f t="shared" si="11"/>
        <v/>
      </c>
      <c r="AC29" s="254" t="str">
        <f t="shared" si="11"/>
        <v/>
      </c>
      <c r="AD29" s="232"/>
      <c r="AE29" s="232"/>
    </row>
    <row r="30" spans="1:33" ht="20.25" customHeight="1">
      <c r="A30" s="167">
        <v>19</v>
      </c>
      <c r="B30" s="144"/>
      <c r="C30" s="162"/>
      <c r="D30" s="190"/>
      <c r="E30" s="190"/>
      <c r="F30" s="190"/>
      <c r="G30" s="190"/>
      <c r="H30" s="190"/>
      <c r="I30" s="190"/>
      <c r="J30" s="190"/>
      <c r="K30" s="190"/>
      <c r="L30" s="190"/>
      <c r="M30" s="190"/>
      <c r="N30" s="190"/>
      <c r="O30" s="190"/>
      <c r="P30" s="190"/>
      <c r="Q30" s="227"/>
      <c r="R30" s="253" t="str">
        <f t="shared" si="11"/>
        <v/>
      </c>
      <c r="S30" s="217" t="str">
        <f t="shared" si="11"/>
        <v/>
      </c>
      <c r="T30" s="217" t="str">
        <f t="shared" si="11"/>
        <v/>
      </c>
      <c r="U30" s="217" t="str">
        <f t="shared" si="11"/>
        <v/>
      </c>
      <c r="V30" s="217" t="str">
        <f t="shared" si="11"/>
        <v/>
      </c>
      <c r="W30" s="217" t="str">
        <f t="shared" si="11"/>
        <v/>
      </c>
      <c r="X30" s="217" t="str">
        <f t="shared" si="11"/>
        <v/>
      </c>
      <c r="Y30" s="217" t="str">
        <f t="shared" si="11"/>
        <v/>
      </c>
      <c r="Z30" s="217" t="str">
        <f t="shared" si="11"/>
        <v/>
      </c>
      <c r="AA30" s="217" t="str">
        <f t="shared" si="11"/>
        <v/>
      </c>
      <c r="AB30" s="217" t="str">
        <f t="shared" si="11"/>
        <v/>
      </c>
      <c r="AC30" s="254" t="str">
        <f t="shared" si="11"/>
        <v/>
      </c>
      <c r="AD30" s="232"/>
      <c r="AE30" s="232"/>
    </row>
    <row r="31" spans="1:33" ht="20.25" customHeight="1">
      <c r="A31" s="167">
        <v>20</v>
      </c>
      <c r="B31" s="144"/>
      <c r="C31" s="162"/>
      <c r="D31" s="190"/>
      <c r="E31" s="190"/>
      <c r="F31" s="190"/>
      <c r="G31" s="190"/>
      <c r="H31" s="190"/>
      <c r="I31" s="190"/>
      <c r="J31" s="190"/>
      <c r="K31" s="190"/>
      <c r="L31" s="190"/>
      <c r="M31" s="190"/>
      <c r="N31" s="190"/>
      <c r="O31" s="190"/>
      <c r="P31" s="190"/>
      <c r="Q31" s="227"/>
      <c r="R31" s="253" t="str">
        <f t="shared" si="11"/>
        <v/>
      </c>
      <c r="S31" s="217" t="str">
        <f t="shared" si="11"/>
        <v/>
      </c>
      <c r="T31" s="217" t="str">
        <f t="shared" si="11"/>
        <v/>
      </c>
      <c r="U31" s="217" t="str">
        <f t="shared" si="11"/>
        <v/>
      </c>
      <c r="V31" s="217" t="str">
        <f t="shared" si="11"/>
        <v/>
      </c>
      <c r="W31" s="217" t="str">
        <f t="shared" si="11"/>
        <v/>
      </c>
      <c r="X31" s="217" t="str">
        <f t="shared" si="11"/>
        <v/>
      </c>
      <c r="Y31" s="217" t="str">
        <f t="shared" si="11"/>
        <v/>
      </c>
      <c r="Z31" s="217" t="str">
        <f t="shared" si="11"/>
        <v/>
      </c>
      <c r="AA31" s="217" t="str">
        <f t="shared" si="11"/>
        <v/>
      </c>
      <c r="AB31" s="217" t="str">
        <f t="shared" si="11"/>
        <v/>
      </c>
      <c r="AC31" s="254" t="str">
        <f t="shared" si="11"/>
        <v/>
      </c>
      <c r="AD31" s="232"/>
      <c r="AE31" s="232"/>
    </row>
    <row r="32" spans="1:33" ht="20.25" customHeight="1">
      <c r="A32" s="167">
        <v>21</v>
      </c>
      <c r="B32" s="144"/>
      <c r="C32" s="162"/>
      <c r="D32" s="190"/>
      <c r="E32" s="190"/>
      <c r="F32" s="190"/>
      <c r="G32" s="190"/>
      <c r="H32" s="190"/>
      <c r="I32" s="190"/>
      <c r="J32" s="190"/>
      <c r="K32" s="190"/>
      <c r="L32" s="190"/>
      <c r="M32" s="190"/>
      <c r="N32" s="190"/>
      <c r="O32" s="190"/>
      <c r="P32" s="190"/>
      <c r="Q32" s="227"/>
      <c r="R32" s="253" t="str">
        <f t="shared" si="11"/>
        <v/>
      </c>
      <c r="S32" s="217" t="str">
        <f t="shared" si="11"/>
        <v/>
      </c>
      <c r="T32" s="217" t="str">
        <f t="shared" si="11"/>
        <v/>
      </c>
      <c r="U32" s="217" t="str">
        <f t="shared" si="11"/>
        <v/>
      </c>
      <c r="V32" s="217" t="str">
        <f t="shared" si="11"/>
        <v/>
      </c>
      <c r="W32" s="217" t="str">
        <f t="shared" si="11"/>
        <v/>
      </c>
      <c r="X32" s="217" t="str">
        <f t="shared" si="11"/>
        <v/>
      </c>
      <c r="Y32" s="217" t="str">
        <f t="shared" si="11"/>
        <v/>
      </c>
      <c r="Z32" s="217" t="str">
        <f t="shared" si="11"/>
        <v/>
      </c>
      <c r="AA32" s="217" t="str">
        <f t="shared" si="11"/>
        <v/>
      </c>
      <c r="AB32" s="217" t="str">
        <f t="shared" si="11"/>
        <v/>
      </c>
      <c r="AC32" s="254" t="str">
        <f t="shared" si="11"/>
        <v/>
      </c>
      <c r="AD32" s="232"/>
      <c r="AE32" s="232"/>
    </row>
    <row r="33" spans="1:31" ht="20.25" customHeight="1">
      <c r="A33" s="167">
        <v>22</v>
      </c>
      <c r="B33" s="144"/>
      <c r="C33" s="162"/>
      <c r="D33" s="190"/>
      <c r="E33" s="190"/>
      <c r="F33" s="190"/>
      <c r="G33" s="190"/>
      <c r="H33" s="190"/>
      <c r="I33" s="190"/>
      <c r="J33" s="190"/>
      <c r="K33" s="190"/>
      <c r="L33" s="190"/>
      <c r="M33" s="190"/>
      <c r="N33" s="190"/>
      <c r="O33" s="190"/>
      <c r="P33" s="190"/>
      <c r="Q33" s="227"/>
      <c r="R33" s="253" t="str">
        <f t="shared" si="11"/>
        <v/>
      </c>
      <c r="S33" s="217" t="str">
        <f t="shared" si="11"/>
        <v/>
      </c>
      <c r="T33" s="217" t="str">
        <f t="shared" si="11"/>
        <v/>
      </c>
      <c r="U33" s="217" t="str">
        <f t="shared" si="11"/>
        <v/>
      </c>
      <c r="V33" s="217" t="str">
        <f t="shared" si="11"/>
        <v/>
      </c>
      <c r="W33" s="217" t="str">
        <f t="shared" si="11"/>
        <v/>
      </c>
      <c r="X33" s="217" t="str">
        <f t="shared" si="11"/>
        <v/>
      </c>
      <c r="Y33" s="217" t="str">
        <f t="shared" si="11"/>
        <v/>
      </c>
      <c r="Z33" s="217" t="str">
        <f t="shared" si="11"/>
        <v/>
      </c>
      <c r="AA33" s="217" t="str">
        <f t="shared" si="11"/>
        <v/>
      </c>
      <c r="AB33" s="217" t="str">
        <f t="shared" si="11"/>
        <v/>
      </c>
      <c r="AC33" s="254" t="str">
        <f t="shared" si="11"/>
        <v/>
      </c>
      <c r="AD33" s="232"/>
      <c r="AE33" s="232"/>
    </row>
    <row r="34" spans="1:31" ht="20.25" customHeight="1">
      <c r="A34" s="167">
        <v>23</v>
      </c>
      <c r="B34" s="144"/>
      <c r="C34" s="162"/>
      <c r="D34" s="190"/>
      <c r="E34" s="190"/>
      <c r="F34" s="190"/>
      <c r="G34" s="190"/>
      <c r="H34" s="190"/>
      <c r="I34" s="190"/>
      <c r="J34" s="190"/>
      <c r="K34" s="190"/>
      <c r="L34" s="190"/>
      <c r="M34" s="190"/>
      <c r="N34" s="190"/>
      <c r="O34" s="190"/>
      <c r="P34" s="190"/>
      <c r="Q34" s="227"/>
      <c r="R34" s="253" t="str">
        <f t="shared" si="11"/>
        <v/>
      </c>
      <c r="S34" s="217" t="str">
        <f t="shared" si="11"/>
        <v/>
      </c>
      <c r="T34" s="217" t="str">
        <f t="shared" si="11"/>
        <v/>
      </c>
      <c r="U34" s="217" t="str">
        <f t="shared" si="11"/>
        <v/>
      </c>
      <c r="V34" s="217" t="str">
        <f t="shared" si="11"/>
        <v/>
      </c>
      <c r="W34" s="217" t="str">
        <f t="shared" si="11"/>
        <v/>
      </c>
      <c r="X34" s="217" t="str">
        <f t="shared" si="11"/>
        <v/>
      </c>
      <c r="Y34" s="217" t="str">
        <f t="shared" si="11"/>
        <v/>
      </c>
      <c r="Z34" s="217" t="str">
        <f t="shared" si="11"/>
        <v/>
      </c>
      <c r="AA34" s="217" t="str">
        <f t="shared" si="11"/>
        <v/>
      </c>
      <c r="AB34" s="217" t="str">
        <f t="shared" si="11"/>
        <v/>
      </c>
      <c r="AC34" s="254" t="str">
        <f t="shared" si="11"/>
        <v/>
      </c>
      <c r="AD34" s="232"/>
      <c r="AE34" s="232"/>
    </row>
    <row r="35" spans="1:31" ht="20.25" customHeight="1">
      <c r="A35" s="167">
        <v>24</v>
      </c>
      <c r="B35" s="144"/>
      <c r="C35" s="162"/>
      <c r="D35" s="190"/>
      <c r="E35" s="190"/>
      <c r="F35" s="190"/>
      <c r="G35" s="190"/>
      <c r="H35" s="190"/>
      <c r="I35" s="190"/>
      <c r="J35" s="190"/>
      <c r="K35" s="190"/>
      <c r="L35" s="190"/>
      <c r="M35" s="190"/>
      <c r="N35" s="190"/>
      <c r="O35" s="190"/>
      <c r="P35" s="190"/>
      <c r="Q35" s="227"/>
      <c r="R35" s="253" t="str">
        <f t="shared" si="11"/>
        <v/>
      </c>
      <c r="S35" s="217" t="str">
        <f t="shared" si="11"/>
        <v/>
      </c>
      <c r="T35" s="217" t="str">
        <f t="shared" si="11"/>
        <v/>
      </c>
      <c r="U35" s="217" t="str">
        <f t="shared" si="11"/>
        <v/>
      </c>
      <c r="V35" s="217" t="str">
        <f t="shared" si="11"/>
        <v/>
      </c>
      <c r="W35" s="217" t="str">
        <f t="shared" si="11"/>
        <v/>
      </c>
      <c r="X35" s="217" t="str">
        <f t="shared" si="11"/>
        <v/>
      </c>
      <c r="Y35" s="217" t="str">
        <f t="shared" si="11"/>
        <v/>
      </c>
      <c r="Z35" s="217" t="str">
        <f t="shared" si="11"/>
        <v/>
      </c>
      <c r="AA35" s="217" t="str">
        <f t="shared" si="11"/>
        <v/>
      </c>
      <c r="AB35" s="217" t="str">
        <f t="shared" si="11"/>
        <v/>
      </c>
      <c r="AC35" s="254" t="str">
        <f t="shared" si="11"/>
        <v/>
      </c>
      <c r="AD35" s="232"/>
      <c r="AE35" s="232"/>
    </row>
    <row r="36" spans="1:31" ht="20.25" customHeight="1">
      <c r="A36" s="167">
        <v>25</v>
      </c>
      <c r="B36" s="144"/>
      <c r="C36" s="162"/>
      <c r="D36" s="190"/>
      <c r="E36" s="190"/>
      <c r="F36" s="190"/>
      <c r="G36" s="190"/>
      <c r="H36" s="190"/>
      <c r="I36" s="190"/>
      <c r="J36" s="190"/>
      <c r="K36" s="190"/>
      <c r="L36" s="190"/>
      <c r="M36" s="190"/>
      <c r="N36" s="190"/>
      <c r="O36" s="190"/>
      <c r="P36" s="190"/>
      <c r="Q36" s="227"/>
      <c r="R36" s="253" t="str">
        <f t="shared" si="11"/>
        <v/>
      </c>
      <c r="S36" s="217" t="str">
        <f t="shared" si="11"/>
        <v/>
      </c>
      <c r="T36" s="217" t="str">
        <f t="shared" si="11"/>
        <v/>
      </c>
      <c r="U36" s="217" t="str">
        <f t="shared" si="11"/>
        <v/>
      </c>
      <c r="V36" s="217" t="str">
        <f t="shared" si="11"/>
        <v/>
      </c>
      <c r="W36" s="217" t="str">
        <f t="shared" si="11"/>
        <v/>
      </c>
      <c r="X36" s="217" t="str">
        <f t="shared" si="11"/>
        <v/>
      </c>
      <c r="Y36" s="217" t="str">
        <f t="shared" si="11"/>
        <v/>
      </c>
      <c r="Z36" s="217" t="str">
        <f t="shared" si="11"/>
        <v/>
      </c>
      <c r="AA36" s="217" t="str">
        <f t="shared" si="11"/>
        <v/>
      </c>
      <c r="AB36" s="217" t="str">
        <f t="shared" si="11"/>
        <v/>
      </c>
      <c r="AC36" s="254" t="str">
        <f t="shared" si="11"/>
        <v/>
      </c>
      <c r="AD36" s="232"/>
      <c r="AE36" s="232"/>
    </row>
    <row r="37" spans="1:31" ht="20.25" customHeight="1">
      <c r="A37" s="167">
        <v>26</v>
      </c>
      <c r="B37" s="144"/>
      <c r="C37" s="162"/>
      <c r="D37" s="190"/>
      <c r="E37" s="190"/>
      <c r="F37" s="190"/>
      <c r="G37" s="190"/>
      <c r="H37" s="190"/>
      <c r="I37" s="190"/>
      <c r="J37" s="190"/>
      <c r="K37" s="190"/>
      <c r="L37" s="190"/>
      <c r="M37" s="190"/>
      <c r="N37" s="190"/>
      <c r="O37" s="190"/>
      <c r="P37" s="190"/>
      <c r="Q37" s="227"/>
      <c r="R37" s="253" t="str">
        <f t="shared" si="11"/>
        <v/>
      </c>
      <c r="S37" s="217" t="str">
        <f t="shared" si="11"/>
        <v/>
      </c>
      <c r="T37" s="217" t="str">
        <f t="shared" si="11"/>
        <v/>
      </c>
      <c r="U37" s="217" t="str">
        <f t="shared" si="11"/>
        <v/>
      </c>
      <c r="V37" s="217" t="str">
        <f t="shared" si="11"/>
        <v/>
      </c>
      <c r="W37" s="217" t="str">
        <f t="shared" si="11"/>
        <v/>
      </c>
      <c r="X37" s="217" t="str">
        <f t="shared" si="11"/>
        <v/>
      </c>
      <c r="Y37" s="217" t="str">
        <f t="shared" si="11"/>
        <v/>
      </c>
      <c r="Z37" s="217" t="str">
        <f t="shared" si="11"/>
        <v/>
      </c>
      <c r="AA37" s="217" t="str">
        <f t="shared" si="11"/>
        <v/>
      </c>
      <c r="AB37" s="217" t="str">
        <f t="shared" si="11"/>
        <v/>
      </c>
      <c r="AC37" s="254" t="str">
        <f t="shared" si="11"/>
        <v/>
      </c>
      <c r="AD37" s="232"/>
      <c r="AE37" s="232"/>
    </row>
    <row r="38" spans="1:31" ht="20.25" customHeight="1">
      <c r="A38" s="167">
        <v>27</v>
      </c>
      <c r="B38" s="144"/>
      <c r="C38" s="162"/>
      <c r="D38" s="190"/>
      <c r="E38" s="190"/>
      <c r="F38" s="190"/>
      <c r="G38" s="190"/>
      <c r="H38" s="190"/>
      <c r="I38" s="190"/>
      <c r="J38" s="190"/>
      <c r="K38" s="190"/>
      <c r="L38" s="190"/>
      <c r="M38" s="190"/>
      <c r="N38" s="190"/>
      <c r="O38" s="190"/>
      <c r="P38" s="190"/>
      <c r="Q38" s="227"/>
      <c r="R38" s="253" t="str">
        <f t="shared" si="11"/>
        <v/>
      </c>
      <c r="S38" s="217" t="str">
        <f t="shared" si="11"/>
        <v/>
      </c>
      <c r="T38" s="217" t="str">
        <f t="shared" si="11"/>
        <v/>
      </c>
      <c r="U38" s="217" t="str">
        <f t="shared" si="11"/>
        <v/>
      </c>
      <c r="V38" s="217" t="str">
        <f t="shared" si="11"/>
        <v/>
      </c>
      <c r="W38" s="217" t="str">
        <f t="shared" si="11"/>
        <v/>
      </c>
      <c r="X38" s="217" t="str">
        <f t="shared" si="11"/>
        <v/>
      </c>
      <c r="Y38" s="217" t="str">
        <f t="shared" si="11"/>
        <v/>
      </c>
      <c r="Z38" s="217" t="str">
        <f t="shared" si="11"/>
        <v/>
      </c>
      <c r="AA38" s="217" t="str">
        <f t="shared" si="11"/>
        <v/>
      </c>
      <c r="AB38" s="217" t="str">
        <f t="shared" si="11"/>
        <v/>
      </c>
      <c r="AC38" s="254" t="str">
        <f t="shared" si="11"/>
        <v/>
      </c>
      <c r="AD38" s="232"/>
      <c r="AE38" s="232"/>
    </row>
    <row r="39" spans="1:31" ht="20.25" customHeight="1">
      <c r="A39" s="167">
        <v>28</v>
      </c>
      <c r="B39" s="144"/>
      <c r="C39" s="162"/>
      <c r="D39" s="190"/>
      <c r="E39" s="190"/>
      <c r="F39" s="190"/>
      <c r="G39" s="190"/>
      <c r="H39" s="190"/>
      <c r="I39" s="190"/>
      <c r="J39" s="190"/>
      <c r="K39" s="190"/>
      <c r="L39" s="190"/>
      <c r="M39" s="190"/>
      <c r="N39" s="190"/>
      <c r="O39" s="190"/>
      <c r="P39" s="190"/>
      <c r="Q39" s="227"/>
      <c r="R39" s="253" t="str">
        <f t="shared" si="11"/>
        <v/>
      </c>
      <c r="S39" s="217" t="str">
        <f t="shared" si="11"/>
        <v/>
      </c>
      <c r="T39" s="217" t="str">
        <f t="shared" si="11"/>
        <v/>
      </c>
      <c r="U39" s="217" t="str">
        <f t="shared" si="11"/>
        <v/>
      </c>
      <c r="V39" s="217" t="str">
        <f t="shared" si="11"/>
        <v/>
      </c>
      <c r="W39" s="217" t="str">
        <f t="shared" si="11"/>
        <v/>
      </c>
      <c r="X39" s="217" t="str">
        <f t="shared" si="11"/>
        <v/>
      </c>
      <c r="Y39" s="217" t="str">
        <f t="shared" si="11"/>
        <v/>
      </c>
      <c r="Z39" s="217" t="str">
        <f t="shared" si="11"/>
        <v/>
      </c>
      <c r="AA39" s="217" t="str">
        <f t="shared" si="11"/>
        <v/>
      </c>
      <c r="AB39" s="217" t="str">
        <f t="shared" si="11"/>
        <v/>
      </c>
      <c r="AC39" s="254" t="str">
        <f t="shared" si="11"/>
        <v/>
      </c>
      <c r="AD39" s="232"/>
      <c r="AE39" s="232"/>
    </row>
    <row r="40" spans="1:31" ht="20.25" customHeight="1">
      <c r="A40" s="167">
        <v>29</v>
      </c>
      <c r="B40" s="144"/>
      <c r="C40" s="162"/>
      <c r="D40" s="190"/>
      <c r="E40" s="190"/>
      <c r="F40" s="190"/>
      <c r="G40" s="190"/>
      <c r="H40" s="190"/>
      <c r="I40" s="190"/>
      <c r="J40" s="190"/>
      <c r="K40" s="190"/>
      <c r="L40" s="190"/>
      <c r="M40" s="190"/>
      <c r="N40" s="190"/>
      <c r="O40" s="190"/>
      <c r="P40" s="190"/>
      <c r="Q40" s="227"/>
      <c r="R40" s="253" t="str">
        <f t="shared" si="11"/>
        <v/>
      </c>
      <c r="S40" s="217" t="str">
        <f t="shared" si="11"/>
        <v/>
      </c>
      <c r="T40" s="217" t="str">
        <f t="shared" si="11"/>
        <v/>
      </c>
      <c r="U40" s="217" t="str">
        <f t="shared" si="11"/>
        <v/>
      </c>
      <c r="V40" s="217" t="str">
        <f t="shared" si="11"/>
        <v/>
      </c>
      <c r="W40" s="217" t="str">
        <f t="shared" si="11"/>
        <v/>
      </c>
      <c r="X40" s="217" t="str">
        <f t="shared" si="11"/>
        <v/>
      </c>
      <c r="Y40" s="217" t="str">
        <f t="shared" si="11"/>
        <v/>
      </c>
      <c r="Z40" s="217" t="str">
        <f t="shared" si="11"/>
        <v/>
      </c>
      <c r="AA40" s="217" t="str">
        <f t="shared" si="11"/>
        <v/>
      </c>
      <c r="AB40" s="217" t="str">
        <f t="shared" si="11"/>
        <v/>
      </c>
      <c r="AC40" s="254" t="str">
        <f t="shared" si="11"/>
        <v/>
      </c>
      <c r="AD40" s="232"/>
      <c r="AE40" s="232"/>
    </row>
    <row r="41" spans="1:31" ht="20.25" customHeight="1">
      <c r="A41" s="166">
        <v>30</v>
      </c>
      <c r="B41" s="144"/>
      <c r="C41" s="162"/>
      <c r="D41" s="190"/>
      <c r="E41" s="190"/>
      <c r="F41" s="190"/>
      <c r="G41" s="190"/>
      <c r="H41" s="190"/>
      <c r="I41" s="190"/>
      <c r="J41" s="190"/>
      <c r="K41" s="190"/>
      <c r="L41" s="190"/>
      <c r="M41" s="190"/>
      <c r="N41" s="190"/>
      <c r="O41" s="190"/>
      <c r="P41" s="190"/>
      <c r="Q41" s="227"/>
      <c r="R41" s="253" t="str">
        <f t="shared" si="11"/>
        <v/>
      </c>
      <c r="S41" s="217" t="str">
        <f t="shared" si="11"/>
        <v/>
      </c>
      <c r="T41" s="217" t="str">
        <f t="shared" si="11"/>
        <v/>
      </c>
      <c r="U41" s="217" t="str">
        <f t="shared" si="11"/>
        <v/>
      </c>
      <c r="V41" s="217" t="str">
        <f t="shared" si="11"/>
        <v/>
      </c>
      <c r="W41" s="217" t="str">
        <f t="shared" si="11"/>
        <v/>
      </c>
      <c r="X41" s="217" t="str">
        <f t="shared" si="11"/>
        <v/>
      </c>
      <c r="Y41" s="217" t="str">
        <f t="shared" si="11"/>
        <v/>
      </c>
      <c r="Z41" s="217" t="str">
        <f t="shared" si="11"/>
        <v/>
      </c>
      <c r="AA41" s="217" t="str">
        <f t="shared" si="11"/>
        <v/>
      </c>
      <c r="AB41" s="217" t="str">
        <f t="shared" si="11"/>
        <v/>
      </c>
      <c r="AC41" s="254" t="str">
        <f t="shared" si="11"/>
        <v/>
      </c>
      <c r="AD41" s="232"/>
      <c r="AE41" s="232"/>
    </row>
    <row r="42" spans="1:31" ht="20.25" customHeight="1">
      <c r="A42" s="166">
        <v>31</v>
      </c>
      <c r="B42" s="144"/>
      <c r="C42" s="162"/>
      <c r="D42" s="190"/>
      <c r="E42" s="190"/>
      <c r="F42" s="190"/>
      <c r="G42" s="190"/>
      <c r="H42" s="190"/>
      <c r="I42" s="190"/>
      <c r="J42" s="190"/>
      <c r="K42" s="190"/>
      <c r="L42" s="190"/>
      <c r="M42" s="190"/>
      <c r="N42" s="190"/>
      <c r="O42" s="190"/>
      <c r="P42" s="190"/>
      <c r="Q42" s="227"/>
      <c r="R42" s="253" t="str">
        <f t="shared" si="11"/>
        <v/>
      </c>
      <c r="S42" s="217" t="str">
        <f t="shared" si="11"/>
        <v/>
      </c>
      <c r="T42" s="217" t="str">
        <f t="shared" si="11"/>
        <v/>
      </c>
      <c r="U42" s="217" t="str">
        <f t="shared" si="11"/>
        <v/>
      </c>
      <c r="V42" s="217" t="str">
        <f t="shared" si="11"/>
        <v/>
      </c>
      <c r="W42" s="217" t="str">
        <f t="shared" si="11"/>
        <v/>
      </c>
      <c r="X42" s="217" t="str">
        <f t="shared" si="11"/>
        <v/>
      </c>
      <c r="Y42" s="217" t="str">
        <f t="shared" si="11"/>
        <v/>
      </c>
      <c r="Z42" s="217" t="str">
        <f t="shared" si="11"/>
        <v/>
      </c>
      <c r="AA42" s="217" t="str">
        <f t="shared" si="11"/>
        <v/>
      </c>
      <c r="AB42" s="217" t="str">
        <f t="shared" si="11"/>
        <v/>
      </c>
      <c r="AC42" s="254" t="str">
        <f t="shared" si="11"/>
        <v/>
      </c>
      <c r="AD42" s="232"/>
      <c r="AE42" s="232"/>
    </row>
    <row r="43" spans="1:31" ht="20.25" customHeight="1">
      <c r="A43" s="166">
        <v>32</v>
      </c>
      <c r="B43" s="144"/>
      <c r="C43" s="162"/>
      <c r="D43" s="190"/>
      <c r="E43" s="190"/>
      <c r="F43" s="190"/>
      <c r="G43" s="190"/>
      <c r="H43" s="190"/>
      <c r="I43" s="190"/>
      <c r="J43" s="190"/>
      <c r="K43" s="190"/>
      <c r="L43" s="190"/>
      <c r="M43" s="190"/>
      <c r="N43" s="190"/>
      <c r="O43" s="190"/>
      <c r="P43" s="190"/>
      <c r="Q43" s="227"/>
      <c r="R43" s="253" t="str">
        <f t="shared" si="11"/>
        <v/>
      </c>
      <c r="S43" s="217" t="str">
        <f t="shared" si="11"/>
        <v/>
      </c>
      <c r="T43" s="217" t="str">
        <f t="shared" si="11"/>
        <v/>
      </c>
      <c r="U43" s="217" t="str">
        <f t="shared" si="11"/>
        <v/>
      </c>
      <c r="V43" s="217" t="str">
        <f t="shared" si="11"/>
        <v/>
      </c>
      <c r="W43" s="217" t="str">
        <f t="shared" si="11"/>
        <v/>
      </c>
      <c r="X43" s="217" t="str">
        <f t="shared" si="11"/>
        <v/>
      </c>
      <c r="Y43" s="217" t="str">
        <f t="shared" si="11"/>
        <v/>
      </c>
      <c r="Z43" s="217" t="str">
        <f t="shared" si="11"/>
        <v/>
      </c>
      <c r="AA43" s="217" t="str">
        <f t="shared" si="11"/>
        <v/>
      </c>
      <c r="AB43" s="217" t="str">
        <f t="shared" si="11"/>
        <v/>
      </c>
      <c r="AC43" s="254" t="str">
        <f t="shared" si="11"/>
        <v/>
      </c>
      <c r="AD43" s="232"/>
      <c r="AE43" s="232"/>
    </row>
    <row r="44" spans="1:31" ht="20.25" customHeight="1">
      <c r="A44" s="166">
        <v>33</v>
      </c>
      <c r="B44" s="144"/>
      <c r="C44" s="162"/>
      <c r="D44" s="190"/>
      <c r="E44" s="190"/>
      <c r="F44" s="190"/>
      <c r="G44" s="190"/>
      <c r="H44" s="190"/>
      <c r="I44" s="190"/>
      <c r="J44" s="190"/>
      <c r="K44" s="190"/>
      <c r="L44" s="190"/>
      <c r="M44" s="190"/>
      <c r="N44" s="190"/>
      <c r="O44" s="190"/>
      <c r="P44" s="190"/>
      <c r="Q44" s="227"/>
      <c r="R44" s="253" t="str">
        <f t="shared" si="11"/>
        <v/>
      </c>
      <c r="S44" s="217" t="str">
        <f t="shared" si="11"/>
        <v/>
      </c>
      <c r="T44" s="217" t="str">
        <f t="shared" si="11"/>
        <v/>
      </c>
      <c r="U44" s="217" t="str">
        <f t="shared" si="11"/>
        <v/>
      </c>
      <c r="V44" s="217" t="str">
        <f t="shared" si="11"/>
        <v/>
      </c>
      <c r="W44" s="217" t="str">
        <f t="shared" si="11"/>
        <v/>
      </c>
      <c r="X44" s="217" t="str">
        <f t="shared" si="11"/>
        <v/>
      </c>
      <c r="Y44" s="217" t="str">
        <f t="shared" si="11"/>
        <v/>
      </c>
      <c r="Z44" s="217" t="str">
        <f t="shared" si="11"/>
        <v/>
      </c>
      <c r="AA44" s="217" t="str">
        <f t="shared" si="11"/>
        <v/>
      </c>
      <c r="AB44" s="217" t="str">
        <f t="shared" si="11"/>
        <v/>
      </c>
      <c r="AC44" s="254" t="str">
        <f t="shared" si="11"/>
        <v/>
      </c>
      <c r="AD44" s="232"/>
      <c r="AE44" s="232"/>
    </row>
    <row r="45" spans="1:31" ht="20.25" customHeight="1">
      <c r="A45" s="166">
        <v>34</v>
      </c>
      <c r="B45" s="144"/>
      <c r="C45" s="162"/>
      <c r="D45" s="190"/>
      <c r="E45" s="190"/>
      <c r="F45" s="190"/>
      <c r="G45" s="190"/>
      <c r="H45" s="190"/>
      <c r="I45" s="190"/>
      <c r="J45" s="190"/>
      <c r="K45" s="190"/>
      <c r="L45" s="190"/>
      <c r="M45" s="190"/>
      <c r="N45" s="190"/>
      <c r="O45" s="190"/>
      <c r="P45" s="190"/>
      <c r="Q45" s="227"/>
      <c r="R45" s="253" t="str">
        <f t="shared" si="11"/>
        <v/>
      </c>
      <c r="S45" s="217" t="str">
        <f t="shared" si="11"/>
        <v/>
      </c>
      <c r="T45" s="217" t="str">
        <f t="shared" si="11"/>
        <v/>
      </c>
      <c r="U45" s="217" t="str">
        <f t="shared" si="11"/>
        <v/>
      </c>
      <c r="V45" s="217" t="str">
        <f t="shared" si="11"/>
        <v/>
      </c>
      <c r="W45" s="217" t="str">
        <f t="shared" si="11"/>
        <v/>
      </c>
      <c r="X45" s="217" t="str">
        <f t="shared" si="11"/>
        <v/>
      </c>
      <c r="Y45" s="217" t="str">
        <f t="shared" si="11"/>
        <v/>
      </c>
      <c r="Z45" s="217" t="str">
        <f t="shared" si="11"/>
        <v/>
      </c>
      <c r="AA45" s="217" t="str">
        <f t="shared" si="11"/>
        <v/>
      </c>
      <c r="AB45" s="217" t="str">
        <f t="shared" si="11"/>
        <v/>
      </c>
      <c r="AC45" s="254" t="str">
        <f t="shared" si="11"/>
        <v/>
      </c>
      <c r="AD45" s="232"/>
      <c r="AE45" s="232"/>
    </row>
    <row r="46" spans="1:31" ht="20.25" customHeight="1">
      <c r="A46" s="166">
        <v>35</v>
      </c>
      <c r="B46" s="144"/>
      <c r="C46" s="162"/>
      <c r="D46" s="190"/>
      <c r="E46" s="190"/>
      <c r="F46" s="190"/>
      <c r="G46" s="190"/>
      <c r="H46" s="190"/>
      <c r="I46" s="190"/>
      <c r="J46" s="190"/>
      <c r="K46" s="190"/>
      <c r="L46" s="190"/>
      <c r="M46" s="190"/>
      <c r="N46" s="190"/>
      <c r="O46" s="190"/>
      <c r="P46" s="190"/>
      <c r="Q46" s="227"/>
      <c r="R46" s="253" t="str">
        <f t="shared" si="11"/>
        <v/>
      </c>
      <c r="S46" s="217" t="str">
        <f t="shared" si="11"/>
        <v/>
      </c>
      <c r="T46" s="217" t="str">
        <f t="shared" si="11"/>
        <v/>
      </c>
      <c r="U46" s="217" t="str">
        <f t="shared" si="11"/>
        <v/>
      </c>
      <c r="V46" s="217" t="str">
        <f t="shared" si="11"/>
        <v/>
      </c>
      <c r="W46" s="217" t="str">
        <f t="shared" si="11"/>
        <v/>
      </c>
      <c r="X46" s="217" t="str">
        <f t="shared" si="11"/>
        <v/>
      </c>
      <c r="Y46" s="217" t="str">
        <f t="shared" si="11"/>
        <v/>
      </c>
      <c r="Z46" s="217" t="str">
        <f t="shared" si="11"/>
        <v/>
      </c>
      <c r="AA46" s="217" t="str">
        <f t="shared" si="11"/>
        <v/>
      </c>
      <c r="AB46" s="217" t="str">
        <f t="shared" si="11"/>
        <v/>
      </c>
      <c r="AC46" s="254" t="str">
        <f t="shared" si="11"/>
        <v/>
      </c>
      <c r="AD46" s="232"/>
      <c r="AE46" s="232"/>
    </row>
    <row r="47" spans="1:31" ht="20.25" customHeight="1">
      <c r="A47" s="166">
        <v>36</v>
      </c>
      <c r="B47" s="144"/>
      <c r="C47" s="162"/>
      <c r="D47" s="190"/>
      <c r="E47" s="190"/>
      <c r="F47" s="190"/>
      <c r="G47" s="190"/>
      <c r="H47" s="190"/>
      <c r="I47" s="190"/>
      <c r="J47" s="190"/>
      <c r="K47" s="190"/>
      <c r="L47" s="190"/>
      <c r="M47" s="190"/>
      <c r="N47" s="190"/>
      <c r="O47" s="190"/>
      <c r="P47" s="190"/>
      <c r="Q47" s="227"/>
      <c r="R47" s="253" t="str">
        <f t="shared" si="11"/>
        <v/>
      </c>
      <c r="S47" s="217" t="str">
        <f t="shared" si="11"/>
        <v/>
      </c>
      <c r="T47" s="217" t="str">
        <f t="shared" si="11"/>
        <v/>
      </c>
      <c r="U47" s="217" t="str">
        <f t="shared" si="11"/>
        <v/>
      </c>
      <c r="V47" s="217" t="str">
        <f t="shared" si="11"/>
        <v/>
      </c>
      <c r="W47" s="217" t="str">
        <f t="shared" si="11"/>
        <v/>
      </c>
      <c r="X47" s="217" t="str">
        <f t="shared" si="11"/>
        <v/>
      </c>
      <c r="Y47" s="217" t="str">
        <f t="shared" si="11"/>
        <v/>
      </c>
      <c r="Z47" s="217" t="str">
        <f t="shared" si="11"/>
        <v/>
      </c>
      <c r="AA47" s="217" t="str">
        <f t="shared" ref="AA47:AC51" si="12">IF(N47&gt;=15,1,IF(N47=0,"",ROUND(N47/N$8,2)))</f>
        <v/>
      </c>
      <c r="AB47" s="217" t="str">
        <f t="shared" si="12"/>
        <v/>
      </c>
      <c r="AC47" s="254" t="str">
        <f t="shared" si="12"/>
        <v/>
      </c>
      <c r="AD47" s="232"/>
      <c r="AE47" s="232"/>
    </row>
    <row r="48" spans="1:31" ht="20.25" customHeight="1">
      <c r="A48" s="166">
        <v>37</v>
      </c>
      <c r="B48" s="144"/>
      <c r="C48" s="162"/>
      <c r="D48" s="190"/>
      <c r="E48" s="190"/>
      <c r="F48" s="190"/>
      <c r="G48" s="190"/>
      <c r="H48" s="190"/>
      <c r="I48" s="190"/>
      <c r="J48" s="190"/>
      <c r="K48" s="190"/>
      <c r="L48" s="190"/>
      <c r="M48" s="190"/>
      <c r="N48" s="190"/>
      <c r="O48" s="190"/>
      <c r="P48" s="190"/>
      <c r="Q48" s="227"/>
      <c r="R48" s="253" t="str">
        <f t="shared" ref="R48:Z51" si="13">IF(E48&gt;=15,1,IF(E48=0,"",ROUND(E48/E$8,2)))</f>
        <v/>
      </c>
      <c r="S48" s="217" t="str">
        <f t="shared" si="13"/>
        <v/>
      </c>
      <c r="T48" s="217" t="str">
        <f t="shared" si="13"/>
        <v/>
      </c>
      <c r="U48" s="217" t="str">
        <f t="shared" si="13"/>
        <v/>
      </c>
      <c r="V48" s="217" t="str">
        <f t="shared" si="13"/>
        <v/>
      </c>
      <c r="W48" s="217" t="str">
        <f t="shared" si="13"/>
        <v/>
      </c>
      <c r="X48" s="217" t="str">
        <f t="shared" si="13"/>
        <v/>
      </c>
      <c r="Y48" s="217" t="str">
        <f t="shared" si="13"/>
        <v/>
      </c>
      <c r="Z48" s="217" t="str">
        <f t="shared" si="13"/>
        <v/>
      </c>
      <c r="AA48" s="217" t="str">
        <f t="shared" si="12"/>
        <v/>
      </c>
      <c r="AB48" s="217" t="str">
        <f t="shared" si="12"/>
        <v/>
      </c>
      <c r="AC48" s="254" t="str">
        <f t="shared" si="12"/>
        <v/>
      </c>
      <c r="AD48" s="232"/>
      <c r="AE48" s="232"/>
    </row>
    <row r="49" spans="1:31" ht="20.25" customHeight="1">
      <c r="A49" s="166">
        <v>38</v>
      </c>
      <c r="B49" s="144"/>
      <c r="C49" s="162"/>
      <c r="D49" s="190"/>
      <c r="E49" s="190"/>
      <c r="F49" s="190"/>
      <c r="G49" s="190"/>
      <c r="H49" s="190"/>
      <c r="I49" s="190"/>
      <c r="J49" s="190"/>
      <c r="K49" s="190"/>
      <c r="L49" s="190"/>
      <c r="M49" s="190"/>
      <c r="N49" s="190"/>
      <c r="O49" s="190"/>
      <c r="P49" s="190"/>
      <c r="Q49" s="227"/>
      <c r="R49" s="253" t="str">
        <f t="shared" si="13"/>
        <v/>
      </c>
      <c r="S49" s="217" t="str">
        <f t="shared" si="13"/>
        <v/>
      </c>
      <c r="T49" s="217" t="str">
        <f t="shared" si="13"/>
        <v/>
      </c>
      <c r="U49" s="217" t="str">
        <f t="shared" si="13"/>
        <v/>
      </c>
      <c r="V49" s="217" t="str">
        <f t="shared" si="13"/>
        <v/>
      </c>
      <c r="W49" s="217" t="str">
        <f t="shared" si="13"/>
        <v/>
      </c>
      <c r="X49" s="217" t="str">
        <f t="shared" si="13"/>
        <v/>
      </c>
      <c r="Y49" s="217" t="str">
        <f t="shared" si="13"/>
        <v/>
      </c>
      <c r="Z49" s="217" t="str">
        <f t="shared" si="13"/>
        <v/>
      </c>
      <c r="AA49" s="217" t="str">
        <f t="shared" si="12"/>
        <v/>
      </c>
      <c r="AB49" s="217" t="str">
        <f t="shared" si="12"/>
        <v/>
      </c>
      <c r="AC49" s="254" t="str">
        <f t="shared" si="12"/>
        <v/>
      </c>
      <c r="AD49" s="232"/>
      <c r="AE49" s="232"/>
    </row>
    <row r="50" spans="1:31" ht="20.25" customHeight="1">
      <c r="A50" s="166">
        <v>39</v>
      </c>
      <c r="B50" s="144"/>
      <c r="C50" s="162"/>
      <c r="D50" s="190"/>
      <c r="E50" s="190"/>
      <c r="F50" s="190"/>
      <c r="G50" s="190"/>
      <c r="H50" s="190"/>
      <c r="I50" s="190"/>
      <c r="J50" s="190"/>
      <c r="K50" s="190"/>
      <c r="L50" s="190"/>
      <c r="M50" s="190"/>
      <c r="N50" s="190"/>
      <c r="O50" s="190"/>
      <c r="P50" s="190"/>
      <c r="Q50" s="227"/>
      <c r="R50" s="253" t="str">
        <f t="shared" si="13"/>
        <v/>
      </c>
      <c r="S50" s="217" t="str">
        <f t="shared" si="13"/>
        <v/>
      </c>
      <c r="T50" s="217" t="str">
        <f t="shared" si="13"/>
        <v/>
      </c>
      <c r="U50" s="217" t="str">
        <f t="shared" si="13"/>
        <v/>
      </c>
      <c r="V50" s="217" t="str">
        <f t="shared" si="13"/>
        <v/>
      </c>
      <c r="W50" s="217" t="str">
        <f t="shared" si="13"/>
        <v/>
      </c>
      <c r="X50" s="217" t="str">
        <f t="shared" si="13"/>
        <v/>
      </c>
      <c r="Y50" s="217" t="str">
        <f t="shared" si="13"/>
        <v/>
      </c>
      <c r="Z50" s="217" t="str">
        <f t="shared" si="13"/>
        <v/>
      </c>
      <c r="AA50" s="217" t="str">
        <f t="shared" si="12"/>
        <v/>
      </c>
      <c r="AB50" s="217" t="str">
        <f t="shared" si="12"/>
        <v/>
      </c>
      <c r="AC50" s="254" t="str">
        <f t="shared" si="12"/>
        <v/>
      </c>
      <c r="AD50" s="232"/>
      <c r="AE50" s="232"/>
    </row>
    <row r="51" spans="1:31" ht="20.25" customHeight="1" thickBot="1">
      <c r="A51" s="166">
        <v>40</v>
      </c>
      <c r="B51" s="144"/>
      <c r="C51" s="162"/>
      <c r="D51" s="190"/>
      <c r="E51" s="190"/>
      <c r="F51" s="190"/>
      <c r="G51" s="190"/>
      <c r="H51" s="190"/>
      <c r="I51" s="190"/>
      <c r="J51" s="190"/>
      <c r="K51" s="190"/>
      <c r="L51" s="190"/>
      <c r="M51" s="190"/>
      <c r="N51" s="190"/>
      <c r="O51" s="190"/>
      <c r="P51" s="190"/>
      <c r="Q51" s="227"/>
      <c r="R51" s="258" t="str">
        <f t="shared" si="13"/>
        <v/>
      </c>
      <c r="S51" s="259" t="str">
        <f t="shared" si="13"/>
        <v/>
      </c>
      <c r="T51" s="259" t="str">
        <f t="shared" si="13"/>
        <v/>
      </c>
      <c r="U51" s="259" t="str">
        <f t="shared" si="13"/>
        <v/>
      </c>
      <c r="V51" s="259" t="str">
        <f t="shared" si="13"/>
        <v/>
      </c>
      <c r="W51" s="259" t="str">
        <f t="shared" si="13"/>
        <v/>
      </c>
      <c r="X51" s="259" t="str">
        <f t="shared" si="13"/>
        <v/>
      </c>
      <c r="Y51" s="259" t="str">
        <f t="shared" si="13"/>
        <v/>
      </c>
      <c r="Z51" s="259" t="str">
        <f t="shared" si="13"/>
        <v/>
      </c>
      <c r="AA51" s="259" t="str">
        <f t="shared" si="12"/>
        <v/>
      </c>
      <c r="AB51" s="259" t="str">
        <f t="shared" si="12"/>
        <v/>
      </c>
      <c r="AC51" s="260" t="str">
        <f t="shared" si="12"/>
        <v/>
      </c>
      <c r="AD51" s="232"/>
      <c r="AE51" s="232"/>
    </row>
    <row r="52" spans="1:31" ht="17.25" customHeight="1" thickBot="1">
      <c r="A52" s="502" t="s">
        <v>237</v>
      </c>
      <c r="B52" s="503"/>
      <c r="C52" s="504"/>
      <c r="D52" s="245">
        <f>SUM(E52:P52)/12</f>
        <v>4.7549999999999999</v>
      </c>
      <c r="E52" s="214">
        <f>SUM(R12:R51)</f>
        <v>4.05</v>
      </c>
      <c r="F52" s="214">
        <f t="shared" ref="F52:P52" si="14">SUM(S12:S51)</f>
        <v>6</v>
      </c>
      <c r="G52" s="214">
        <f t="shared" si="14"/>
        <v>5.7</v>
      </c>
      <c r="H52" s="214">
        <f t="shared" si="14"/>
        <v>4.6400000000000006</v>
      </c>
      <c r="I52" s="214">
        <f t="shared" si="14"/>
        <v>4.7</v>
      </c>
      <c r="J52" s="214">
        <f t="shared" si="14"/>
        <v>3.67</v>
      </c>
      <c r="K52" s="214">
        <f t="shared" si="14"/>
        <v>4.7</v>
      </c>
      <c r="L52" s="214">
        <f t="shared" si="14"/>
        <v>4.78</v>
      </c>
      <c r="M52" s="214">
        <f t="shared" si="14"/>
        <v>4.58</v>
      </c>
      <c r="N52" s="214">
        <f t="shared" si="14"/>
        <v>4.7</v>
      </c>
      <c r="O52" s="214">
        <f t="shared" si="14"/>
        <v>4.93</v>
      </c>
      <c r="P52" s="215">
        <f t="shared" si="14"/>
        <v>4.6099999999999994</v>
      </c>
      <c r="Q52" s="228"/>
      <c r="R52" s="229"/>
      <c r="S52" s="229"/>
      <c r="T52" s="229"/>
      <c r="U52" s="229"/>
      <c r="V52" s="229"/>
      <c r="W52" s="229"/>
      <c r="X52" s="229"/>
      <c r="Y52" s="229"/>
      <c r="Z52" s="229"/>
      <c r="AA52" s="229"/>
      <c r="AB52" s="229"/>
      <c r="AD52" s="232"/>
      <c r="AE52" s="232"/>
    </row>
    <row r="53" spans="1:31">
      <c r="A53" s="168"/>
      <c r="B53" s="505" t="s">
        <v>205</v>
      </c>
      <c r="C53" s="136" t="s">
        <v>200</v>
      </c>
      <c r="D53" s="246">
        <f>SUM(E53:P53)/12</f>
        <v>1.7508333333333332</v>
      </c>
      <c r="E53" s="216">
        <f>SUMIFS(R$12:R$51,$B$12:$B$51,$C53)</f>
        <v>2</v>
      </c>
      <c r="F53" s="216">
        <f t="shared" ref="F53:P53" si="15">SUMIFS(S$12:S$51,$B$12:$B$51,$C53)</f>
        <v>2</v>
      </c>
      <c r="G53" s="216">
        <f t="shared" si="15"/>
        <v>1.7</v>
      </c>
      <c r="H53" s="216">
        <f t="shared" si="15"/>
        <v>1.6400000000000001</v>
      </c>
      <c r="I53" s="216">
        <f t="shared" si="15"/>
        <v>1.7</v>
      </c>
      <c r="J53" s="216">
        <f t="shared" si="15"/>
        <v>1.67</v>
      </c>
      <c r="K53" s="216">
        <f t="shared" si="15"/>
        <v>1.7</v>
      </c>
      <c r="L53" s="216">
        <f t="shared" si="15"/>
        <v>1.78</v>
      </c>
      <c r="M53" s="216">
        <f t="shared" si="15"/>
        <v>1.58</v>
      </c>
      <c r="N53" s="216">
        <f t="shared" si="15"/>
        <v>1.7</v>
      </c>
      <c r="O53" s="216">
        <f t="shared" si="15"/>
        <v>1.9300000000000002</v>
      </c>
      <c r="P53" s="216">
        <f t="shared" si="15"/>
        <v>1.6099999999999999</v>
      </c>
      <c r="Q53" s="229"/>
      <c r="R53" s="229"/>
      <c r="S53" s="229"/>
      <c r="T53" s="229"/>
      <c r="U53" s="229"/>
      <c r="V53" s="229"/>
      <c r="W53" s="229"/>
      <c r="X53" s="229"/>
      <c r="Y53" s="229"/>
      <c r="Z53" s="229"/>
      <c r="AA53" s="229"/>
      <c r="AB53" s="229"/>
    </row>
    <row r="54" spans="1:31">
      <c r="A54" s="168"/>
      <c r="B54" s="506"/>
      <c r="C54" s="125" t="s">
        <v>214</v>
      </c>
      <c r="D54" s="247">
        <f>SUM(E54:P54)/12</f>
        <v>1</v>
      </c>
      <c r="E54" s="218">
        <f t="shared" ref="E54:E55" si="16">SUMIFS(R$12:R$51,$B$12:$B$51,$C54)</f>
        <v>1</v>
      </c>
      <c r="F54" s="218">
        <f t="shared" ref="F54:F55" si="17">SUMIFS(S$12:S$51,$B$12:$B$51,$C54)</f>
        <v>1</v>
      </c>
      <c r="G54" s="218">
        <f t="shared" ref="G54:G55" si="18">SUMIFS(T$12:T$51,$B$12:$B$51,$C54)</f>
        <v>1</v>
      </c>
      <c r="H54" s="218">
        <f t="shared" ref="H54:H55" si="19">SUMIFS(U$12:U$51,$B$12:$B$51,$C54)</f>
        <v>1</v>
      </c>
      <c r="I54" s="218">
        <f t="shared" ref="I54:I55" si="20">SUMIFS(V$12:V$51,$B$12:$B$51,$C54)</f>
        <v>1</v>
      </c>
      <c r="J54" s="218">
        <f t="shared" ref="J54:J55" si="21">SUMIFS(W$12:W$51,$B$12:$B$51,$C54)</f>
        <v>1</v>
      </c>
      <c r="K54" s="218">
        <f t="shared" ref="K54:K55" si="22">SUMIFS(X$12:X$51,$B$12:$B$51,$C54)</f>
        <v>1</v>
      </c>
      <c r="L54" s="218">
        <f t="shared" ref="L54:L55" si="23">SUMIFS(Y$12:Y$51,$B$12:$B$51,$C54)</f>
        <v>1</v>
      </c>
      <c r="M54" s="218">
        <f t="shared" ref="M54:M55" si="24">SUMIFS(Z$12:Z$51,$B$12:$B$51,$C54)</f>
        <v>1</v>
      </c>
      <c r="N54" s="218">
        <f t="shared" ref="N54:N55" si="25">SUMIFS(AA$12:AA$51,$B$12:$B$51,$C54)</f>
        <v>1</v>
      </c>
      <c r="O54" s="218">
        <f t="shared" ref="O54:O55" si="26">SUMIFS(AB$12:AB$51,$B$12:$B$51,$C54)</f>
        <v>1</v>
      </c>
      <c r="P54" s="219">
        <f t="shared" ref="P54:P55" si="27">SUMIFS(AC$12:AC$51,$B$12:$B$51,$C54)</f>
        <v>1</v>
      </c>
      <c r="Q54" s="229"/>
      <c r="R54" s="229"/>
      <c r="S54" s="229"/>
      <c r="T54" s="229"/>
      <c r="U54" s="229"/>
      <c r="V54" s="229"/>
      <c r="W54" s="229"/>
      <c r="X54" s="229"/>
      <c r="Y54" s="229"/>
      <c r="Z54" s="229"/>
      <c r="AA54" s="229"/>
      <c r="AB54" s="229"/>
    </row>
    <row r="55" spans="1:31" ht="13.75" thickBot="1">
      <c r="A55" s="168"/>
      <c r="B55" s="507"/>
      <c r="C55" s="137" t="s">
        <v>212</v>
      </c>
      <c r="D55" s="248">
        <f>SUM(E55:P55)/12</f>
        <v>2.0041666666666669</v>
      </c>
      <c r="E55" s="220">
        <f t="shared" si="16"/>
        <v>1.0499999999999998</v>
      </c>
      <c r="F55" s="220">
        <f t="shared" si="17"/>
        <v>3</v>
      </c>
      <c r="G55" s="220">
        <f t="shared" si="18"/>
        <v>3</v>
      </c>
      <c r="H55" s="220">
        <f t="shared" si="19"/>
        <v>2</v>
      </c>
      <c r="I55" s="220">
        <f t="shared" si="20"/>
        <v>2</v>
      </c>
      <c r="J55" s="220">
        <f t="shared" si="21"/>
        <v>1</v>
      </c>
      <c r="K55" s="220">
        <f t="shared" si="22"/>
        <v>2</v>
      </c>
      <c r="L55" s="220">
        <f t="shared" si="23"/>
        <v>2</v>
      </c>
      <c r="M55" s="220">
        <f t="shared" si="24"/>
        <v>2</v>
      </c>
      <c r="N55" s="220">
        <f t="shared" si="25"/>
        <v>2</v>
      </c>
      <c r="O55" s="220">
        <f t="shared" si="26"/>
        <v>2</v>
      </c>
      <c r="P55" s="221">
        <f t="shared" si="27"/>
        <v>2</v>
      </c>
      <c r="Q55" s="229"/>
      <c r="R55" s="161"/>
      <c r="S55" s="161"/>
      <c r="T55" s="161"/>
      <c r="U55" s="161"/>
      <c r="V55" s="161"/>
      <c r="W55" s="161"/>
      <c r="X55" s="161"/>
      <c r="Y55" s="161"/>
      <c r="Z55" s="161"/>
      <c r="AA55" s="161"/>
      <c r="AB55" s="161"/>
    </row>
    <row r="56" spans="1:31">
      <c r="A56" s="164"/>
      <c r="B56" s="164"/>
      <c r="C56" s="161"/>
      <c r="D56" s="165"/>
      <c r="E56" s="161"/>
      <c r="F56" s="161"/>
      <c r="G56" s="161"/>
      <c r="H56" s="161"/>
      <c r="I56" s="161"/>
      <c r="J56" s="161"/>
      <c r="K56" s="161"/>
      <c r="L56" s="161"/>
      <c r="M56" s="161"/>
      <c r="N56" s="161"/>
      <c r="O56" s="161"/>
      <c r="P56" s="161"/>
      <c r="Q56" s="161"/>
    </row>
    <row r="57" spans="1:31">
      <c r="A57" t="s">
        <v>210</v>
      </c>
    </row>
    <row r="58" spans="1:31">
      <c r="A58" s="117">
        <v>1</v>
      </c>
      <c r="B58" t="s">
        <v>238</v>
      </c>
    </row>
    <row r="59" spans="1:31">
      <c r="A59" s="117">
        <v>2</v>
      </c>
      <c r="B59" s="140" t="s">
        <v>231</v>
      </c>
      <c r="C59" s="140"/>
      <c r="D59" s="140"/>
      <c r="E59" s="140"/>
      <c r="F59" s="140"/>
      <c r="G59" s="140"/>
      <c r="H59" s="140"/>
      <c r="I59" s="140"/>
      <c r="J59" s="140"/>
      <c r="K59" s="140"/>
      <c r="L59" s="140"/>
      <c r="M59" s="140"/>
      <c r="N59" s="140"/>
      <c r="O59" s="140"/>
    </row>
    <row r="60" spans="1:31">
      <c r="A60" s="117"/>
      <c r="B60" t="s">
        <v>232</v>
      </c>
      <c r="C60" s="140"/>
      <c r="D60" s="140"/>
      <c r="E60" s="140"/>
      <c r="F60" s="140"/>
      <c r="G60" s="140"/>
      <c r="H60" s="140"/>
      <c r="I60" s="140"/>
      <c r="J60" s="140"/>
      <c r="K60" s="140"/>
      <c r="L60" s="140"/>
      <c r="M60" s="140"/>
      <c r="N60" s="140"/>
      <c r="O60" s="140"/>
    </row>
    <row r="61" spans="1:31">
      <c r="A61" s="117">
        <v>3</v>
      </c>
      <c r="B61" s="140" t="s">
        <v>233</v>
      </c>
    </row>
    <row r="62" spans="1:31">
      <c r="B62" s="160" t="s">
        <v>234</v>
      </c>
    </row>
    <row r="63" spans="1:31">
      <c r="A63" s="117"/>
      <c r="B63" s="160"/>
    </row>
    <row r="64" spans="1:31">
      <c r="A64" t="s">
        <v>235</v>
      </c>
    </row>
    <row r="65" spans="2:3">
      <c r="B65" s="138"/>
      <c r="C65" t="s">
        <v>217</v>
      </c>
    </row>
    <row r="66" spans="2:3">
      <c r="B66" s="139"/>
      <c r="C66" t="s">
        <v>218</v>
      </c>
    </row>
    <row r="67" spans="2:3">
      <c r="B67" s="141"/>
      <c r="C67" t="s">
        <v>219</v>
      </c>
    </row>
  </sheetData>
  <mergeCells count="10">
    <mergeCell ref="B6:D7"/>
    <mergeCell ref="A52:C52"/>
    <mergeCell ref="B53:B55"/>
    <mergeCell ref="A4:P4"/>
    <mergeCell ref="E7:P7"/>
    <mergeCell ref="A10:A11"/>
    <mergeCell ref="B10:B11"/>
    <mergeCell ref="C10:C11"/>
    <mergeCell ref="D10:D11"/>
    <mergeCell ref="E11:P11"/>
  </mergeCells>
  <phoneticPr fontId="8"/>
  <conditionalFormatting sqref="E8:AB8">
    <cfRule type="cellIs" dxfId="0" priority="1" operator="between">
      <formula>1</formula>
      <formula>14</formula>
    </cfRule>
  </conditionalFormatting>
  <dataValidations count="3">
    <dataValidation type="list" allowBlank="1" showInputMessage="1" showErrorMessage="1" sqref="B12:B51" xr:uid="{00000000-0002-0000-0500-000000000000}">
      <formula1>$AF$15:$AF$17</formula1>
    </dataValidation>
    <dataValidation type="list" allowBlank="1" showInputMessage="1" showErrorMessage="1" sqref="C12:C51" xr:uid="{00000000-0002-0000-0500-000001000000}">
      <formula1>$AF$20:$AF$23</formula1>
    </dataValidation>
    <dataValidation imeMode="halfAlpha" allowBlank="1" showInputMessage="1" showErrorMessage="1" sqref="E12:P51 E8:P8" xr:uid="{C543C6CD-093B-40F9-8411-A72985E53A33}"/>
  </dataValidations>
  <pageMargins left="0.70866141732283472" right="0.70866141732283472" top="0.74803149606299213" bottom="0.74803149606299213" header="0.31496062992125984" footer="0.31496062992125984"/>
  <pageSetup paperSize="9" scale="64" orientation="portrait" errors="blank"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6"/>
  <sheetViews>
    <sheetView view="pageBreakPreview" zoomScaleNormal="100" zoomScaleSheetLayoutView="100" workbookViewId="0">
      <selection activeCell="V11" sqref="V11"/>
    </sheetView>
  </sheetViews>
  <sheetFormatPr defaultColWidth="9" defaultRowHeight="13.3"/>
  <cols>
    <col min="1" max="1" width="5.23046875" style="20" customWidth="1"/>
    <col min="2" max="32" width="3.84375" style="20" customWidth="1"/>
    <col min="33" max="33" width="6.4609375" style="20" customWidth="1"/>
    <col min="34" max="16384" width="9" style="20"/>
  </cols>
  <sheetData>
    <row r="1" spans="1:33" ht="19.5" customHeight="1">
      <c r="A1" s="26" t="s">
        <v>136</v>
      </c>
    </row>
    <row r="2" spans="1:33" ht="21.75" customHeight="1">
      <c r="B2" s="74"/>
      <c r="C2" s="74"/>
      <c r="D2" s="74"/>
      <c r="E2" s="74"/>
      <c r="F2" s="74"/>
      <c r="G2" s="74"/>
      <c r="H2" s="74"/>
      <c r="I2" s="74"/>
      <c r="J2" s="74"/>
      <c r="K2" s="74" t="s">
        <v>137</v>
      </c>
      <c r="L2" s="74"/>
      <c r="M2" s="74"/>
      <c r="N2" s="74"/>
      <c r="O2" s="74"/>
      <c r="P2" s="74"/>
      <c r="Q2" s="74"/>
      <c r="R2" s="74"/>
      <c r="S2" s="74"/>
      <c r="T2" s="74"/>
      <c r="U2" s="74"/>
      <c r="V2" s="74"/>
      <c r="W2" s="74"/>
      <c r="X2" s="74"/>
      <c r="Y2" s="74"/>
      <c r="Z2" s="74"/>
      <c r="AA2" s="74"/>
      <c r="AB2" s="74"/>
      <c r="AC2" s="74"/>
      <c r="AD2" s="74"/>
      <c r="AE2" s="74"/>
      <c r="AF2" s="74"/>
      <c r="AG2" s="74"/>
    </row>
    <row r="3" spans="1:33" ht="21" customHeight="1">
      <c r="A3" s="74"/>
      <c r="X3" s="142" t="str">
        <f>"保育施設名　　"&amp;'別紙２－１'!C14</f>
        <v>保育施設名　　○○保育所</v>
      </c>
      <c r="Y3" s="143"/>
      <c r="Z3" s="143"/>
      <c r="AA3" s="163"/>
      <c r="AB3" s="163"/>
    </row>
    <row r="4" spans="1:33" s="76" customFormat="1">
      <c r="A4" s="24" t="s">
        <v>56</v>
      </c>
      <c r="B4" s="523">
        <v>1</v>
      </c>
      <c r="C4" s="523">
        <v>2</v>
      </c>
      <c r="D4" s="523">
        <v>3</v>
      </c>
      <c r="E4" s="523">
        <v>4</v>
      </c>
      <c r="F4" s="523">
        <v>5</v>
      </c>
      <c r="G4" s="523">
        <v>6</v>
      </c>
      <c r="H4" s="523">
        <v>7</v>
      </c>
      <c r="I4" s="523">
        <v>8</v>
      </c>
      <c r="J4" s="523">
        <v>9</v>
      </c>
      <c r="K4" s="523">
        <v>10</v>
      </c>
      <c r="L4" s="523">
        <v>11</v>
      </c>
      <c r="M4" s="523">
        <v>12</v>
      </c>
      <c r="N4" s="523">
        <v>13</v>
      </c>
      <c r="O4" s="523">
        <v>14</v>
      </c>
      <c r="P4" s="523">
        <v>15</v>
      </c>
      <c r="Q4" s="523">
        <v>16</v>
      </c>
      <c r="R4" s="523">
        <v>17</v>
      </c>
      <c r="S4" s="523">
        <v>18</v>
      </c>
      <c r="T4" s="523">
        <v>19</v>
      </c>
      <c r="U4" s="523">
        <v>20</v>
      </c>
      <c r="V4" s="523">
        <v>21</v>
      </c>
      <c r="W4" s="523">
        <v>22</v>
      </c>
      <c r="X4" s="523">
        <v>23</v>
      </c>
      <c r="Y4" s="523">
        <v>24</v>
      </c>
      <c r="Z4" s="523">
        <v>25</v>
      </c>
      <c r="AA4" s="523">
        <v>26</v>
      </c>
      <c r="AB4" s="523">
        <v>27</v>
      </c>
      <c r="AC4" s="523">
        <v>28</v>
      </c>
      <c r="AD4" s="523">
        <v>29</v>
      </c>
      <c r="AE4" s="523">
        <v>30</v>
      </c>
      <c r="AF4" s="523">
        <v>31</v>
      </c>
      <c r="AG4" s="523" t="s">
        <v>138</v>
      </c>
    </row>
    <row r="5" spans="1:33" s="76" customFormat="1">
      <c r="A5" s="77" t="s">
        <v>57</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4"/>
      <c r="AE5" s="524"/>
      <c r="AF5" s="524"/>
      <c r="AG5" s="523"/>
    </row>
    <row r="6" spans="1:33" ht="24.75" customHeight="1">
      <c r="A6" s="78">
        <v>4</v>
      </c>
      <c r="B6" s="288"/>
      <c r="C6" s="288"/>
      <c r="D6" s="288"/>
      <c r="E6" s="288">
        <v>1</v>
      </c>
      <c r="F6" s="288"/>
      <c r="G6" s="288"/>
      <c r="H6" s="288"/>
      <c r="I6" s="288"/>
      <c r="J6" s="288"/>
      <c r="K6" s="288"/>
      <c r="L6" s="288"/>
      <c r="M6" s="288"/>
      <c r="N6" s="288"/>
      <c r="O6" s="288"/>
      <c r="P6" s="288"/>
      <c r="Q6" s="288"/>
      <c r="R6" s="288"/>
      <c r="S6" s="288"/>
      <c r="T6" s="288"/>
      <c r="U6" s="288"/>
      <c r="V6" s="288"/>
      <c r="W6" s="288"/>
      <c r="X6" s="288"/>
      <c r="Y6" s="288"/>
      <c r="Z6" s="288"/>
      <c r="AA6" s="288"/>
      <c r="AB6" s="288"/>
      <c r="AC6" s="289"/>
      <c r="AD6" s="288"/>
      <c r="AE6" s="288"/>
      <c r="AF6" s="290"/>
      <c r="AG6" s="79">
        <f>COUNTA(B6:AF6)</f>
        <v>1</v>
      </c>
    </row>
    <row r="7" spans="1:33" ht="24.75" customHeight="1">
      <c r="A7" s="78">
        <v>5</v>
      </c>
      <c r="B7" s="288"/>
      <c r="C7" s="288"/>
      <c r="D7" s="288"/>
      <c r="E7" s="288"/>
      <c r="F7" s="288"/>
      <c r="G7" s="288"/>
      <c r="H7" s="288"/>
      <c r="I7" s="288"/>
      <c r="J7" s="288"/>
      <c r="K7" s="288"/>
      <c r="L7" s="288"/>
      <c r="M7" s="288"/>
      <c r="N7" s="288"/>
      <c r="O7" s="288">
        <v>2</v>
      </c>
      <c r="P7" s="288"/>
      <c r="Q7" s="288"/>
      <c r="R7" s="288"/>
      <c r="S7" s="288"/>
      <c r="T7" s="288"/>
      <c r="U7" s="288"/>
      <c r="V7" s="288"/>
      <c r="W7" s="288"/>
      <c r="X7" s="288"/>
      <c r="Y7" s="288"/>
      <c r="Z7" s="288"/>
      <c r="AA7" s="288"/>
      <c r="AB7" s="288"/>
      <c r="AC7" s="289"/>
      <c r="AD7" s="288"/>
      <c r="AE7" s="288"/>
      <c r="AF7" s="288"/>
      <c r="AG7" s="79">
        <f>COUNTA(B7:AF7)</f>
        <v>1</v>
      </c>
    </row>
    <row r="8" spans="1:33" ht="24.75" customHeight="1">
      <c r="A8" s="78">
        <v>6</v>
      </c>
      <c r="B8" s="288"/>
      <c r="C8" s="288"/>
      <c r="D8" s="288"/>
      <c r="E8" s="288"/>
      <c r="F8" s="288"/>
      <c r="G8" s="288"/>
      <c r="H8" s="288"/>
      <c r="I8" s="288"/>
      <c r="J8" s="288"/>
      <c r="K8" s="288"/>
      <c r="L8" s="288"/>
      <c r="M8" s="288"/>
      <c r="N8" s="288"/>
      <c r="O8" s="288"/>
      <c r="P8" s="288"/>
      <c r="Q8" s="288"/>
      <c r="R8" s="288"/>
      <c r="S8" s="288">
        <v>2</v>
      </c>
      <c r="T8" s="288"/>
      <c r="U8" s="288"/>
      <c r="V8" s="288"/>
      <c r="W8" s="288"/>
      <c r="X8" s="288"/>
      <c r="Y8" s="288"/>
      <c r="Z8" s="288"/>
      <c r="AA8" s="288"/>
      <c r="AB8" s="288"/>
      <c r="AC8" s="289"/>
      <c r="AD8" s="288"/>
      <c r="AE8" s="288"/>
      <c r="AF8" s="290"/>
      <c r="AG8" s="79">
        <f t="shared" ref="AG8:AG17" si="0">COUNTA(B8:AF8)</f>
        <v>1</v>
      </c>
    </row>
    <row r="9" spans="1:33" ht="24.75" customHeight="1">
      <c r="A9" s="78">
        <v>7</v>
      </c>
      <c r="B9" s="288"/>
      <c r="C9" s="288"/>
      <c r="D9" s="288"/>
      <c r="E9" s="288"/>
      <c r="F9" s="288"/>
      <c r="G9" s="288"/>
      <c r="H9" s="288"/>
      <c r="I9" s="288"/>
      <c r="J9" s="288"/>
      <c r="K9" s="288"/>
      <c r="L9" s="288"/>
      <c r="M9" s="288"/>
      <c r="N9" s="288"/>
      <c r="O9" s="288"/>
      <c r="P9" s="288"/>
      <c r="Q9" s="288"/>
      <c r="R9" s="288"/>
      <c r="S9" s="288"/>
      <c r="T9" s="288"/>
      <c r="U9" s="288"/>
      <c r="V9" s="288"/>
      <c r="W9" s="288"/>
      <c r="X9" s="288"/>
      <c r="Y9" s="288">
        <v>3</v>
      </c>
      <c r="Z9" s="288"/>
      <c r="AA9" s="288"/>
      <c r="AB9" s="288"/>
      <c r="AC9" s="289"/>
      <c r="AD9" s="288"/>
      <c r="AE9" s="288"/>
      <c r="AF9" s="288"/>
      <c r="AG9" s="79">
        <f t="shared" si="0"/>
        <v>1</v>
      </c>
    </row>
    <row r="10" spans="1:33" ht="24.75" customHeight="1">
      <c r="A10" s="78">
        <v>8</v>
      </c>
      <c r="B10" s="288"/>
      <c r="C10" s="288"/>
      <c r="D10" s="288"/>
      <c r="E10" s="288"/>
      <c r="F10" s="288"/>
      <c r="G10" s="288"/>
      <c r="H10" s="288"/>
      <c r="I10" s="288"/>
      <c r="J10" s="288"/>
      <c r="K10" s="288"/>
      <c r="L10" s="288"/>
      <c r="M10" s="288"/>
      <c r="N10" s="288">
        <v>2</v>
      </c>
      <c r="O10" s="288"/>
      <c r="P10" s="288"/>
      <c r="Q10" s="288"/>
      <c r="R10" s="288"/>
      <c r="S10" s="288"/>
      <c r="T10" s="288"/>
      <c r="U10" s="288"/>
      <c r="V10" s="288"/>
      <c r="W10" s="288"/>
      <c r="X10" s="288"/>
      <c r="Y10" s="288"/>
      <c r="Z10" s="288"/>
      <c r="AA10" s="288"/>
      <c r="AB10" s="288"/>
      <c r="AC10" s="289"/>
      <c r="AD10" s="288"/>
      <c r="AE10" s="288"/>
      <c r="AF10" s="288"/>
      <c r="AG10" s="79">
        <f t="shared" si="0"/>
        <v>1</v>
      </c>
    </row>
    <row r="11" spans="1:33" ht="24.75" customHeight="1">
      <c r="A11" s="78">
        <v>9</v>
      </c>
      <c r="B11" s="288"/>
      <c r="C11" s="288"/>
      <c r="D11" s="288"/>
      <c r="E11" s="288"/>
      <c r="F11" s="288">
        <v>1</v>
      </c>
      <c r="G11" s="288"/>
      <c r="H11" s="288"/>
      <c r="I11" s="288"/>
      <c r="J11" s="288"/>
      <c r="K11" s="288"/>
      <c r="L11" s="288"/>
      <c r="M11" s="288"/>
      <c r="N11" s="288"/>
      <c r="O11" s="288"/>
      <c r="P11" s="288"/>
      <c r="Q11" s="288"/>
      <c r="R11" s="288"/>
      <c r="S11" s="288"/>
      <c r="T11" s="288"/>
      <c r="U11" s="288"/>
      <c r="V11" s="288"/>
      <c r="W11" s="288"/>
      <c r="X11" s="288"/>
      <c r="Y11" s="288"/>
      <c r="Z11" s="288"/>
      <c r="AA11" s="288"/>
      <c r="AB11" s="288"/>
      <c r="AC11" s="289"/>
      <c r="AD11" s="288"/>
      <c r="AE11" s="288"/>
      <c r="AF11" s="290"/>
      <c r="AG11" s="79">
        <f t="shared" si="0"/>
        <v>1</v>
      </c>
    </row>
    <row r="12" spans="1:33" ht="24.75" customHeight="1">
      <c r="A12" s="78">
        <v>10</v>
      </c>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9"/>
      <c r="AD12" s="288"/>
      <c r="AE12" s="288"/>
      <c r="AF12" s="288"/>
      <c r="AG12" s="79">
        <f t="shared" si="0"/>
        <v>0</v>
      </c>
    </row>
    <row r="13" spans="1:33" ht="24.75" customHeight="1">
      <c r="A13" s="78">
        <v>11</v>
      </c>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9"/>
      <c r="AD13" s="288"/>
      <c r="AE13" s="288"/>
      <c r="AF13" s="290"/>
      <c r="AG13" s="79">
        <f t="shared" si="0"/>
        <v>0</v>
      </c>
    </row>
    <row r="14" spans="1:33" ht="24.75" customHeight="1">
      <c r="A14" s="78">
        <v>12</v>
      </c>
      <c r="B14" s="288"/>
      <c r="C14" s="288"/>
      <c r="D14" s="288"/>
      <c r="E14" s="288"/>
      <c r="F14" s="288"/>
      <c r="G14" s="288"/>
      <c r="H14" s="288"/>
      <c r="I14" s="288"/>
      <c r="J14" s="288"/>
      <c r="K14" s="288">
        <v>2</v>
      </c>
      <c r="L14" s="288"/>
      <c r="M14" s="288"/>
      <c r="N14" s="288"/>
      <c r="O14" s="288"/>
      <c r="P14" s="288"/>
      <c r="Q14" s="288"/>
      <c r="R14" s="288"/>
      <c r="S14" s="288"/>
      <c r="T14" s="288"/>
      <c r="U14" s="288"/>
      <c r="V14" s="288"/>
      <c r="W14" s="288">
        <v>1</v>
      </c>
      <c r="X14" s="288"/>
      <c r="Y14" s="288"/>
      <c r="Z14" s="288"/>
      <c r="AA14" s="288"/>
      <c r="AB14" s="288"/>
      <c r="AC14" s="289"/>
      <c r="AD14" s="288"/>
      <c r="AE14" s="288"/>
      <c r="AF14" s="288"/>
      <c r="AG14" s="79">
        <f t="shared" si="0"/>
        <v>2</v>
      </c>
    </row>
    <row r="15" spans="1:33" ht="24.75" customHeight="1">
      <c r="A15" s="78">
        <v>1</v>
      </c>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v>1</v>
      </c>
      <c r="AA15" s="288"/>
      <c r="AB15" s="288"/>
      <c r="AC15" s="289"/>
      <c r="AD15" s="288"/>
      <c r="AE15" s="288"/>
      <c r="AF15" s="288"/>
      <c r="AG15" s="79">
        <f t="shared" si="0"/>
        <v>1</v>
      </c>
    </row>
    <row r="16" spans="1:33" ht="24.75" customHeight="1">
      <c r="A16" s="78">
        <v>2</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9"/>
      <c r="AD16" s="290"/>
      <c r="AE16" s="290"/>
      <c r="AF16" s="290"/>
      <c r="AG16" s="79">
        <f t="shared" si="0"/>
        <v>0</v>
      </c>
    </row>
    <row r="17" spans="1:33" ht="24.75" customHeight="1">
      <c r="A17" s="78">
        <v>3</v>
      </c>
      <c r="B17" s="288"/>
      <c r="C17" s="288"/>
      <c r="D17" s="288"/>
      <c r="E17" s="288"/>
      <c r="F17" s="288"/>
      <c r="G17" s="288"/>
      <c r="H17" s="288"/>
      <c r="I17" s="288"/>
      <c r="J17" s="288"/>
      <c r="K17" s="288"/>
      <c r="L17" s="288"/>
      <c r="M17" s="288"/>
      <c r="N17" s="288">
        <v>2</v>
      </c>
      <c r="O17" s="288"/>
      <c r="P17" s="288"/>
      <c r="Q17" s="288"/>
      <c r="R17" s="288"/>
      <c r="S17" s="288"/>
      <c r="T17" s="288"/>
      <c r="U17" s="288"/>
      <c r="V17" s="288"/>
      <c r="W17" s="288"/>
      <c r="X17" s="288"/>
      <c r="Y17" s="288"/>
      <c r="Z17" s="288"/>
      <c r="AA17" s="288"/>
      <c r="AB17" s="288"/>
      <c r="AC17" s="289"/>
      <c r="AD17" s="288"/>
      <c r="AE17" s="288"/>
      <c r="AF17" s="288"/>
      <c r="AG17" s="79">
        <f t="shared" si="0"/>
        <v>1</v>
      </c>
    </row>
    <row r="18" spans="1:33" ht="24.75" customHeight="1">
      <c r="A18" s="525" t="s">
        <v>58</v>
      </c>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7"/>
      <c r="AE18" s="527"/>
      <c r="AF18" s="528"/>
      <c r="AG18" s="252">
        <f>SUM(AG6:AG17)</f>
        <v>10</v>
      </c>
    </row>
    <row r="19" spans="1:33" ht="9" customHeight="1"/>
    <row r="20" spans="1:33" ht="15.75" customHeight="1">
      <c r="A20" s="82" t="s">
        <v>140</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row>
    <row r="21" spans="1:33" ht="15.75" customHeight="1">
      <c r="A21" s="82"/>
      <c r="B21" s="82" t="s">
        <v>141</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row>
    <row r="22" spans="1:33" ht="3.75"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row>
    <row r="23" spans="1:33">
      <c r="A23" s="82"/>
      <c r="B23" s="82" t="s">
        <v>142</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row>
    <row r="24" spans="1:33">
      <c r="A24" s="82"/>
      <c r="B24" s="82" t="s">
        <v>143</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row>
    <row r="25" spans="1:33">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row>
    <row r="26" spans="1:33">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imeMode="halfAlpha" allowBlank="1" showInputMessage="1" showErrorMessage="1" sqref="B6:AG17" xr:uid="{D63D7DC0-17F7-4C1F-8365-9C34A9FE9EC7}"/>
  </dataValidations>
  <pageMargins left="0.75" right="0.75" top="1" bottom="1" header="0.51200000000000001" footer="0.51200000000000001"/>
  <pageSetup paperSize="9" orientation="landscape" r:id="rId1"/>
  <headerFooter alignWithMargins="0"/>
  <ignoredErrors>
    <ignoredError sqref="AG6:AG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0"/>
  <sheetViews>
    <sheetView view="pageBreakPreview" topLeftCell="A8" zoomScaleNormal="100" zoomScaleSheetLayoutView="100" workbookViewId="0">
      <selection activeCell="A18" sqref="A18:AF18"/>
    </sheetView>
  </sheetViews>
  <sheetFormatPr defaultColWidth="9" defaultRowHeight="13.3"/>
  <cols>
    <col min="1" max="1" width="5.23046875" style="20" customWidth="1"/>
    <col min="2" max="32" width="3.84375" style="20" customWidth="1"/>
    <col min="33" max="33" width="6.4609375" style="20" customWidth="1"/>
    <col min="34" max="16384" width="9" style="20"/>
  </cols>
  <sheetData>
    <row r="1" spans="1:33" ht="19.5" customHeight="1">
      <c r="A1" s="26" t="s">
        <v>144</v>
      </c>
    </row>
    <row r="2" spans="1:33" ht="21.75" customHeight="1">
      <c r="B2" s="74"/>
      <c r="C2" s="74"/>
      <c r="D2" s="74"/>
      <c r="E2" s="74"/>
      <c r="F2" s="74"/>
      <c r="G2" s="74"/>
      <c r="I2" s="74"/>
      <c r="J2" s="74"/>
      <c r="K2" s="105" t="s">
        <v>145</v>
      </c>
      <c r="L2" s="105"/>
      <c r="M2" s="105"/>
      <c r="N2" s="105"/>
      <c r="O2" s="105"/>
      <c r="P2" s="105"/>
      <c r="Q2" s="105"/>
      <c r="R2" s="105"/>
      <c r="S2" s="105"/>
      <c r="T2" s="105"/>
      <c r="U2" s="105"/>
      <c r="V2" s="105"/>
      <c r="W2" s="74"/>
      <c r="X2" s="74"/>
      <c r="Y2" s="74"/>
      <c r="Z2" s="74"/>
      <c r="AA2" s="74"/>
      <c r="AB2" s="74"/>
      <c r="AC2" s="74"/>
      <c r="AD2" s="74"/>
      <c r="AE2" s="74"/>
      <c r="AF2" s="74"/>
      <c r="AG2" s="74"/>
    </row>
    <row r="3" spans="1:33" ht="21" customHeight="1">
      <c r="A3" s="86" t="str">
        <f>別紙様式２!B14</f>
        <v>令和６年度</v>
      </c>
      <c r="X3" s="142" t="str">
        <f>"保育施設名　　"&amp;'別紙２－１'!C14</f>
        <v>保育施設名　　○○保育所</v>
      </c>
      <c r="Y3" s="143"/>
      <c r="Z3" s="143"/>
    </row>
    <row r="4" spans="1:33" s="76" customFormat="1">
      <c r="A4" s="24" t="s">
        <v>56</v>
      </c>
      <c r="B4" s="523">
        <v>1</v>
      </c>
      <c r="C4" s="523">
        <v>2</v>
      </c>
      <c r="D4" s="523">
        <v>3</v>
      </c>
      <c r="E4" s="523">
        <v>4</v>
      </c>
      <c r="F4" s="523">
        <v>5</v>
      </c>
      <c r="G4" s="523">
        <v>6</v>
      </c>
      <c r="H4" s="523">
        <v>7</v>
      </c>
      <c r="I4" s="523">
        <v>8</v>
      </c>
      <c r="J4" s="523">
        <v>9</v>
      </c>
      <c r="K4" s="523">
        <v>10</v>
      </c>
      <c r="L4" s="523">
        <v>11</v>
      </c>
      <c r="M4" s="523">
        <v>12</v>
      </c>
      <c r="N4" s="523">
        <v>13</v>
      </c>
      <c r="O4" s="523">
        <v>14</v>
      </c>
      <c r="P4" s="523">
        <v>15</v>
      </c>
      <c r="Q4" s="523">
        <v>16</v>
      </c>
      <c r="R4" s="523">
        <v>17</v>
      </c>
      <c r="S4" s="523">
        <v>18</v>
      </c>
      <c r="T4" s="523">
        <v>19</v>
      </c>
      <c r="U4" s="523">
        <v>20</v>
      </c>
      <c r="V4" s="523">
        <v>21</v>
      </c>
      <c r="W4" s="523">
        <v>22</v>
      </c>
      <c r="X4" s="523">
        <v>23</v>
      </c>
      <c r="Y4" s="523">
        <v>24</v>
      </c>
      <c r="Z4" s="523">
        <v>25</v>
      </c>
      <c r="AA4" s="523">
        <v>26</v>
      </c>
      <c r="AB4" s="523">
        <v>27</v>
      </c>
      <c r="AC4" s="523">
        <v>28</v>
      </c>
      <c r="AD4" s="523">
        <v>29</v>
      </c>
      <c r="AE4" s="523">
        <v>30</v>
      </c>
      <c r="AF4" s="523">
        <v>31</v>
      </c>
      <c r="AG4" s="523" t="s">
        <v>138</v>
      </c>
    </row>
    <row r="5" spans="1:33" s="76" customFormat="1">
      <c r="A5" s="77" t="s">
        <v>57</v>
      </c>
      <c r="B5" s="524"/>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3"/>
    </row>
    <row r="6" spans="1:33" ht="24.75" customHeight="1">
      <c r="A6" s="83">
        <v>4</v>
      </c>
      <c r="B6" s="304"/>
      <c r="C6" s="304"/>
      <c r="D6" s="304"/>
      <c r="E6" s="304"/>
      <c r="F6" s="304"/>
      <c r="G6" s="304"/>
      <c r="H6" s="306"/>
      <c r="I6" s="304"/>
      <c r="J6" s="304"/>
      <c r="K6" s="304"/>
      <c r="L6" s="304"/>
      <c r="M6" s="304"/>
      <c r="N6" s="304"/>
      <c r="O6" s="306"/>
      <c r="P6" s="304"/>
      <c r="Q6" s="304"/>
      <c r="R6" s="304"/>
      <c r="S6" s="304"/>
      <c r="T6" s="304"/>
      <c r="U6" s="304"/>
      <c r="V6" s="306"/>
      <c r="W6" s="304"/>
      <c r="X6" s="304"/>
      <c r="Y6" s="304"/>
      <c r="Z6" s="304"/>
      <c r="AA6" s="304"/>
      <c r="AB6" s="304"/>
      <c r="AC6" s="306"/>
      <c r="AD6" s="306" t="s">
        <v>276</v>
      </c>
      <c r="AE6" s="304"/>
      <c r="AF6" s="305"/>
      <c r="AG6" s="79">
        <f>COUNTIF(B6:AF6,"○")</f>
        <v>1</v>
      </c>
    </row>
    <row r="7" spans="1:33" ht="24.75" customHeight="1">
      <c r="A7" s="83">
        <v>5</v>
      </c>
      <c r="B7" s="304"/>
      <c r="C7" s="304"/>
      <c r="D7" s="306" t="s">
        <v>276</v>
      </c>
      <c r="E7" s="306"/>
      <c r="F7" s="306"/>
      <c r="G7" s="306" t="s">
        <v>276</v>
      </c>
      <c r="H7" s="304"/>
      <c r="I7" s="304"/>
      <c r="J7" s="304"/>
      <c r="K7" s="304"/>
      <c r="L7" s="304"/>
      <c r="M7" s="306"/>
      <c r="N7" s="304"/>
      <c r="O7" s="304"/>
      <c r="P7" s="304"/>
      <c r="Q7" s="304"/>
      <c r="R7" s="304"/>
      <c r="S7" s="304"/>
      <c r="T7" s="306"/>
      <c r="U7" s="304"/>
      <c r="V7" s="304"/>
      <c r="W7" s="304"/>
      <c r="X7" s="304"/>
      <c r="Y7" s="304"/>
      <c r="Z7" s="304"/>
      <c r="AA7" s="306"/>
      <c r="AB7" s="304"/>
      <c r="AC7" s="304"/>
      <c r="AD7" s="304"/>
      <c r="AE7" s="304"/>
      <c r="AF7" s="304"/>
      <c r="AG7" s="79">
        <f t="shared" ref="AG7:AG16" si="0">COUNTIF(B7:AF7,"○")</f>
        <v>2</v>
      </c>
    </row>
    <row r="8" spans="1:33" ht="24.75" customHeight="1">
      <c r="A8" s="83">
        <v>6</v>
      </c>
      <c r="B8" s="304"/>
      <c r="C8" s="306"/>
      <c r="D8" s="304"/>
      <c r="E8" s="304"/>
      <c r="F8" s="304"/>
      <c r="G8" s="304"/>
      <c r="H8" s="304"/>
      <c r="I8" s="304"/>
      <c r="J8" s="306"/>
      <c r="K8" s="304"/>
      <c r="L8" s="304"/>
      <c r="M8" s="304"/>
      <c r="N8" s="304"/>
      <c r="O8" s="304"/>
      <c r="P8" s="304"/>
      <c r="Q8" s="306"/>
      <c r="R8" s="304"/>
      <c r="S8" s="304"/>
      <c r="T8" s="304"/>
      <c r="U8" s="304"/>
      <c r="V8" s="304"/>
      <c r="W8" s="304"/>
      <c r="X8" s="306"/>
      <c r="Y8" s="304"/>
      <c r="Z8" s="304"/>
      <c r="AA8" s="304"/>
      <c r="AB8" s="304"/>
      <c r="AC8" s="304"/>
      <c r="AD8" s="304"/>
      <c r="AE8" s="306"/>
      <c r="AF8" s="305"/>
      <c r="AG8" s="79">
        <f t="shared" si="0"/>
        <v>0</v>
      </c>
    </row>
    <row r="9" spans="1:33" ht="24.75" customHeight="1">
      <c r="A9" s="83">
        <v>7</v>
      </c>
      <c r="B9" s="304"/>
      <c r="C9" s="304"/>
      <c r="D9" s="304"/>
      <c r="E9" s="304"/>
      <c r="F9" s="304"/>
      <c r="G9" s="304"/>
      <c r="H9" s="306"/>
      <c r="I9" s="304"/>
      <c r="J9" s="304"/>
      <c r="K9" s="304"/>
      <c r="L9" s="304"/>
      <c r="M9" s="304"/>
      <c r="N9" s="304"/>
      <c r="O9" s="306"/>
      <c r="P9" s="306" t="s">
        <v>276</v>
      </c>
      <c r="Q9" s="304"/>
      <c r="R9" s="304"/>
      <c r="S9" s="304"/>
      <c r="T9" s="304"/>
      <c r="U9" s="304"/>
      <c r="V9" s="306"/>
      <c r="W9" s="304"/>
      <c r="X9" s="304"/>
      <c r="Y9" s="304"/>
      <c r="Z9" s="304"/>
      <c r="AA9" s="304"/>
      <c r="AB9" s="304"/>
      <c r="AC9" s="306"/>
      <c r="AD9" s="304"/>
      <c r="AE9" s="304"/>
      <c r="AF9" s="304"/>
      <c r="AG9" s="79">
        <f t="shared" si="0"/>
        <v>1</v>
      </c>
    </row>
    <row r="10" spans="1:33" ht="24.75" customHeight="1">
      <c r="A10" s="83">
        <v>8</v>
      </c>
      <c r="B10" s="304"/>
      <c r="C10" s="304"/>
      <c r="D10" s="304"/>
      <c r="E10" s="306"/>
      <c r="F10" s="304"/>
      <c r="G10" s="304"/>
      <c r="H10" s="304"/>
      <c r="I10" s="304"/>
      <c r="J10" s="304"/>
      <c r="K10" s="304"/>
      <c r="L10" s="306"/>
      <c r="M10" s="306"/>
      <c r="N10" s="304"/>
      <c r="O10" s="304"/>
      <c r="P10" s="304"/>
      <c r="Q10" s="304"/>
      <c r="R10" s="304"/>
      <c r="S10" s="306"/>
      <c r="T10" s="304"/>
      <c r="U10" s="304"/>
      <c r="V10" s="304"/>
      <c r="W10" s="304"/>
      <c r="X10" s="304"/>
      <c r="Y10" s="304"/>
      <c r="Z10" s="306" t="s">
        <v>276</v>
      </c>
      <c r="AA10" s="304"/>
      <c r="AB10" s="304"/>
      <c r="AC10" s="304"/>
      <c r="AD10" s="304"/>
      <c r="AE10" s="304"/>
      <c r="AF10" s="304"/>
      <c r="AG10" s="79">
        <f t="shared" si="0"/>
        <v>1</v>
      </c>
    </row>
    <row r="11" spans="1:33" ht="24.75" customHeight="1">
      <c r="A11" s="83">
        <v>9</v>
      </c>
      <c r="B11" s="306"/>
      <c r="C11" s="304"/>
      <c r="D11" s="304"/>
      <c r="E11" s="304"/>
      <c r="F11" s="304"/>
      <c r="G11" s="304"/>
      <c r="H11" s="304"/>
      <c r="I11" s="306" t="s">
        <v>276</v>
      </c>
      <c r="J11" s="304"/>
      <c r="K11" s="304"/>
      <c r="L11" s="304"/>
      <c r="M11" s="304"/>
      <c r="N11" s="304"/>
      <c r="O11" s="304"/>
      <c r="P11" s="306"/>
      <c r="Q11" s="306"/>
      <c r="R11" s="304"/>
      <c r="S11" s="304"/>
      <c r="T11" s="304"/>
      <c r="U11" s="304"/>
      <c r="V11" s="304"/>
      <c r="W11" s="306"/>
      <c r="X11" s="306"/>
      <c r="Y11" s="304"/>
      <c r="Z11" s="304"/>
      <c r="AA11" s="304"/>
      <c r="AB11" s="304"/>
      <c r="AC11" s="304"/>
      <c r="AD11" s="306"/>
      <c r="AE11" s="304"/>
      <c r="AF11" s="305"/>
      <c r="AG11" s="79">
        <f t="shared" si="0"/>
        <v>1</v>
      </c>
    </row>
    <row r="12" spans="1:33" ht="24.75" customHeight="1">
      <c r="A12" s="83">
        <v>10</v>
      </c>
      <c r="B12" s="304"/>
      <c r="C12" s="304"/>
      <c r="D12" s="304"/>
      <c r="E12" s="304"/>
      <c r="F12" s="304"/>
      <c r="G12" s="306"/>
      <c r="H12" s="304"/>
      <c r="I12" s="304"/>
      <c r="J12" s="304"/>
      <c r="K12" s="304"/>
      <c r="L12" s="304"/>
      <c r="M12" s="304"/>
      <c r="N12" s="306"/>
      <c r="O12" s="306"/>
      <c r="P12" s="304"/>
      <c r="Q12" s="304"/>
      <c r="R12" s="304"/>
      <c r="S12" s="304"/>
      <c r="T12" s="304"/>
      <c r="U12" s="306" t="s">
        <v>276</v>
      </c>
      <c r="V12" s="304"/>
      <c r="W12" s="304"/>
      <c r="X12" s="304"/>
      <c r="Y12" s="304"/>
      <c r="Z12" s="304"/>
      <c r="AA12" s="304"/>
      <c r="AB12" s="306"/>
      <c r="AC12" s="304"/>
      <c r="AD12" s="304"/>
      <c r="AE12" s="304"/>
      <c r="AF12" s="304"/>
      <c r="AG12" s="79">
        <f t="shared" si="0"/>
        <v>1</v>
      </c>
    </row>
    <row r="13" spans="1:33" ht="24.75" customHeight="1">
      <c r="A13" s="83">
        <v>11</v>
      </c>
      <c r="B13" s="304"/>
      <c r="C13" s="304"/>
      <c r="D13" s="306"/>
      <c r="E13" s="306"/>
      <c r="F13" s="304"/>
      <c r="G13" s="304"/>
      <c r="H13" s="304"/>
      <c r="I13" s="304"/>
      <c r="J13" s="304"/>
      <c r="K13" s="306"/>
      <c r="L13" s="304"/>
      <c r="M13" s="304"/>
      <c r="N13" s="304"/>
      <c r="O13" s="304"/>
      <c r="P13" s="304"/>
      <c r="Q13" s="304"/>
      <c r="R13" s="306"/>
      <c r="S13" s="304"/>
      <c r="T13" s="304"/>
      <c r="U13" s="304"/>
      <c r="V13" s="304"/>
      <c r="W13" s="304"/>
      <c r="X13" s="306" t="s">
        <v>276</v>
      </c>
      <c r="Y13" s="306"/>
      <c r="Z13" s="304"/>
      <c r="AA13" s="304"/>
      <c r="AB13" s="304"/>
      <c r="AC13" s="304"/>
      <c r="AD13" s="304"/>
      <c r="AE13" s="304"/>
      <c r="AF13" s="305"/>
      <c r="AG13" s="79">
        <f t="shared" si="0"/>
        <v>1</v>
      </c>
    </row>
    <row r="14" spans="1:33" ht="24.75" customHeight="1">
      <c r="A14" s="83">
        <v>12</v>
      </c>
      <c r="B14" s="306"/>
      <c r="C14" s="304"/>
      <c r="D14" s="304"/>
      <c r="E14" s="304"/>
      <c r="F14" s="304"/>
      <c r="G14" s="304"/>
      <c r="H14" s="304"/>
      <c r="I14" s="306"/>
      <c r="J14" s="304"/>
      <c r="K14" s="304"/>
      <c r="L14" s="304"/>
      <c r="M14" s="304"/>
      <c r="N14" s="304"/>
      <c r="O14" s="304"/>
      <c r="P14" s="306"/>
      <c r="Q14" s="304"/>
      <c r="R14" s="304"/>
      <c r="S14" s="304"/>
      <c r="T14" s="304"/>
      <c r="U14" s="304"/>
      <c r="V14" s="304"/>
      <c r="W14" s="306"/>
      <c r="X14" s="304"/>
      <c r="Y14" s="304"/>
      <c r="Z14" s="304"/>
      <c r="AA14" s="304"/>
      <c r="AB14" s="304"/>
      <c r="AC14" s="304"/>
      <c r="AD14" s="306"/>
      <c r="AE14" s="306"/>
      <c r="AF14" s="306"/>
      <c r="AG14" s="79">
        <f>COUNTIF(B14:AF14,"○")</f>
        <v>0</v>
      </c>
    </row>
    <row r="15" spans="1:33" ht="24.75" customHeight="1">
      <c r="A15" s="83">
        <v>1</v>
      </c>
      <c r="B15" s="306" t="s">
        <v>276</v>
      </c>
      <c r="C15" s="306" t="s">
        <v>276</v>
      </c>
      <c r="D15" s="306"/>
      <c r="E15" s="304"/>
      <c r="F15" s="306" t="s">
        <v>276</v>
      </c>
      <c r="G15" s="304"/>
      <c r="H15" s="304"/>
      <c r="I15" s="304"/>
      <c r="J15" s="304"/>
      <c r="K15" s="304"/>
      <c r="L15" s="304"/>
      <c r="M15" s="306"/>
      <c r="N15" s="306"/>
      <c r="O15" s="304"/>
      <c r="P15" s="304"/>
      <c r="Q15" s="304"/>
      <c r="R15" s="304"/>
      <c r="S15" s="304"/>
      <c r="T15" s="306"/>
      <c r="U15" s="304"/>
      <c r="V15" s="304"/>
      <c r="W15" s="304"/>
      <c r="X15" s="304"/>
      <c r="Y15" s="304"/>
      <c r="Z15" s="304"/>
      <c r="AA15" s="306"/>
      <c r="AB15" s="304"/>
      <c r="AC15" s="304"/>
      <c r="AD15" s="304"/>
      <c r="AE15" s="304"/>
      <c r="AF15" s="304"/>
      <c r="AG15" s="79">
        <f t="shared" si="0"/>
        <v>3</v>
      </c>
    </row>
    <row r="16" spans="1:33" ht="24.75" customHeight="1">
      <c r="A16" s="83">
        <v>2</v>
      </c>
      <c r="B16" s="304"/>
      <c r="C16" s="306"/>
      <c r="D16" s="304"/>
      <c r="E16" s="304"/>
      <c r="F16" s="304"/>
      <c r="G16" s="304"/>
      <c r="H16" s="304"/>
      <c r="I16" s="304"/>
      <c r="J16" s="306"/>
      <c r="K16" s="304"/>
      <c r="L16" s="306"/>
      <c r="M16" s="304"/>
      <c r="N16" s="304"/>
      <c r="O16" s="304"/>
      <c r="P16" s="304"/>
      <c r="Q16" s="306"/>
      <c r="R16" s="304"/>
      <c r="S16" s="304"/>
      <c r="T16" s="304"/>
      <c r="U16" s="304"/>
      <c r="V16" s="304"/>
      <c r="W16" s="304"/>
      <c r="X16" s="306"/>
      <c r="Y16" s="306"/>
      <c r="Z16" s="304"/>
      <c r="AA16" s="304"/>
      <c r="AB16" s="304"/>
      <c r="AC16" s="304"/>
      <c r="AD16" s="305"/>
      <c r="AE16" s="305"/>
      <c r="AF16" s="305"/>
      <c r="AG16" s="79">
        <f t="shared" si="0"/>
        <v>0</v>
      </c>
    </row>
    <row r="17" spans="1:33" ht="24.75" customHeight="1">
      <c r="A17" s="83">
        <v>3</v>
      </c>
      <c r="B17" s="304"/>
      <c r="C17" s="306"/>
      <c r="D17" s="304"/>
      <c r="E17" s="304"/>
      <c r="F17" s="304"/>
      <c r="G17" s="304"/>
      <c r="H17" s="304"/>
      <c r="I17" s="304"/>
      <c r="J17" s="306"/>
      <c r="K17" s="304"/>
      <c r="L17" s="304"/>
      <c r="M17" s="304"/>
      <c r="N17" s="304"/>
      <c r="O17" s="304"/>
      <c r="P17" s="304"/>
      <c r="Q17" s="306"/>
      <c r="R17" s="304"/>
      <c r="S17" s="304"/>
      <c r="T17" s="304"/>
      <c r="U17" s="306"/>
      <c r="V17" s="304"/>
      <c r="W17" s="304"/>
      <c r="X17" s="306"/>
      <c r="Y17" s="304"/>
      <c r="Z17" s="304"/>
      <c r="AA17" s="304"/>
      <c r="AB17" s="304"/>
      <c r="AC17" s="304"/>
      <c r="AD17" s="304"/>
      <c r="AE17" s="306" t="s">
        <v>276</v>
      </c>
      <c r="AF17" s="304"/>
      <c r="AG17" s="79">
        <f>COUNTIF(B17:AF17,"○")</f>
        <v>1</v>
      </c>
    </row>
    <row r="18" spans="1:33" ht="24.75" customHeight="1">
      <c r="A18" s="525" t="s">
        <v>58</v>
      </c>
      <c r="B18" s="527"/>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8"/>
      <c r="AG18" s="252">
        <f>SUM(AG6:AG17)</f>
        <v>12</v>
      </c>
    </row>
    <row r="19" spans="1:33" ht="9" customHeight="1"/>
    <row r="20" spans="1:33" ht="15.75" customHeight="1">
      <c r="A20" s="20" t="s">
        <v>146</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type="list" allowBlank="1" showInputMessage="1" showErrorMessage="1" sqref="AD17:AF17 AF7 AF9:AF10 AF12 AF14:AF15 B6:AC17 AD6:AE15" xr:uid="{BFF09E6B-A3E2-4FCE-B62C-2E4CCA59AF4C}">
      <formula1>"○"</formula1>
    </dataValidation>
  </dataValidations>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0"/>
  <sheetViews>
    <sheetView view="pageBreakPreview" zoomScaleNormal="100" zoomScaleSheetLayoutView="100" workbookViewId="0">
      <selection activeCell="W11" sqref="W11"/>
    </sheetView>
  </sheetViews>
  <sheetFormatPr defaultRowHeight="13.3"/>
  <cols>
    <col min="1" max="1" width="5.23046875" style="20" customWidth="1"/>
    <col min="2" max="32" width="3.84375" style="20" customWidth="1"/>
    <col min="33" max="33" width="6.4609375" style="20" customWidth="1"/>
    <col min="34" max="256" width="9" style="20"/>
    <col min="257" max="257" width="5.23046875" style="20" customWidth="1"/>
    <col min="258" max="288" width="3.84375" style="20" customWidth="1"/>
    <col min="289" max="289" width="6.4609375" style="20" customWidth="1"/>
    <col min="290" max="512" width="9" style="20"/>
    <col min="513" max="513" width="5.23046875" style="20" customWidth="1"/>
    <col min="514" max="544" width="3.84375" style="20" customWidth="1"/>
    <col min="545" max="545" width="6.4609375" style="20" customWidth="1"/>
    <col min="546" max="768" width="9" style="20"/>
    <col min="769" max="769" width="5.23046875" style="20" customWidth="1"/>
    <col min="770" max="800" width="3.84375" style="20" customWidth="1"/>
    <col min="801" max="801" width="6.4609375" style="20" customWidth="1"/>
    <col min="802" max="1024" width="9" style="20"/>
    <col min="1025" max="1025" width="5.23046875" style="20" customWidth="1"/>
    <col min="1026" max="1056" width="3.84375" style="20" customWidth="1"/>
    <col min="1057" max="1057" width="6.4609375" style="20" customWidth="1"/>
    <col min="1058" max="1280" width="9" style="20"/>
    <col min="1281" max="1281" width="5.23046875" style="20" customWidth="1"/>
    <col min="1282" max="1312" width="3.84375" style="20" customWidth="1"/>
    <col min="1313" max="1313" width="6.4609375" style="20" customWidth="1"/>
    <col min="1314" max="1536" width="9" style="20"/>
    <col min="1537" max="1537" width="5.23046875" style="20" customWidth="1"/>
    <col min="1538" max="1568" width="3.84375" style="20" customWidth="1"/>
    <col min="1569" max="1569" width="6.4609375" style="20" customWidth="1"/>
    <col min="1570" max="1792" width="9" style="20"/>
    <col min="1793" max="1793" width="5.23046875" style="20" customWidth="1"/>
    <col min="1794" max="1824" width="3.84375" style="20" customWidth="1"/>
    <col min="1825" max="1825" width="6.4609375" style="20" customWidth="1"/>
    <col min="1826" max="2048" width="9" style="20"/>
    <col min="2049" max="2049" width="5.23046875" style="20" customWidth="1"/>
    <col min="2050" max="2080" width="3.84375" style="20" customWidth="1"/>
    <col min="2081" max="2081" width="6.4609375" style="20" customWidth="1"/>
    <col min="2082" max="2304" width="9" style="20"/>
    <col min="2305" max="2305" width="5.23046875" style="20" customWidth="1"/>
    <col min="2306" max="2336" width="3.84375" style="20" customWidth="1"/>
    <col min="2337" max="2337" width="6.4609375" style="20" customWidth="1"/>
    <col min="2338" max="2560" width="9" style="20"/>
    <col min="2561" max="2561" width="5.23046875" style="20" customWidth="1"/>
    <col min="2562" max="2592" width="3.84375" style="20" customWidth="1"/>
    <col min="2593" max="2593" width="6.4609375" style="20" customWidth="1"/>
    <col min="2594" max="2816" width="9" style="20"/>
    <col min="2817" max="2817" width="5.23046875" style="20" customWidth="1"/>
    <col min="2818" max="2848" width="3.84375" style="20" customWidth="1"/>
    <col min="2849" max="2849" width="6.4609375" style="20" customWidth="1"/>
    <col min="2850" max="3072" width="9" style="20"/>
    <col min="3073" max="3073" width="5.23046875" style="20" customWidth="1"/>
    <col min="3074" max="3104" width="3.84375" style="20" customWidth="1"/>
    <col min="3105" max="3105" width="6.4609375" style="20" customWidth="1"/>
    <col min="3106" max="3328" width="9" style="20"/>
    <col min="3329" max="3329" width="5.23046875" style="20" customWidth="1"/>
    <col min="3330" max="3360" width="3.84375" style="20" customWidth="1"/>
    <col min="3361" max="3361" width="6.4609375" style="20" customWidth="1"/>
    <col min="3362" max="3584" width="9" style="20"/>
    <col min="3585" max="3585" width="5.23046875" style="20" customWidth="1"/>
    <col min="3586" max="3616" width="3.84375" style="20" customWidth="1"/>
    <col min="3617" max="3617" width="6.4609375" style="20" customWidth="1"/>
    <col min="3618" max="3840" width="9" style="20"/>
    <col min="3841" max="3841" width="5.23046875" style="20" customWidth="1"/>
    <col min="3842" max="3872" width="3.84375" style="20" customWidth="1"/>
    <col min="3873" max="3873" width="6.4609375" style="20" customWidth="1"/>
    <col min="3874" max="4096" width="9" style="20"/>
    <col min="4097" max="4097" width="5.23046875" style="20" customWidth="1"/>
    <col min="4098" max="4128" width="3.84375" style="20" customWidth="1"/>
    <col min="4129" max="4129" width="6.4609375" style="20" customWidth="1"/>
    <col min="4130" max="4352" width="9" style="20"/>
    <col min="4353" max="4353" width="5.23046875" style="20" customWidth="1"/>
    <col min="4354" max="4384" width="3.84375" style="20" customWidth="1"/>
    <col min="4385" max="4385" width="6.4609375" style="20" customWidth="1"/>
    <col min="4386" max="4608" width="9" style="20"/>
    <col min="4609" max="4609" width="5.23046875" style="20" customWidth="1"/>
    <col min="4610" max="4640" width="3.84375" style="20" customWidth="1"/>
    <col min="4641" max="4641" width="6.4609375" style="20" customWidth="1"/>
    <col min="4642" max="4864" width="9" style="20"/>
    <col min="4865" max="4865" width="5.23046875" style="20" customWidth="1"/>
    <col min="4866" max="4896" width="3.84375" style="20" customWidth="1"/>
    <col min="4897" max="4897" width="6.4609375" style="20" customWidth="1"/>
    <col min="4898" max="5120" width="9" style="20"/>
    <col min="5121" max="5121" width="5.23046875" style="20" customWidth="1"/>
    <col min="5122" max="5152" width="3.84375" style="20" customWidth="1"/>
    <col min="5153" max="5153" width="6.4609375" style="20" customWidth="1"/>
    <col min="5154" max="5376" width="9" style="20"/>
    <col min="5377" max="5377" width="5.23046875" style="20" customWidth="1"/>
    <col min="5378" max="5408" width="3.84375" style="20" customWidth="1"/>
    <col min="5409" max="5409" width="6.4609375" style="20" customWidth="1"/>
    <col min="5410" max="5632" width="9" style="20"/>
    <col min="5633" max="5633" width="5.23046875" style="20" customWidth="1"/>
    <col min="5634" max="5664" width="3.84375" style="20" customWidth="1"/>
    <col min="5665" max="5665" width="6.4609375" style="20" customWidth="1"/>
    <col min="5666" max="5888" width="9" style="20"/>
    <col min="5889" max="5889" width="5.23046875" style="20" customWidth="1"/>
    <col min="5890" max="5920" width="3.84375" style="20" customWidth="1"/>
    <col min="5921" max="5921" width="6.4609375" style="20" customWidth="1"/>
    <col min="5922" max="6144" width="9" style="20"/>
    <col min="6145" max="6145" width="5.23046875" style="20" customWidth="1"/>
    <col min="6146" max="6176" width="3.84375" style="20" customWidth="1"/>
    <col min="6177" max="6177" width="6.4609375" style="20" customWidth="1"/>
    <col min="6178" max="6400" width="9" style="20"/>
    <col min="6401" max="6401" width="5.23046875" style="20" customWidth="1"/>
    <col min="6402" max="6432" width="3.84375" style="20" customWidth="1"/>
    <col min="6433" max="6433" width="6.4609375" style="20" customWidth="1"/>
    <col min="6434" max="6656" width="9" style="20"/>
    <col min="6657" max="6657" width="5.23046875" style="20" customWidth="1"/>
    <col min="6658" max="6688" width="3.84375" style="20" customWidth="1"/>
    <col min="6689" max="6689" width="6.4609375" style="20" customWidth="1"/>
    <col min="6690" max="6912" width="9" style="20"/>
    <col min="6913" max="6913" width="5.23046875" style="20" customWidth="1"/>
    <col min="6914" max="6944" width="3.84375" style="20" customWidth="1"/>
    <col min="6945" max="6945" width="6.4609375" style="20" customWidth="1"/>
    <col min="6946" max="7168" width="9" style="20"/>
    <col min="7169" max="7169" width="5.23046875" style="20" customWidth="1"/>
    <col min="7170" max="7200" width="3.84375" style="20" customWidth="1"/>
    <col min="7201" max="7201" width="6.4609375" style="20" customWidth="1"/>
    <col min="7202" max="7424" width="9" style="20"/>
    <col min="7425" max="7425" width="5.23046875" style="20" customWidth="1"/>
    <col min="7426" max="7456" width="3.84375" style="20" customWidth="1"/>
    <col min="7457" max="7457" width="6.4609375" style="20" customWidth="1"/>
    <col min="7458" max="7680" width="9" style="20"/>
    <col min="7681" max="7681" width="5.23046875" style="20" customWidth="1"/>
    <col min="7682" max="7712" width="3.84375" style="20" customWidth="1"/>
    <col min="7713" max="7713" width="6.4609375" style="20" customWidth="1"/>
    <col min="7714" max="7936" width="9" style="20"/>
    <col min="7937" max="7937" width="5.23046875" style="20" customWidth="1"/>
    <col min="7938" max="7968" width="3.84375" style="20" customWidth="1"/>
    <col min="7969" max="7969" width="6.4609375" style="20" customWidth="1"/>
    <col min="7970" max="8192" width="9" style="20"/>
    <col min="8193" max="8193" width="5.23046875" style="20" customWidth="1"/>
    <col min="8194" max="8224" width="3.84375" style="20" customWidth="1"/>
    <col min="8225" max="8225" width="6.4609375" style="20" customWidth="1"/>
    <col min="8226" max="8448" width="9" style="20"/>
    <col min="8449" max="8449" width="5.23046875" style="20" customWidth="1"/>
    <col min="8450" max="8480" width="3.84375" style="20" customWidth="1"/>
    <col min="8481" max="8481" width="6.4609375" style="20" customWidth="1"/>
    <col min="8482" max="8704" width="9" style="20"/>
    <col min="8705" max="8705" width="5.23046875" style="20" customWidth="1"/>
    <col min="8706" max="8736" width="3.84375" style="20" customWidth="1"/>
    <col min="8737" max="8737" width="6.4609375" style="20" customWidth="1"/>
    <col min="8738" max="8960" width="9" style="20"/>
    <col min="8961" max="8961" width="5.23046875" style="20" customWidth="1"/>
    <col min="8962" max="8992" width="3.84375" style="20" customWidth="1"/>
    <col min="8993" max="8993" width="6.4609375" style="20" customWidth="1"/>
    <col min="8994" max="9216" width="9" style="20"/>
    <col min="9217" max="9217" width="5.23046875" style="20" customWidth="1"/>
    <col min="9218" max="9248" width="3.84375" style="20" customWidth="1"/>
    <col min="9249" max="9249" width="6.4609375" style="20" customWidth="1"/>
    <col min="9250" max="9472" width="9" style="20"/>
    <col min="9473" max="9473" width="5.23046875" style="20" customWidth="1"/>
    <col min="9474" max="9504" width="3.84375" style="20" customWidth="1"/>
    <col min="9505" max="9505" width="6.4609375" style="20" customWidth="1"/>
    <col min="9506" max="9728" width="9" style="20"/>
    <col min="9729" max="9729" width="5.23046875" style="20" customWidth="1"/>
    <col min="9730" max="9760" width="3.84375" style="20" customWidth="1"/>
    <col min="9761" max="9761" width="6.4609375" style="20" customWidth="1"/>
    <col min="9762" max="9984" width="9" style="20"/>
    <col min="9985" max="9985" width="5.23046875" style="20" customWidth="1"/>
    <col min="9986" max="10016" width="3.84375" style="20" customWidth="1"/>
    <col min="10017" max="10017" width="6.4609375" style="20" customWidth="1"/>
    <col min="10018" max="10240" width="9" style="20"/>
    <col min="10241" max="10241" width="5.23046875" style="20" customWidth="1"/>
    <col min="10242" max="10272" width="3.84375" style="20" customWidth="1"/>
    <col min="10273" max="10273" width="6.4609375" style="20" customWidth="1"/>
    <col min="10274" max="10496" width="9" style="20"/>
    <col min="10497" max="10497" width="5.23046875" style="20" customWidth="1"/>
    <col min="10498" max="10528" width="3.84375" style="20" customWidth="1"/>
    <col min="10529" max="10529" width="6.4609375" style="20" customWidth="1"/>
    <col min="10530" max="10752" width="9" style="20"/>
    <col min="10753" max="10753" width="5.23046875" style="20" customWidth="1"/>
    <col min="10754" max="10784" width="3.84375" style="20" customWidth="1"/>
    <col min="10785" max="10785" width="6.4609375" style="20" customWidth="1"/>
    <col min="10786" max="11008" width="9" style="20"/>
    <col min="11009" max="11009" width="5.23046875" style="20" customWidth="1"/>
    <col min="11010" max="11040" width="3.84375" style="20" customWidth="1"/>
    <col min="11041" max="11041" width="6.4609375" style="20" customWidth="1"/>
    <col min="11042" max="11264" width="9" style="20"/>
    <col min="11265" max="11265" width="5.23046875" style="20" customWidth="1"/>
    <col min="11266" max="11296" width="3.84375" style="20" customWidth="1"/>
    <col min="11297" max="11297" width="6.4609375" style="20" customWidth="1"/>
    <col min="11298" max="11520" width="9" style="20"/>
    <col min="11521" max="11521" width="5.23046875" style="20" customWidth="1"/>
    <col min="11522" max="11552" width="3.84375" style="20" customWidth="1"/>
    <col min="11553" max="11553" width="6.4609375" style="20" customWidth="1"/>
    <col min="11554" max="11776" width="9" style="20"/>
    <col min="11777" max="11777" width="5.23046875" style="20" customWidth="1"/>
    <col min="11778" max="11808" width="3.84375" style="20" customWidth="1"/>
    <col min="11809" max="11809" width="6.4609375" style="20" customWidth="1"/>
    <col min="11810" max="12032" width="9" style="20"/>
    <col min="12033" max="12033" width="5.23046875" style="20" customWidth="1"/>
    <col min="12034" max="12064" width="3.84375" style="20" customWidth="1"/>
    <col min="12065" max="12065" width="6.4609375" style="20" customWidth="1"/>
    <col min="12066" max="12288" width="9" style="20"/>
    <col min="12289" max="12289" width="5.23046875" style="20" customWidth="1"/>
    <col min="12290" max="12320" width="3.84375" style="20" customWidth="1"/>
    <col min="12321" max="12321" width="6.4609375" style="20" customWidth="1"/>
    <col min="12322" max="12544" width="9" style="20"/>
    <col min="12545" max="12545" width="5.23046875" style="20" customWidth="1"/>
    <col min="12546" max="12576" width="3.84375" style="20" customWidth="1"/>
    <col min="12577" max="12577" width="6.4609375" style="20" customWidth="1"/>
    <col min="12578" max="12800" width="9" style="20"/>
    <col min="12801" max="12801" width="5.23046875" style="20" customWidth="1"/>
    <col min="12802" max="12832" width="3.84375" style="20" customWidth="1"/>
    <col min="12833" max="12833" width="6.4609375" style="20" customWidth="1"/>
    <col min="12834" max="13056" width="9" style="20"/>
    <col min="13057" max="13057" width="5.23046875" style="20" customWidth="1"/>
    <col min="13058" max="13088" width="3.84375" style="20" customWidth="1"/>
    <col min="13089" max="13089" width="6.4609375" style="20" customWidth="1"/>
    <col min="13090" max="13312" width="9" style="20"/>
    <col min="13313" max="13313" width="5.23046875" style="20" customWidth="1"/>
    <col min="13314" max="13344" width="3.84375" style="20" customWidth="1"/>
    <col min="13345" max="13345" width="6.4609375" style="20" customWidth="1"/>
    <col min="13346" max="13568" width="9" style="20"/>
    <col min="13569" max="13569" width="5.23046875" style="20" customWidth="1"/>
    <col min="13570" max="13600" width="3.84375" style="20" customWidth="1"/>
    <col min="13601" max="13601" width="6.4609375" style="20" customWidth="1"/>
    <col min="13602" max="13824" width="9" style="20"/>
    <col min="13825" max="13825" width="5.23046875" style="20" customWidth="1"/>
    <col min="13826" max="13856" width="3.84375" style="20" customWidth="1"/>
    <col min="13857" max="13857" width="6.4609375" style="20" customWidth="1"/>
    <col min="13858" max="14080" width="9" style="20"/>
    <col min="14081" max="14081" width="5.23046875" style="20" customWidth="1"/>
    <col min="14082" max="14112" width="3.84375" style="20" customWidth="1"/>
    <col min="14113" max="14113" width="6.4609375" style="20" customWidth="1"/>
    <col min="14114" max="14336" width="9" style="20"/>
    <col min="14337" max="14337" width="5.23046875" style="20" customWidth="1"/>
    <col min="14338" max="14368" width="3.84375" style="20" customWidth="1"/>
    <col min="14369" max="14369" width="6.4609375" style="20" customWidth="1"/>
    <col min="14370" max="14592" width="9" style="20"/>
    <col min="14593" max="14593" width="5.23046875" style="20" customWidth="1"/>
    <col min="14594" max="14624" width="3.84375" style="20" customWidth="1"/>
    <col min="14625" max="14625" width="6.4609375" style="20" customWidth="1"/>
    <col min="14626" max="14848" width="9" style="20"/>
    <col min="14849" max="14849" width="5.23046875" style="20" customWidth="1"/>
    <col min="14850" max="14880" width="3.84375" style="20" customWidth="1"/>
    <col min="14881" max="14881" width="6.4609375" style="20" customWidth="1"/>
    <col min="14882" max="15104" width="9" style="20"/>
    <col min="15105" max="15105" width="5.23046875" style="20" customWidth="1"/>
    <col min="15106" max="15136" width="3.84375" style="20" customWidth="1"/>
    <col min="15137" max="15137" width="6.4609375" style="20" customWidth="1"/>
    <col min="15138" max="15360" width="9" style="20"/>
    <col min="15361" max="15361" width="5.23046875" style="20" customWidth="1"/>
    <col min="15362" max="15392" width="3.84375" style="20" customWidth="1"/>
    <col min="15393" max="15393" width="6.4609375" style="20" customWidth="1"/>
    <col min="15394" max="15616" width="9" style="20"/>
    <col min="15617" max="15617" width="5.23046875" style="20" customWidth="1"/>
    <col min="15618" max="15648" width="3.84375" style="20" customWidth="1"/>
    <col min="15649" max="15649" width="6.4609375" style="20" customWidth="1"/>
    <col min="15650" max="15872" width="9" style="20"/>
    <col min="15873" max="15873" width="5.23046875" style="20" customWidth="1"/>
    <col min="15874" max="15904" width="3.84375" style="20" customWidth="1"/>
    <col min="15905" max="15905" width="6.4609375" style="20" customWidth="1"/>
    <col min="15906" max="16128" width="9" style="20"/>
    <col min="16129" max="16129" width="5.23046875" style="20" customWidth="1"/>
    <col min="16130" max="16160" width="3.84375" style="20" customWidth="1"/>
    <col min="16161" max="16161" width="6.4609375" style="20" customWidth="1"/>
    <col min="16162" max="16384" width="9" style="20"/>
  </cols>
  <sheetData>
    <row r="1" spans="1:33" ht="19.5" customHeight="1">
      <c r="A1" s="26" t="s">
        <v>176</v>
      </c>
    </row>
    <row r="2" spans="1:33" ht="21.75" customHeight="1">
      <c r="B2" s="74"/>
      <c r="C2" s="74"/>
      <c r="D2" s="74"/>
      <c r="E2" s="74"/>
      <c r="F2" s="74"/>
      <c r="G2" s="74"/>
      <c r="H2" s="74"/>
      <c r="I2" s="74"/>
      <c r="J2" s="74"/>
      <c r="K2" s="74" t="s">
        <v>177</v>
      </c>
      <c r="L2" s="74"/>
      <c r="M2" s="74"/>
      <c r="N2" s="74"/>
      <c r="O2" s="74"/>
      <c r="P2" s="74"/>
      <c r="Q2" s="74"/>
      <c r="R2" s="74"/>
      <c r="S2" s="74"/>
      <c r="T2" s="74"/>
      <c r="U2" s="74"/>
      <c r="V2" s="74"/>
      <c r="W2" s="74"/>
      <c r="X2" s="74"/>
      <c r="Y2" s="74"/>
      <c r="Z2" s="74"/>
      <c r="AA2" s="74"/>
      <c r="AB2" s="74"/>
      <c r="AC2" s="74"/>
      <c r="AD2" s="74"/>
      <c r="AE2" s="74"/>
      <c r="AF2" s="74"/>
      <c r="AG2" s="74"/>
    </row>
    <row r="3" spans="1:33" ht="21" customHeight="1">
      <c r="A3" s="74"/>
      <c r="X3" s="142" t="str">
        <f>"保育施設名　　"&amp;'別紙２－１'!C14</f>
        <v>保育施設名　　○○保育所</v>
      </c>
      <c r="Y3" s="143"/>
      <c r="Z3" s="143"/>
    </row>
    <row r="4" spans="1:33" s="76" customFormat="1">
      <c r="A4" s="24" t="s">
        <v>56</v>
      </c>
      <c r="B4" s="523">
        <v>1</v>
      </c>
      <c r="C4" s="523">
        <v>2</v>
      </c>
      <c r="D4" s="523">
        <v>3</v>
      </c>
      <c r="E4" s="523">
        <v>4</v>
      </c>
      <c r="F4" s="523">
        <v>5</v>
      </c>
      <c r="G4" s="523">
        <v>6</v>
      </c>
      <c r="H4" s="523">
        <v>7</v>
      </c>
      <c r="I4" s="523">
        <v>8</v>
      </c>
      <c r="J4" s="523">
        <v>9</v>
      </c>
      <c r="K4" s="523">
        <v>10</v>
      </c>
      <c r="L4" s="523">
        <v>11</v>
      </c>
      <c r="M4" s="523">
        <v>12</v>
      </c>
      <c r="N4" s="523">
        <v>13</v>
      </c>
      <c r="O4" s="523">
        <v>14</v>
      </c>
      <c r="P4" s="523">
        <v>15</v>
      </c>
      <c r="Q4" s="523">
        <v>16</v>
      </c>
      <c r="R4" s="523">
        <v>17</v>
      </c>
      <c r="S4" s="523">
        <v>18</v>
      </c>
      <c r="T4" s="523">
        <v>19</v>
      </c>
      <c r="U4" s="523">
        <v>20</v>
      </c>
      <c r="V4" s="523">
        <v>21</v>
      </c>
      <c r="W4" s="523">
        <v>22</v>
      </c>
      <c r="X4" s="523">
        <v>23</v>
      </c>
      <c r="Y4" s="523">
        <v>24</v>
      </c>
      <c r="Z4" s="523">
        <v>25</v>
      </c>
      <c r="AA4" s="523">
        <v>26</v>
      </c>
      <c r="AB4" s="523">
        <v>27</v>
      </c>
      <c r="AC4" s="523">
        <v>28</v>
      </c>
      <c r="AD4" s="523">
        <v>29</v>
      </c>
      <c r="AE4" s="523">
        <v>30</v>
      </c>
      <c r="AF4" s="523">
        <v>31</v>
      </c>
      <c r="AG4" s="523" t="s">
        <v>138</v>
      </c>
    </row>
    <row r="5" spans="1:33" s="76" customFormat="1">
      <c r="A5" s="77" t="s">
        <v>57</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4"/>
      <c r="AE5" s="524"/>
      <c r="AF5" s="524"/>
      <c r="AG5" s="523"/>
    </row>
    <row r="6" spans="1:33" ht="24.75" customHeight="1">
      <c r="A6" s="78">
        <v>4</v>
      </c>
      <c r="B6" s="307"/>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308"/>
      <c r="AG6" s="79">
        <f>COUNTIF(B6:AF6,"○")</f>
        <v>0</v>
      </c>
    </row>
    <row r="7" spans="1:33" ht="24.75" customHeight="1">
      <c r="A7" s="78">
        <v>5</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79">
        <f t="shared" ref="AG7:AG17" si="0">COUNTIF(B7:AF7,"○")</f>
        <v>0</v>
      </c>
    </row>
    <row r="8" spans="1:33" ht="24.75" customHeight="1">
      <c r="A8" s="78">
        <v>6</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308"/>
      <c r="AG8" s="79">
        <f t="shared" si="0"/>
        <v>0</v>
      </c>
    </row>
    <row r="9" spans="1:33" ht="24.75" customHeight="1">
      <c r="A9" s="78">
        <v>7</v>
      </c>
      <c r="B9" s="81"/>
      <c r="C9" s="81"/>
      <c r="D9" s="81"/>
      <c r="E9" s="81"/>
      <c r="F9" s="81"/>
      <c r="G9" s="81"/>
      <c r="H9" s="81"/>
      <c r="I9" s="81"/>
      <c r="J9" s="81"/>
      <c r="K9" s="81"/>
      <c r="L9" s="81"/>
      <c r="M9" s="81"/>
      <c r="N9" s="81"/>
      <c r="O9" s="81"/>
      <c r="P9" s="81"/>
      <c r="Q9" s="81"/>
      <c r="R9" s="81"/>
      <c r="S9" s="81"/>
      <c r="T9" s="81"/>
      <c r="U9" s="81"/>
      <c r="V9" s="81"/>
      <c r="W9" s="81"/>
      <c r="X9" s="81"/>
      <c r="Y9" s="81"/>
      <c r="Z9" s="81" t="s">
        <v>276</v>
      </c>
      <c r="AA9" s="81"/>
      <c r="AB9" s="81"/>
      <c r="AC9" s="81"/>
      <c r="AD9" s="81"/>
      <c r="AE9" s="81"/>
      <c r="AF9" s="81"/>
      <c r="AG9" s="79">
        <f>COUNTIF(B9:AF9,"○")</f>
        <v>1</v>
      </c>
    </row>
    <row r="10" spans="1:33" ht="24.75" customHeight="1">
      <c r="A10" s="78">
        <v>8</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79">
        <f t="shared" si="0"/>
        <v>0</v>
      </c>
    </row>
    <row r="11" spans="1:33" ht="24.75" customHeight="1">
      <c r="A11" s="78">
        <v>9</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308"/>
      <c r="AG11" s="79">
        <f t="shared" si="0"/>
        <v>0</v>
      </c>
    </row>
    <row r="12" spans="1:33" ht="24.75" customHeight="1">
      <c r="A12" s="78">
        <v>10</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79">
        <f t="shared" si="0"/>
        <v>0</v>
      </c>
    </row>
    <row r="13" spans="1:33" ht="24.75" customHeight="1">
      <c r="A13" s="78">
        <v>11</v>
      </c>
      <c r="B13" s="81"/>
      <c r="C13" s="81"/>
      <c r="D13" s="81"/>
      <c r="E13" s="81"/>
      <c r="F13" s="81"/>
      <c r="G13" s="81"/>
      <c r="H13" s="81"/>
      <c r="I13" s="81"/>
      <c r="J13" s="81"/>
      <c r="K13" s="81"/>
      <c r="L13" s="81"/>
      <c r="M13" s="81"/>
      <c r="N13" s="81"/>
      <c r="O13" s="81"/>
      <c r="P13" s="81"/>
      <c r="Q13" s="81"/>
      <c r="R13" s="81"/>
      <c r="S13" s="81"/>
      <c r="T13" s="81" t="s">
        <v>276</v>
      </c>
      <c r="U13" s="81"/>
      <c r="V13" s="81"/>
      <c r="W13" s="81"/>
      <c r="X13" s="81"/>
      <c r="Y13" s="81"/>
      <c r="Z13" s="81"/>
      <c r="AA13" s="81"/>
      <c r="AB13" s="81"/>
      <c r="AC13" s="81"/>
      <c r="AD13" s="81"/>
      <c r="AE13" s="81"/>
      <c r="AF13" s="308"/>
      <c r="AG13" s="79">
        <f t="shared" si="0"/>
        <v>1</v>
      </c>
    </row>
    <row r="14" spans="1:33" ht="24.75" customHeight="1">
      <c r="A14" s="78">
        <v>12</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79">
        <f t="shared" si="0"/>
        <v>0</v>
      </c>
    </row>
    <row r="15" spans="1:33" ht="24.75" customHeight="1">
      <c r="A15" s="78">
        <v>1</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79">
        <f t="shared" si="0"/>
        <v>0</v>
      </c>
    </row>
    <row r="16" spans="1:33" ht="24.75" customHeight="1">
      <c r="A16" s="78">
        <v>2</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308"/>
      <c r="AF16" s="308"/>
      <c r="AG16" s="79">
        <f t="shared" si="0"/>
        <v>0</v>
      </c>
    </row>
    <row r="17" spans="1:33" ht="24.75" customHeight="1">
      <c r="A17" s="78">
        <v>3</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79">
        <f t="shared" si="0"/>
        <v>0</v>
      </c>
    </row>
    <row r="18" spans="1:33" ht="24.75" customHeight="1">
      <c r="A18" s="525" t="s">
        <v>58</v>
      </c>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7"/>
      <c r="AE18" s="527"/>
      <c r="AF18" s="528"/>
      <c r="AG18" s="79">
        <f>SUM(AG6:AG17)</f>
        <v>2</v>
      </c>
    </row>
    <row r="19" spans="1:33" ht="9" customHeight="1"/>
    <row r="20" spans="1:33" ht="15.75" customHeight="1">
      <c r="A20" s="20" t="s">
        <v>178</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type="list" allowBlank="1" showInputMessage="1" showErrorMessage="1" sqref="B6:AF17" xr:uid="{430BAC71-E2CD-4F34-ABB3-4919C361E0DF}">
      <formula1>"○"</formula1>
    </dataValidation>
  </dataValidations>
  <pageMargins left="0.75" right="0.75" top="1" bottom="1"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記入前に</vt:lpstr>
      <vt:lpstr>別紙様式２</vt:lpstr>
      <vt:lpstr>別紙２－１</vt:lpstr>
      <vt:lpstr>別紙２－２</vt:lpstr>
      <vt:lpstr>別紙２－３</vt:lpstr>
      <vt:lpstr>別紙２－４</vt:lpstr>
      <vt:lpstr>別紙２－５</vt:lpstr>
      <vt:lpstr>別紙２－６</vt:lpstr>
      <vt:lpstr>別紙2－７</vt:lpstr>
      <vt:lpstr>別紙３</vt:lpstr>
      <vt:lpstr>委託の精算書 </vt:lpstr>
      <vt:lpstr>児童保育</vt:lpstr>
      <vt:lpstr>'委託の精算書 '!Print_Area</vt:lpstr>
      <vt:lpstr>児童保育!Print_Area</vt:lpstr>
      <vt:lpstr>'別紙２－１'!Print_Area</vt:lpstr>
      <vt:lpstr>'別紙２－２'!Print_Area</vt:lpstr>
      <vt:lpstr>'別紙２－３'!Print_Area</vt:lpstr>
      <vt:lpstr>'別紙２－４'!Print_Area</vt:lpstr>
      <vt:lpstr>'別紙２－５'!Print_Area</vt:lpstr>
      <vt:lpstr>'別紙２－６'!Print_Area</vt:lpstr>
      <vt:lpstr>'別紙2－７'!Print_Area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小玉　凌雅</cp:lastModifiedBy>
  <cp:lastPrinted>2022-10-12T04:14:07Z</cp:lastPrinted>
  <dcterms:created xsi:type="dcterms:W3CDTF">2002-04-23T00:44:17Z</dcterms:created>
  <dcterms:modified xsi:type="dcterms:W3CDTF">2025-02-17T00:19:24Z</dcterms:modified>
</cp:coreProperties>
</file>