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E2D0FE9F-D0A8-4773-9168-537E74EEFB1F}" xr6:coauthVersionLast="47" xr6:coauthVersionMax="47" xr10:uidLastSave="{00000000-0000-0000-0000-000000000000}"/>
  <workbookProtection workbookAlgorithmName="SHA-512" workbookHashValue="LoWu8XAKemMQMevNb6JN8KKKefMX0i+iZMPuK+fq3+9TNfQNx1RwV1RdzcLxEfKsAZbLmainXey3rnS/xJ7hXw==" workbookSaltValue="N4GVSqvpHDXq8ruEyk8tsg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JV31" i="4" s="1"/>
  <c r="DK7" i="5"/>
  <c r="JC31" i="4" s="1"/>
  <c r="DI7" i="5"/>
  <c r="MI78" i="4" s="1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MA53" i="4" s="1"/>
  <c r="BY7" i="5"/>
  <c r="BX7" i="5"/>
  <c r="BW7" i="5"/>
  <c r="JV53" i="4" s="1"/>
  <c r="BV7" i="5"/>
  <c r="BU7" i="5"/>
  <c r="BT7" i="5"/>
  <c r="LH52" i="4" s="1"/>
  <c r="BS7" i="5"/>
  <c r="KO52" i="4" s="1"/>
  <c r="BR7" i="5"/>
  <c r="JV52" i="4" s="1"/>
  <c r="BQ7" i="5"/>
  <c r="JC52" i="4" s="1"/>
  <c r="BO7" i="5"/>
  <c r="HJ53" i="4" s="1"/>
  <c r="BN7" i="5"/>
  <c r="GQ53" i="4" s="1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U53" i="4" s="1"/>
  <c r="AY7" i="5"/>
  <c r="AX7" i="5"/>
  <c r="AW7" i="5"/>
  <c r="BG52" i="4" s="1"/>
  <c r="AV7" i="5"/>
  <c r="AU7" i="5"/>
  <c r="AS7" i="5"/>
  <c r="HJ32" i="4" s="1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DU10" i="4" s="1"/>
  <c r="Q7" i="5"/>
  <c r="CF10" i="4" s="1"/>
  <c r="P7" i="5"/>
  <c r="O7" i="5"/>
  <c r="B10" i="4" s="1"/>
  <c r="N7" i="5"/>
  <c r="FJ8" i="4" s="1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C53" i="4"/>
  <c r="FE53" i="4"/>
  <c r="EL53" i="4"/>
  <c r="CS53" i="4"/>
  <c r="BZ53" i="4"/>
  <c r="BG53" i="4"/>
  <c r="MA52" i="4"/>
  <c r="HJ52" i="4"/>
  <c r="GQ52" i="4"/>
  <c r="FX52" i="4"/>
  <c r="FE52" i="4"/>
  <c r="EL52" i="4"/>
  <c r="CS52" i="4"/>
  <c r="BZ52" i="4"/>
  <c r="AN52" i="4"/>
  <c r="U52" i="4"/>
  <c r="MA32" i="4"/>
  <c r="LH32" i="4"/>
  <c r="KO32" i="4"/>
  <c r="JV32" i="4"/>
  <c r="JC32" i="4"/>
  <c r="CS32" i="4"/>
  <c r="BZ32" i="4"/>
  <c r="BG32" i="4"/>
  <c r="AN32" i="4"/>
  <c r="U32" i="4"/>
  <c r="MA31" i="4"/>
  <c r="LH31" i="4"/>
  <c r="KO31" i="4"/>
  <c r="FX31" i="4"/>
  <c r="FE31" i="4"/>
  <c r="EL31" i="4"/>
  <c r="CS31" i="4"/>
  <c r="BZ31" i="4"/>
  <c r="BG31" i="4"/>
  <c r="AN31" i="4"/>
  <c r="U31" i="4"/>
  <c r="LJ10" i="4"/>
  <c r="HX10" i="4"/>
  <c r="LJ8" i="4"/>
  <c r="JQ8" i="4"/>
  <c r="DU8" i="4"/>
  <c r="CF8" i="4"/>
  <c r="B8" i="4"/>
  <c r="D11" i="5" l="1"/>
  <c r="BZ76" i="4"/>
  <c r="MA51" i="4"/>
  <c r="MI76" i="4"/>
  <c r="HJ51" i="4"/>
  <c r="MA30" i="4"/>
  <c r="IT76" i="4"/>
  <c r="CS51" i="4"/>
  <c r="HJ30" i="4"/>
  <c r="CS30" i="4"/>
  <c r="C11" i="5"/>
  <c r="E11" i="5"/>
  <c r="B11" i="5"/>
  <c r="BG30" i="4" l="1"/>
  <c r="KO30" i="4"/>
  <c r="FX51" i="4"/>
  <c r="FX30" i="4"/>
  <c r="KO51" i="4"/>
  <c r="BG51" i="4"/>
  <c r="LE76" i="4"/>
  <c r="AV76" i="4"/>
  <c r="HP76" i="4"/>
  <c r="R76" i="4"/>
  <c r="JC51" i="4"/>
  <c r="EL30" i="4"/>
  <c r="KA76" i="4"/>
  <c r="EL51" i="4"/>
  <c r="JC30" i="4"/>
  <c r="GL76" i="4"/>
  <c r="U51" i="4"/>
  <c r="U30" i="4"/>
  <c r="BZ30" i="4"/>
  <c r="IE76" i="4"/>
  <c r="BK76" i="4"/>
  <c r="LH51" i="4"/>
  <c r="LT76" i="4"/>
  <c r="GQ51" i="4"/>
  <c r="LH30" i="4"/>
  <c r="GQ30" i="4"/>
  <c r="BZ51" i="4"/>
  <c r="KP76" i="4"/>
  <c r="FE51" i="4"/>
  <c r="JV30" i="4"/>
  <c r="AG76" i="4"/>
  <c r="JV51" i="4"/>
  <c r="HA76" i="4"/>
  <c r="AN51" i="4"/>
  <c r="FE30" i="4"/>
  <c r="AN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<sst xmlns="http://schemas.openxmlformats.org/spreadsheetml/2006/main" count="278" uniqueCount="131">
  <si>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</si>
  <si>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</si>
  <si>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</si>
  <si>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</si>
  <si>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</si>
  <si>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</si>
  <si>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</si>
  <si>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</si>
  <si>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</si>
  <si>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</si>
  <si>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</si>
  <si>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</si>
  <si>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</si>
  <si>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</si>
  <si>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</si>
  <si>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</si>
  <si>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</si>
  <si>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</si>
  <si>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</si>
  <si>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</si>
  <si>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</si>
  <si>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</si>
  <si>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</si>
  <si>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</si>
  <si>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</si>
  <si>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</si>
  <si>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</si>
  <si>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</si>
  <si>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</si>
  <si>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</si>
  <si>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</si>
  <si>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</si>
  <si>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</si>
  <si>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</si>
  <si>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</si>
  <si>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</si>
  <si>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</si>
  <si>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</si>
  <si>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</si>
  <si>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</si>
  <si>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</si>
  <si>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</si>
  <si>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</si>
  <si>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</si>
  <si>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</si>
  <si>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</si>
  <si>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</si>
  <si>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</si>
  <si>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</si>
  <si>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</si>
  <si>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</si>
  <si>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</si>
  <si>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</si>
  <si>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</si>
  <si>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</si>
  <si>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</si>
  <si>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</si>
  <si>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</si>
  <si>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</si>
  <si>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</si>
  <si>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</si>
  <si>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</si>
  <si>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</si>
  <si>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</si>
  <si>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</si>
  <si>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</si>
  <si>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</si>
  <si>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</si>
  <si>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</si>
  <si>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</si>
  <si>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</si>
  <si>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</si>
  <si>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</si>
  <si>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</si>
  <si>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</si>
  <si>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</si>
  <si>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</si>
  <si>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</si>
  <si>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</si>
  <si>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</si>
  <si>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</si>
  <si>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</si>
  <si>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</si>
  <si>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</si>
  <si>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</si>
  <si>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</si>
  <si>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</si>
  <si>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</si>
  <si>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</si>
  <si>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</si>
  <si>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</si>
  <si>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</si>
  <si>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</si>
  <si>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</si>
  <si>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</si>
  <si>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</si>
  <si>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</si>
  <si>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</si>
  <si>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</si>
  <si>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</si>
  <si>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</si>
  <si>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</si>
  <si>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</si>
  <si>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</si>
  <si>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</si>
  <si>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</si>
  <si>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</si>
  <si>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</si>
  <si>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</si>
  <si>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豊橋市</t>
  </si>
  <si>
    <t>豊橋市駅前大通公共駐車場（第二）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</si>
  <si>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</si>
  <si>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</si>
  <si>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</si>
  <si>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</si>
  <si>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</si>
  <si>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</si>
  <si>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</si>
  <si>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</si>
  <si>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</si>
  <si>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</si>
  <si>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</si>
  <si>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</si>
  <si>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</si>
  <si>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</si>
  <si>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</si>
  <si>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</si>
  <si>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・①収益的収支比率は約300となっており、令和４年度から上昇している。
・駅に隣接する立地条件であることから、一定の駐車需要が継続しており、駐車場利用者は令和４年度と同程度で推移している。
・修繕等の支出減少が影響しているものと分析している。
</t>
    <rPh sb="10" eb="11">
      <t>ヤク</t>
    </rPh>
    <rPh sb="28" eb="30">
      <t>ジョウショウ</t>
    </rPh>
    <rPh sb="56" eb="58">
      <t>イッテイ</t>
    </rPh>
    <rPh sb="59" eb="61">
      <t>チュウシャ</t>
    </rPh>
    <rPh sb="61" eb="63">
      <t>ジュヨウ</t>
    </rPh>
    <rPh sb="64" eb="66">
      <t>ケイゾク</t>
    </rPh>
    <rPh sb="71" eb="77">
      <t>チュウシャジョウリヨウシャ</t>
    </rPh>
    <rPh sb="78" eb="80">
      <t>レイワ</t>
    </rPh>
    <rPh sb="81" eb="83">
      <t>ネンド</t>
    </rPh>
    <rPh sb="84" eb="87">
      <t>ドウテイド</t>
    </rPh>
    <rPh sb="88" eb="90">
      <t>スイイ</t>
    </rPh>
    <rPh sb="98" eb="100">
      <t>シュウゼン</t>
    </rPh>
    <phoneticPr fontId="5"/>
  </si>
  <si>
    <t xml:space="preserve">・⑪稼働率は、令和４年度と同程度となっている。駅に隣接する立地条件であることから、一定の駐車需要が継続しているものと考えている。
・駅及び駅周辺利用者の需要は今後も継続するものと考えており、利用状況の安定が期待できる。
・⑧設備投資見込額を基本とした計画的な設備投資により、利便性の向上を図るなど、利用者の確保に今後も努めていく必要がある。
</t>
    <rPh sb="13" eb="16">
      <t>ドウテイド</t>
    </rPh>
    <rPh sb="44" eb="46">
      <t>チュウシャ</t>
    </rPh>
    <rPh sb="58" eb="59">
      <t>カンガ</t>
    </rPh>
    <rPh sb="67" eb="68">
      <t>エキ</t>
    </rPh>
    <rPh sb="68" eb="69">
      <t>オヨ</t>
    </rPh>
    <rPh sb="70" eb="73">
      <t>エキシュウヘン</t>
    </rPh>
    <rPh sb="73" eb="76">
      <t>リヨウシャ</t>
    </rPh>
    <rPh sb="77" eb="79">
      <t>ジュヨウ</t>
    </rPh>
    <rPh sb="80" eb="82">
      <t>コンゴ</t>
    </rPh>
    <rPh sb="83" eb="85">
      <t>ケイゾク</t>
    </rPh>
    <rPh sb="90" eb="91">
      <t>カンガ</t>
    </rPh>
    <phoneticPr fontId="5"/>
  </si>
  <si>
    <t xml:space="preserve">・⑩企業債残高対料金収入比率は０である。
・長寿命化計画に基づき、点検、予防保全・改良保全工事等を効果的に行うことで、⑧設備投資見込額の節減及び施設の長寿命化と利便性の向上を図る。
・地方公営企業法を適用していないため、⑥有形固定資産減価償却率、⑨累積欠損金比率については「該当なし」となっている。
</t>
    <phoneticPr fontId="5"/>
  </si>
  <si>
    <t xml:space="preserve">・駅に隣接する立地条件であることから、一定の需要が継続しており、令和４年度に続き、収支は黒字であった。
・建築年数の経過により施設の老朽化が進んでいるが、安全・安心に使い続けられるよう点検・保全を効果的に行っていく。
・指定管理制度を活用した効率的な管理運営や、利用者ニーズに合ったサービス体系を構築することで利便性の向上を図るなど、周辺環境の変化に対応した施策により、利用者の増加、収益の改善を目指していく。
・令和２年度経営戦略策定済み、令和７年度経営戦略見直し予定。
</t>
    <rPh sb="32" eb="34">
      <t>レイワ</t>
    </rPh>
    <rPh sb="35" eb="37">
      <t>ネンド</t>
    </rPh>
    <rPh sb="38" eb="39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</si>
</sst>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318.3</c:v>
                </c:pt>
                <c:pt idx="1">
                  <c:v>181.4</c:v>
                </c:pt>
                <c:pt idx="2">
                  <c:v>245.9</c:v>
                </c:pt>
                <c:pt idx="3">
                  <c:v>217.9</c:v>
                </c:pt>
                <c:pt idx="4">
                  <c:v>296.39999999999998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D-4C5D-8BB6-27877FB23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D-4C5D-8BB6-27877FB23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9-432E-BC8D-8B306085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9-432E-BC8D-8B306085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70-4A84-8484-7AC0C3E24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0-4A84-8484-7AC0C3E24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466-49B8-A1CE-21B7F6AC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6-49B8-A1CE-21B7F6AC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F-4BAC-8DBD-597C7670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F-4BAC-8DBD-597C7670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1-44FB-B20E-F9D6143B8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1-44FB-B20E-F9D6143B8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397.2</c:v>
                </c:pt>
                <c:pt idx="1">
                  <c:v>206.9</c:v>
                </c:pt>
                <c:pt idx="2">
                  <c:v>330</c:v>
                </c:pt>
                <c:pt idx="3">
                  <c:v>359.2</c:v>
                </c:pt>
                <c:pt idx="4">
                  <c:v>357.7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9-49F9-A503-0025D7032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9F9-A503-0025D7032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23.2</c:v>
                </c:pt>
                <c:pt idx="2">
                  <c:v>57.1</c:v>
                </c:pt>
                <c:pt idx="3">
                  <c:v>51.7</c:v>
                </c:pt>
                <c:pt idx="4">
                  <c:v>68.599999999999994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A-4437-8032-8C49236C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A-4437-8032-8C49236C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64559</c:v>
                </c:pt>
                <c:pt idx="1">
                  <c:v>22572</c:v>
                </c:pt>
                <c:pt idx="2">
                  <c:v>37599</c:v>
                </c:pt>
                <c:pt idx="3">
                  <c:v>39230</c:v>
                </c:pt>
                <c:pt idx="4">
                  <c:v>52587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D-4D33-8DF7-2767B9B1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D-4D33-8DF7-2767B9B1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921875" customWidth="1"/>
    <col min="3" max="244" width="0.69140625" customWidth="1"/>
    <col min="245" max="245" width="0.921875" customWidth="1"/>
    <col min="246" max="366" width="0.69140625" customWidth="1"/>
    <col min="368" max="382" width="3.07421875" customWidth="1"/>
  </cols>
  <sheetData>
    <row r="1" spans="1:382" ht="17.399999999999999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67" t="str">
        <f>データ!H6&amp;"　"&amp;データ!I6</f>
        <v>愛知県豊橋市　豊橋市駅前大通公共駐車場（第二）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5105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130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65" customHeight="1" x14ac:dyDescent="0.2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65" customHeight="1" x14ac:dyDescent="0.2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6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6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6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6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6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6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6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6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6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6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6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6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6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6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6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65" customHeight="1" x14ac:dyDescent="0.2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318.3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181.4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245.9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217.9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296.39999999999998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3.5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397.2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206.9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330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359.2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357.7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6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121.8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111.3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158.80000000000001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120.9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123.1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7.6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6.6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153.80000000000001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163.5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178.3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181.9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6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6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6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6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6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6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6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6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6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6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6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6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6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6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6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6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6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6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6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65" customHeight="1" x14ac:dyDescent="0.2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7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72.099999999999994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23.2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57.1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51.7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68.599999999999994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64559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22572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37599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39230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52587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6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2.2000000000000002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-81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-18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6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6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6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65" customHeight="1" x14ac:dyDescent="0.2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6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6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65" customHeight="1" x14ac:dyDescent="0.2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65" customHeight="1" x14ac:dyDescent="0.2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6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6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6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6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6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6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1575765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6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6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6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6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6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6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6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6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6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217130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65" customHeight="1" x14ac:dyDescent="0.2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65" customHeight="1" x14ac:dyDescent="0.2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163.69999999999999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88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77.3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51.8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45.3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6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6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6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6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rhqZsalavr2RmdrX1AP9ZcejwTha+o/QSblYA8Mo0t7SXhmPc29Xa2v4TM2wJX69AvmrOQN9FcTraEDEoYj0A==" saltValue="noNOxZU+iFB5bx611EKwB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921875" customWidth="1"/>
    <col min="91" max="92" width="15.3828125" customWidth="1"/>
    <col min="93" max="125" width="11.921875" customWidth="1"/>
  </cols>
  <sheetData>
    <row r="1" spans="1:125" x14ac:dyDescent="0.2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103</v>
      </c>
      <c r="DM5" s="47" t="s">
        <v>92</v>
      </c>
      <c r="DN5" s="47" t="s">
        <v>104</v>
      </c>
      <c r="DO5" s="47" t="s">
        <v>102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5">
      <c r="A6" s="37" t="s">
        <v>105</v>
      </c>
      <c r="B6" s="48">
        <f>B8</f>
        <v>2023</v>
      </c>
      <c r="C6" s="48">
        <f t="shared" ref="C6:X6" si="1">C8</f>
        <v>232017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愛知県豊橋市</v>
      </c>
      <c r="I6" s="48" t="str">
        <f t="shared" si="1"/>
        <v>豊橋市駅前大通公共駐車場（第二）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45</v>
      </c>
      <c r="S6" s="50" t="str">
        <f t="shared" si="1"/>
        <v>商業施設</v>
      </c>
      <c r="T6" s="50" t="str">
        <f t="shared" si="1"/>
        <v>無</v>
      </c>
      <c r="U6" s="51">
        <f t="shared" si="1"/>
        <v>5105</v>
      </c>
      <c r="V6" s="51">
        <f t="shared" si="1"/>
        <v>130</v>
      </c>
      <c r="W6" s="51">
        <f t="shared" si="1"/>
        <v>300</v>
      </c>
      <c r="X6" s="50" t="str">
        <f t="shared" si="1"/>
        <v>代行制</v>
      </c>
      <c r="Y6" s="52">
        <f>IF(Y8="-",NA(),Y8)</f>
        <v>318.3</v>
      </c>
      <c r="Z6" s="52">
        <f t="shared" ref="Z6:AH6" si="2">IF(Z8="-",NA(),Z8)</f>
        <v>181.4</v>
      </c>
      <c r="AA6" s="52">
        <f t="shared" si="2"/>
        <v>245.9</v>
      </c>
      <c r="AB6" s="52">
        <f t="shared" si="2"/>
        <v>217.9</v>
      </c>
      <c r="AC6" s="52">
        <f t="shared" si="2"/>
        <v>296.39999999999998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3.5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7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72.099999999999994</v>
      </c>
      <c r="BG6" s="52">
        <f t="shared" ref="BG6:BO6" si="5">IF(BG8="-",NA(),BG8)</f>
        <v>23.2</v>
      </c>
      <c r="BH6" s="52">
        <f t="shared" si="5"/>
        <v>57.1</v>
      </c>
      <c r="BI6" s="52">
        <f t="shared" si="5"/>
        <v>51.7</v>
      </c>
      <c r="BJ6" s="52">
        <f t="shared" si="5"/>
        <v>68.599999999999994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64559</v>
      </c>
      <c r="BR6" s="53">
        <f t="shared" ref="BR6:BZ6" si="6">IF(BR8="-",NA(),BR8)</f>
        <v>22572</v>
      </c>
      <c r="BS6" s="53">
        <f t="shared" si="6"/>
        <v>37599</v>
      </c>
      <c r="BT6" s="53">
        <f t="shared" si="6"/>
        <v>39230</v>
      </c>
      <c r="BU6" s="53">
        <f t="shared" si="6"/>
        <v>52587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1575765</v>
      </c>
      <c r="CN6" s="51">
        <f t="shared" si="7"/>
        <v>217130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397.2</v>
      </c>
      <c r="DL6" s="52">
        <f t="shared" ref="DL6:DT6" si="9">IF(DL8="-",NA(),DL8)</f>
        <v>206.9</v>
      </c>
      <c r="DM6" s="52">
        <f t="shared" si="9"/>
        <v>330</v>
      </c>
      <c r="DN6" s="52">
        <f t="shared" si="9"/>
        <v>359.2</v>
      </c>
      <c r="DO6" s="52">
        <f t="shared" si="9"/>
        <v>357.7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107</v>
      </c>
      <c r="B7" s="48">
        <f t="shared" ref="B7:X7" si="10">B8</f>
        <v>2023</v>
      </c>
      <c r="C7" s="48">
        <f t="shared" si="10"/>
        <v>232017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愛知県　豊橋市</v>
      </c>
      <c r="I7" s="48" t="str">
        <f t="shared" si="10"/>
        <v>豊橋市駅前大通公共駐車場（第二）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45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5105</v>
      </c>
      <c r="V7" s="51">
        <f t="shared" si="10"/>
        <v>130</v>
      </c>
      <c r="W7" s="51">
        <f t="shared" si="10"/>
        <v>300</v>
      </c>
      <c r="X7" s="50" t="str">
        <f t="shared" si="10"/>
        <v>代行制</v>
      </c>
      <c r="Y7" s="52">
        <f>Y8</f>
        <v>318.3</v>
      </c>
      <c r="Z7" s="52">
        <f t="shared" ref="Z7:AH7" si="11">Z8</f>
        <v>181.4</v>
      </c>
      <c r="AA7" s="52">
        <f t="shared" si="11"/>
        <v>245.9</v>
      </c>
      <c r="AB7" s="52">
        <f t="shared" si="11"/>
        <v>217.9</v>
      </c>
      <c r="AC7" s="52">
        <f t="shared" si="11"/>
        <v>296.39999999999998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3.5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7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72.099999999999994</v>
      </c>
      <c r="BG7" s="52">
        <f t="shared" ref="BG7:BO7" si="14">BG8</f>
        <v>23.2</v>
      </c>
      <c r="BH7" s="52">
        <f t="shared" si="14"/>
        <v>57.1</v>
      </c>
      <c r="BI7" s="52">
        <f t="shared" si="14"/>
        <v>51.7</v>
      </c>
      <c r="BJ7" s="52">
        <f t="shared" si="14"/>
        <v>68.599999999999994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64559</v>
      </c>
      <c r="BR7" s="53">
        <f t="shared" ref="BR7:BZ7" si="15">BR8</f>
        <v>22572</v>
      </c>
      <c r="BS7" s="53">
        <f t="shared" si="15"/>
        <v>37599</v>
      </c>
      <c r="BT7" s="53">
        <f t="shared" si="15"/>
        <v>39230</v>
      </c>
      <c r="BU7" s="53">
        <f t="shared" si="15"/>
        <v>52587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1575765</v>
      </c>
      <c r="CN7" s="51">
        <f>CN8</f>
        <v>217130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397.2</v>
      </c>
      <c r="DL7" s="52">
        <f t="shared" ref="DL7:DT7" si="17">DL8</f>
        <v>206.9</v>
      </c>
      <c r="DM7" s="52">
        <f t="shared" si="17"/>
        <v>330</v>
      </c>
      <c r="DN7" s="52">
        <f t="shared" si="17"/>
        <v>359.2</v>
      </c>
      <c r="DO7" s="52">
        <f t="shared" si="17"/>
        <v>357.7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5">
      <c r="A8" s="37"/>
      <c r="B8" s="55">
        <v>2023</v>
      </c>
      <c r="C8" s="55">
        <v>232017</v>
      </c>
      <c r="D8" s="55">
        <v>47</v>
      </c>
      <c r="E8" s="55">
        <v>14</v>
      </c>
      <c r="F8" s="55">
        <v>0</v>
      </c>
      <c r="G8" s="55">
        <v>2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45</v>
      </c>
      <c r="S8" s="57" t="s">
        <v>119</v>
      </c>
      <c r="T8" s="57" t="s">
        <v>120</v>
      </c>
      <c r="U8" s="58">
        <v>5105</v>
      </c>
      <c r="V8" s="58">
        <v>130</v>
      </c>
      <c r="W8" s="58">
        <v>300</v>
      </c>
      <c r="X8" s="57" t="s">
        <v>121</v>
      </c>
      <c r="Y8" s="59">
        <v>318.3</v>
      </c>
      <c r="Z8" s="59">
        <v>181.4</v>
      </c>
      <c r="AA8" s="59">
        <v>245.9</v>
      </c>
      <c r="AB8" s="59">
        <v>217.9</v>
      </c>
      <c r="AC8" s="59">
        <v>296.39999999999998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3.5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7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72.099999999999994</v>
      </c>
      <c r="BG8" s="59">
        <v>23.2</v>
      </c>
      <c r="BH8" s="59">
        <v>57.1</v>
      </c>
      <c r="BI8" s="59">
        <v>51.7</v>
      </c>
      <c r="BJ8" s="59">
        <v>68.599999999999994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64559</v>
      </c>
      <c r="BR8" s="60">
        <v>22572</v>
      </c>
      <c r="BS8" s="60">
        <v>37599</v>
      </c>
      <c r="BT8" s="61">
        <v>39230</v>
      </c>
      <c r="BU8" s="61">
        <v>52587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1575765</v>
      </c>
      <c r="CN8" s="58">
        <v>217130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397.2</v>
      </c>
      <c r="DL8" s="59">
        <v>206.9</v>
      </c>
      <c r="DM8" s="59">
        <v>330</v>
      </c>
      <c r="DN8" s="59">
        <v>359.2</v>
      </c>
      <c r="DO8" s="59">
        <v>357.7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2025-02-13T01:48:16Z</cp:lastPrinted>
  <dcterms:created xsi:type="dcterms:W3CDTF">2024-12-19T01:05:05Z</dcterms:created>
  <dcterms:modified xsi:type="dcterms:W3CDTF">2025-02-13T01:48:21Z</dcterms:modified>
  <cp:category/>
</cp:coreProperties>
</file>