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3 公共下水道\"/>
    </mc:Choice>
  </mc:AlternateContent>
  <xr:revisionPtr revIDLastSave="0" documentId="13_ncr:1_{00385EC8-9A92-4EF6-A165-ABE9F65F961C}" xr6:coauthVersionLast="47" xr6:coauthVersionMax="47" xr10:uidLastSave="{00000000-0000-0000-0000-000000000000}"/>
  <workbookProtection workbookAlgorithmName="SHA-512" workbookHashValue="zRnL8AQlP+ISwhVIoj57NPfAnBUIPWBeyyvILKBT6DsEqUEiBl6aOjVs/vpDzF18aQAz28/J97YvgWTicDy6pg==" workbookSaltValue="0TT30q4GjlOqX406RsPTOQ==" workbookSpinCount="100000" lockStructure="1"/>
  <bookViews>
    <workbookView xWindow="-108" yWindow="-108" windowWidth="27288" windowHeight="176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0" i="4"/>
  <c r="P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<sst xmlns="http://schemas.openxmlformats.org/spreadsheetml/2006/main" count="236" uniqueCount="115">
  <si>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</si>
  <si>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</si>
  <si>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</si>
  <si>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</si>
  <si>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</si>
  <si>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</si>
  <si>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</si>
  <si>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</si>
  <si>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</si>
  <si>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</si>
  <si>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</si>
  <si>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</si>
  <si>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</si>
  <si>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</si>
  <si>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</si>
  <si>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</si>
  <si>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</si>
  <si>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</si>
  <si>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</si>
  <si>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</si>
  <si>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</si>
  <si>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</si>
  <si>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</si>
  <si>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</si>
  <si>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</si>
  <si>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</si>
  <si>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</si>
  <si>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</si>
  <si>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</si>
  <si>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</si>
  <si>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</si>
  <si>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</si>
  <si>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</si>
  <si>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</si>
  <si>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</si>
  <si>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</si>
  <si>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</si>
  <si>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</si>
  <si>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</si>
  <si>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</si>
  <si>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</si>
  <si>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</si>
  <si>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</si>
  <si>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</si>
  <si>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</si>
  <si>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</si>
  <si>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</si>
  <si>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</si>
  <si>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</si>
  <si>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</si>
  <si>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</si>
  <si>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</si>
  <si>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</si>
  <si>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</si>
  <si>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</si>
  <si>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</si>
  <si>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</si>
  <si>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</si>
  <si>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</si>
  <si>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</si>
  <si>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</si>
  <si>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</si>
  <si>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</si>
  <si>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</si>
  <si>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</si>
  <si>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</si>
  <si>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</si>
  <si>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</si>
  <si>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</si>
  <si>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</si>
  <si>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</si>
  <si>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</si>
  <si>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</si>
  <si>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</si>
  <si>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</si>
  <si>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</si>
  <si>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</si>
  <si>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</si>
  <si>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</si>
  <si>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</si>
  <si>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</si>
  <si>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</si>
  <si>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</si>
  <si>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</si>
  <si>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</si>
  <si>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</si>
  <si>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</si>
  <si>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</si>
  <si>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</si>
  <si>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</si>
  <si>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</si>
  <si>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</si>
  <si>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</si>
  <si>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</si>
  <si>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</si>
  <si>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</si>
  <si>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</si>
  <si>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</si>
  <si>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</si>
  <si>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</si>
  <si>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</si>
  <si>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</si>
  <si>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</si>
  <si>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</si>
  <si>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</si>
  <si>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</si>
  <si>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</si>
  <si>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</si>
  <si>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</si>
  <si>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</si>
  <si>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</si>
  <si>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</si>
  <si>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前年度と比較して3.95ポイント下落した。主な要因は、雨水処理負担金及び長期前受金戻入の増加等により経常収益は増加したものの、減価償却費及び流域下水道管理運営費負担金の増加等による経常費用が大きく増加したためである。引き続き、適正な下水道使用料収入の確保と事業の効率化等を進めていく必要がある。
③流動比率
　前年度と比較し、ほぼ同等の推移となった。類似団体平均値、全国平均と比べて高い水準であるものの100％を下回っていることから、支払い能力を高めるため、適正な下水道使用料収入の確保と経費の削減に努める必要がある。
④企業債残高対事業規模比率
　類似団体平均値と比べて高い水準である。汚水整備の概成が間近となっており、水洗化人口の増加による収入増は見込みづらいため、適正な下水道使用料収入の算定及び起債借入方針の見直しの必要がある。
⑤経費回収率
　公費負担により控除している経費を含めた全ての経費を下水道使用料だけでは十分に賄えていないため、類似団体平均値、全国平均値を下回った。適正な下水道使用料収入の算定及び経費の見直しが必要である。</t>
    <rPh sb="1" eb="7">
      <t>ケイジョウシュウシヒリツ</t>
    </rPh>
    <rPh sb="30" eb="31">
      <t>オモ</t>
    </rPh>
    <rPh sb="32" eb="34">
      <t>ヨウイン</t>
    </rPh>
    <rPh sb="36" eb="43">
      <t>ウスイショリフタンキン</t>
    </rPh>
    <rPh sb="43" eb="44">
      <t>オヨ</t>
    </rPh>
    <rPh sb="45" eb="49">
      <t>チョウキマエウ</t>
    </rPh>
    <rPh sb="49" eb="50">
      <t>キン</t>
    </rPh>
    <rPh sb="50" eb="52">
      <t>レイニュウ</t>
    </rPh>
    <rPh sb="53" eb="55">
      <t>ゾウカ</t>
    </rPh>
    <rPh sb="55" eb="56">
      <t>トウ</t>
    </rPh>
    <rPh sb="59" eb="63">
      <t>ケイジョウシュウエキ</t>
    </rPh>
    <rPh sb="64" eb="66">
      <t>ゾウカ</t>
    </rPh>
    <rPh sb="72" eb="77">
      <t>ゲンカショウキャクヒ</t>
    </rPh>
    <rPh sb="77" eb="78">
      <t>オヨ</t>
    </rPh>
    <rPh sb="79" eb="92">
      <t>リュウイキゲスイドウカンリウンエイヒフタンキン</t>
    </rPh>
    <rPh sb="93" eb="96">
      <t>ゾウカトウ</t>
    </rPh>
    <rPh sb="99" eb="103">
      <t>ケイジョウヒヨウ</t>
    </rPh>
    <rPh sb="104" eb="105">
      <t>オオ</t>
    </rPh>
    <rPh sb="107" eb="109">
      <t>ゾウカ</t>
    </rPh>
    <rPh sb="117" eb="118">
      <t>ヒ</t>
    </rPh>
    <rPh sb="119" eb="120">
      <t>ツヅ</t>
    </rPh>
    <rPh sb="122" eb="124">
      <t>テキセイ</t>
    </rPh>
    <rPh sb="125" eb="131">
      <t>ゲスイドウシヨウリョウ</t>
    </rPh>
    <rPh sb="158" eb="162">
      <t>リュウドウヒリツ</t>
    </rPh>
    <rPh sb="215" eb="217">
      <t>シタマワ</t>
    </rPh>
    <rPh sb="238" eb="240">
      <t>テキセイ</t>
    </rPh>
    <rPh sb="241" eb="244">
      <t>ゲスイドウ</t>
    </rPh>
    <rPh sb="244" eb="247">
      <t>シヨウリョウ</t>
    </rPh>
    <rPh sb="247" eb="249">
      <t>シュウニュウ</t>
    </rPh>
    <rPh sb="270" eb="275">
      <t>キギョウサイザンダカ</t>
    </rPh>
    <rPh sb="275" eb="282">
      <t>タイジギョウキボヒリツ</t>
    </rPh>
    <rPh sb="284" eb="291">
      <t>ルイジダンタイヘイキンチ</t>
    </rPh>
    <rPh sb="292" eb="293">
      <t>クラ</t>
    </rPh>
    <rPh sb="295" eb="296">
      <t>タカ</t>
    </rPh>
    <rPh sb="297" eb="299">
      <t>スイジュン</t>
    </rPh>
    <rPh sb="303" eb="305">
      <t>オスイ</t>
    </rPh>
    <rPh sb="305" eb="307">
      <t>セイビ</t>
    </rPh>
    <rPh sb="308" eb="310">
      <t>ガイセイ</t>
    </rPh>
    <rPh sb="311" eb="313">
      <t>マヂカ</t>
    </rPh>
    <rPh sb="320" eb="325">
      <t>スイセンカジンコウ</t>
    </rPh>
    <rPh sb="326" eb="328">
      <t>ゾウカ</t>
    </rPh>
    <rPh sb="331" eb="333">
      <t>シュウニュウ</t>
    </rPh>
    <rPh sb="333" eb="334">
      <t>ゾウ</t>
    </rPh>
    <rPh sb="335" eb="337">
      <t>ミコ</t>
    </rPh>
    <rPh sb="344" eb="346">
      <t>テキセイ</t>
    </rPh>
    <rPh sb="347" eb="350">
      <t>ゲスイドウ</t>
    </rPh>
    <rPh sb="350" eb="355">
      <t>シヨウリョウシュウニュウ</t>
    </rPh>
    <rPh sb="356" eb="358">
      <t>サンテイ</t>
    </rPh>
    <rPh sb="358" eb="359">
      <t>オヨ</t>
    </rPh>
    <rPh sb="360" eb="364">
      <t>キサイカリイレ</t>
    </rPh>
    <rPh sb="364" eb="366">
      <t>ホウシン</t>
    </rPh>
    <rPh sb="367" eb="369">
      <t>ミナオ</t>
    </rPh>
    <rPh sb="371" eb="373">
      <t>ヒツヨウ</t>
    </rPh>
    <rPh sb="379" eb="384">
      <t>ケイヒカイシュウリツ</t>
    </rPh>
    <rPh sb="466" eb="467">
      <t>オヨ</t>
    </rPh>
    <rPh sb="468" eb="470">
      <t>ケイヒ</t>
    </rPh>
    <rPh sb="471" eb="473">
      <t>ミナオ</t>
    </rPh>
    <rPh sb="475" eb="477">
      <t>ヒツヨウ</t>
    </rPh>
    <phoneticPr fontId="4"/>
  </si>
  <si>
    <t>①有形固定資産減価償却率
　年度の経過に伴い減価償却累計額が増加するため増加の推移となっている。
　一方で、本市は平成24年から減価償却費を算出しており、それ以前に耐用年数を超えた資産については減価償却費を計上していないため、類似団体平均値、全国平均値と比較して大幅に低い数値となっている。
②管渠老朽化率
　類似団体平均値、全国平均値と比較して大幅に低い数値となっているが、管渠老朽化率は上昇傾向にあるため、引き続き効率的に改築更新を進めていく必要がある。
③管渠改善率
　昨年度と比較して減少しているが、類似団体平均値、全国平均値と比較しても高い値で推移している。
　</t>
    <rPh sb="1" eb="7">
      <t>ユウケイコテイシサン</t>
    </rPh>
    <rPh sb="7" eb="12">
      <t>ゲンカショウキャクリツ</t>
    </rPh>
    <rPh sb="147" eb="149">
      <t>カンキョ</t>
    </rPh>
    <rPh sb="149" eb="153">
      <t>ロウキュウカリツ</t>
    </rPh>
    <rPh sb="188" eb="190">
      <t>カンキョ</t>
    </rPh>
    <rPh sb="190" eb="194">
      <t>ロウキュウカリツ</t>
    </rPh>
    <rPh sb="195" eb="199">
      <t>ジョウショウケイコウ</t>
    </rPh>
    <phoneticPr fontId="4"/>
  </si>
  <si>
    <t>　経営の健全性・効率性については、経常収支比率は下落傾向にあり、令和５年度はかろうじて経常黒字を確保できたものの、引き続き収益の増加と費用の抑制に努める必要がある。
　また、施設の老朽化への対応については、ストックマネジメント計画に基づき、施設の点検・調査、修繕・改築をより効果的に進めていく。</t>
    <rPh sb="1" eb="3">
      <t>ケイエイ</t>
    </rPh>
    <rPh sb="4" eb="7">
      <t>ケンゼンセイ</t>
    </rPh>
    <rPh sb="8" eb="11">
      <t>コウリツセイ</t>
    </rPh>
    <rPh sb="17" eb="23">
      <t>ケイジョウシュウシヒリツ</t>
    </rPh>
    <rPh sb="24" eb="28">
      <t>ゲラクケイコウ</t>
    </rPh>
    <rPh sb="32" eb="34">
      <t>レイワ</t>
    </rPh>
    <rPh sb="35" eb="37">
      <t>ネンド</t>
    </rPh>
    <rPh sb="43" eb="47">
      <t>ケイジョウクロジ</t>
    </rPh>
    <rPh sb="48" eb="50">
      <t>カクホ</t>
    </rPh>
    <rPh sb="57" eb="58">
      <t>ヒ</t>
    </rPh>
    <rPh sb="59" eb="60">
      <t>ツヅ</t>
    </rPh>
    <rPh sb="61" eb="63">
      <t>シュウエキ</t>
    </rPh>
    <rPh sb="64" eb="66">
      <t>ゾウカ</t>
    </rPh>
    <rPh sb="67" eb="69">
      <t>ヒヨウ</t>
    </rPh>
    <rPh sb="70" eb="72">
      <t>ヨクセイ</t>
    </rPh>
    <rPh sb="73" eb="74">
      <t>ツト</t>
    </rPh>
    <rPh sb="76" eb="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</si>
</sst>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0.54</c:v>
                </c:pt>
                <c:pt idx="1">
                  <c:v>0.49</c:v>
                </c:pt>
                <c:pt idx="2">
                  <c:v>0.51</c:v>
                </c:pt>
                <c:pt idx="3">
                  <c:v>0.49</c:v>
                </c:pt>
                <c:pt idx="4">
                  <c:v>0.46</c:v>
                </c:pt>
              </c:numCache>
            </c:numRef>
          </c:val>
          <c:extLst>
            <c:ext xmlns:c16="http://schemas.microsoft.com/office/drawing/2014/chart" uri="{C3380CC4-5D6E-409C-BE32-E72D297353CC}">
              <c16:uniqueId val="{00000000-A27F-41A7-B6DF-AB77AE468C7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A27F-41A7-B6DF-AB77AE468C7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5A-4A55-8F27-54BE7E0F0A1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665A-4A55-8F27-54BE7E0F0A1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95.57</c:v>
                </c:pt>
                <c:pt idx="1">
                  <c:v>95.55</c:v>
                </c:pt>
                <c:pt idx="2">
                  <c:v>95.61</c:v>
                </c:pt>
                <c:pt idx="3">
                  <c:v>95.68</c:v>
                </c:pt>
                <c:pt idx="4">
                  <c:v>96.48</c:v>
                </c:pt>
              </c:numCache>
            </c:numRef>
          </c:val>
          <c:extLst>
            <c:ext xmlns:c16="http://schemas.microsoft.com/office/drawing/2014/chart" uri="{C3380CC4-5D6E-409C-BE32-E72D297353CC}">
              <c16:uniqueId val="{00000000-3FB0-43DC-9A7A-9218D19CD7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3FB0-43DC-9A7A-9218D19CD7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108.37</c:v>
                </c:pt>
                <c:pt idx="1">
                  <c:v>107.75</c:v>
                </c:pt>
                <c:pt idx="2">
                  <c:v>104.75</c:v>
                </c:pt>
                <c:pt idx="3">
                  <c:v>104.15</c:v>
                </c:pt>
                <c:pt idx="4">
                  <c:v>100.2</c:v>
                </c:pt>
              </c:numCache>
            </c:numRef>
          </c:val>
          <c:extLst>
            <c:ext xmlns:c16="http://schemas.microsoft.com/office/drawing/2014/chart" uri="{C3380CC4-5D6E-409C-BE32-E72D297353CC}">
              <c16:uniqueId val="{00000000-1505-49DA-9B9B-82F0886FEA5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1505-49DA-9B9B-82F0886FEA5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18.93</c:v>
                </c:pt>
                <c:pt idx="1">
                  <c:v>21.04</c:v>
                </c:pt>
                <c:pt idx="2">
                  <c:v>22.8</c:v>
                </c:pt>
                <c:pt idx="3">
                  <c:v>23.53</c:v>
                </c:pt>
                <c:pt idx="4">
                  <c:v>25.63</c:v>
                </c:pt>
              </c:numCache>
            </c:numRef>
          </c:val>
          <c:extLst>
            <c:ext xmlns:c16="http://schemas.microsoft.com/office/drawing/2014/chart" uri="{C3380CC4-5D6E-409C-BE32-E72D297353CC}">
              <c16:uniqueId val="{00000000-3E07-48B7-B127-D943036F83A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3E07-48B7-B127-D943036F83A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5.16</c:v>
                </c:pt>
                <c:pt idx="1">
                  <c:v>5.16</c:v>
                </c:pt>
                <c:pt idx="2">
                  <c:v>4.93</c:v>
                </c:pt>
                <c:pt idx="3">
                  <c:v>5.67</c:v>
                </c:pt>
                <c:pt idx="4">
                  <c:v>6.29</c:v>
                </c:pt>
              </c:numCache>
            </c:numRef>
          </c:val>
          <c:extLst>
            <c:ext xmlns:c16="http://schemas.microsoft.com/office/drawing/2014/chart" uri="{C3380CC4-5D6E-409C-BE32-E72D297353CC}">
              <c16:uniqueId val="{00000000-0F75-44DB-9CDC-4EE8F1E2F1A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0F75-44DB-9CDC-4EE8F1E2F1A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5B-42AA-88BF-DC9C2924F32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7C5B-42AA-88BF-DC9C2924F32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86.58</c:v>
                </c:pt>
                <c:pt idx="1">
                  <c:v>95.22</c:v>
                </c:pt>
                <c:pt idx="2">
                  <c:v>94.25</c:v>
                </c:pt>
                <c:pt idx="3">
                  <c:v>94.2</c:v>
                </c:pt>
                <c:pt idx="4">
                  <c:v>94.23</c:v>
                </c:pt>
              </c:numCache>
            </c:numRef>
          </c:val>
          <c:extLst>
            <c:ext xmlns:c16="http://schemas.microsoft.com/office/drawing/2014/chart" uri="{C3380CC4-5D6E-409C-BE32-E72D297353CC}">
              <c16:uniqueId val="{00000000-EEB3-4D79-8179-E94DDFDF59D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EEB3-4D79-8179-E94DDFDF59D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699.92</c:v>
                </c:pt>
                <c:pt idx="1">
                  <c:v>671.04</c:v>
                </c:pt>
                <c:pt idx="2">
                  <c:v>706.47</c:v>
                </c:pt>
                <c:pt idx="3">
                  <c:v>764.62</c:v>
                </c:pt>
                <c:pt idx="4">
                  <c:v>766.86</c:v>
                </c:pt>
              </c:numCache>
            </c:numRef>
          </c:val>
          <c:extLst>
            <c:ext xmlns:c16="http://schemas.microsoft.com/office/drawing/2014/chart" uri="{C3380CC4-5D6E-409C-BE32-E72D297353CC}">
              <c16:uniqueId val="{00000000-CA88-4410-A218-4E558677D7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CA88-4410-A218-4E558677D7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78.55</c:v>
                </c:pt>
                <c:pt idx="1">
                  <c:v>77.75</c:v>
                </c:pt>
                <c:pt idx="2">
                  <c:v>77.92</c:v>
                </c:pt>
                <c:pt idx="3">
                  <c:v>78.03</c:v>
                </c:pt>
                <c:pt idx="4">
                  <c:v>77.83</c:v>
                </c:pt>
              </c:numCache>
            </c:numRef>
          </c:val>
          <c:extLst>
            <c:ext xmlns:c16="http://schemas.microsoft.com/office/drawing/2014/chart" uri="{C3380CC4-5D6E-409C-BE32-E72D297353CC}">
              <c16:uniqueId val="{00000000-96EC-4F1A-98D5-FFB86B05AB9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96EC-4F1A-98D5-FFB86B05AB9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150.01</c:v>
                </c:pt>
                <c:pt idx="2">
                  <c:v>150</c:v>
                </c:pt>
                <c:pt idx="3">
                  <c:v>150</c:v>
                </c:pt>
                <c:pt idx="4">
                  <c:v>150</c:v>
                </c:pt>
              </c:numCache>
            </c:numRef>
          </c:val>
          <c:extLst>
            <c:ext xmlns:c16="http://schemas.microsoft.com/office/drawing/2014/chart" uri="{C3380CC4-5D6E-409C-BE32-E72D297353CC}">
              <c16:uniqueId val="{00000000-9D11-4915-A999-BCC63DE6565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9D11-4915-A999-BCC63DE6565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愛知県　岡崎市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Ac1</v>
      </c>
      <c r="X8" s="64"/>
      <c r="Y8" s="64"/>
      <c r="Z8" s="64"/>
      <c r="AA8" s="64"/>
      <c r="AB8" s="64"/>
      <c r="AC8" s="64"/>
      <c r="AD8" s="65" t="str">
        <f>データ!$M$6</f>
        <v>自治体職員</v>
      </c>
      <c r="AE8" s="65"/>
      <c r="AF8" s="65"/>
      <c r="AG8" s="65"/>
      <c r="AH8" s="65"/>
      <c r="AI8" s="65"/>
      <c r="AJ8" s="65"/>
      <c r="AK8" s="3"/>
      <c r="AL8" s="44">
        <f>データ!S6</f>
        <v>383915</v>
      </c>
      <c r="AM8" s="44"/>
      <c r="AN8" s="44"/>
      <c r="AO8" s="44"/>
      <c r="AP8" s="44"/>
      <c r="AQ8" s="44"/>
      <c r="AR8" s="44"/>
      <c r="AS8" s="44"/>
      <c r="AT8" s="45">
        <f>データ!T6</f>
        <v>387.2</v>
      </c>
      <c r="AU8" s="45"/>
      <c r="AV8" s="45"/>
      <c r="AW8" s="45"/>
      <c r="AX8" s="45"/>
      <c r="AY8" s="45"/>
      <c r="AZ8" s="45"/>
      <c r="BA8" s="45"/>
      <c r="BB8" s="45">
        <f>データ!U6</f>
        <v>991.52</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58.43</v>
      </c>
      <c r="J10" s="45"/>
      <c r="K10" s="45"/>
      <c r="L10" s="45"/>
      <c r="M10" s="45"/>
      <c r="N10" s="45"/>
      <c r="O10" s="45"/>
      <c r="P10" s="45">
        <f>データ!P6</f>
        <v>87.96</v>
      </c>
      <c r="Q10" s="45"/>
      <c r="R10" s="45"/>
      <c r="S10" s="45"/>
      <c r="T10" s="45"/>
      <c r="U10" s="45"/>
      <c r="V10" s="45"/>
      <c r="W10" s="45">
        <f>データ!Q6</f>
        <v>89.65</v>
      </c>
      <c r="X10" s="45"/>
      <c r="Y10" s="45"/>
      <c r="Z10" s="45"/>
      <c r="AA10" s="45"/>
      <c r="AB10" s="45"/>
      <c r="AC10" s="45"/>
      <c r="AD10" s="44">
        <f>データ!R6</f>
        <v>1998</v>
      </c>
      <c r="AE10" s="44"/>
      <c r="AF10" s="44"/>
      <c r="AG10" s="44"/>
      <c r="AH10" s="44"/>
      <c r="AI10" s="44"/>
      <c r="AJ10" s="44"/>
      <c r="AK10" s="2"/>
      <c r="AL10" s="44">
        <f>データ!V6</f>
        <v>337019</v>
      </c>
      <c r="AM10" s="44"/>
      <c r="AN10" s="44"/>
      <c r="AO10" s="44"/>
      <c r="AP10" s="44"/>
      <c r="AQ10" s="44"/>
      <c r="AR10" s="44"/>
      <c r="AS10" s="44"/>
      <c r="AT10" s="45">
        <f>データ!W6</f>
        <v>57.45</v>
      </c>
      <c r="AU10" s="45"/>
      <c r="AV10" s="45"/>
      <c r="AW10" s="45"/>
      <c r="AX10" s="45"/>
      <c r="AY10" s="45"/>
      <c r="AZ10" s="45"/>
      <c r="BA10" s="45"/>
      <c r="BB10" s="45">
        <f>データ!X6</f>
        <v>5866.3</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1JPv94TXDriv0+5k9PjFKK4+J7opkii7DCDnHeLoRSMZxgYQWI2vBEnhJejaazbSo8a4rxrWVVdhNJ+mdNlR7Q==" saltValue="6d4piwHqymdhZDKo/odp0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232025</v>
      </c>
      <c r="D6" s="19">
        <f t="shared" si="3"/>
        <v>46</v>
      </c>
      <c r="E6" s="19">
        <f t="shared" si="3"/>
        <v>17</v>
      </c>
      <c r="F6" s="19">
        <f t="shared" si="3"/>
        <v>1</v>
      </c>
      <c r="G6" s="19">
        <f t="shared" si="3"/>
        <v>0</v>
      </c>
      <c r="H6" s="19" t="str">
        <f t="shared" si="3"/>
        <v>愛知県　岡崎市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58.43</v>
      </c>
      <c r="P6" s="20">
        <f t="shared" si="3"/>
        <v>87.96</v>
      </c>
      <c r="Q6" s="20">
        <f t="shared" si="3"/>
        <v>89.65</v>
      </c>
      <c r="R6" s="20">
        <f t="shared" si="3"/>
        <v>1998</v>
      </c>
      <c r="S6" s="20">
        <f t="shared" si="3"/>
        <v>383915</v>
      </c>
      <c r="T6" s="20">
        <f t="shared" si="3"/>
        <v>387.2</v>
      </c>
      <c r="U6" s="20">
        <f t="shared" si="3"/>
        <v>991.52</v>
      </c>
      <c r="V6" s="20">
        <f t="shared" si="3"/>
        <v>337019</v>
      </c>
      <c r="W6" s="20">
        <f t="shared" si="3"/>
        <v>57.45</v>
      </c>
      <c r="X6" s="20">
        <f t="shared" si="3"/>
        <v>5866.3</v>
      </c>
      <c r="Y6" s="21">
        <f>IF(Y7="",NA(),Y7)</f>
        <v>108.37</v>
      </c>
      <c r="Z6" s="21">
        <f t="shared" ref="Z6:AH6" si="4">IF(Z7="",NA(),Z7)</f>
        <v>107.75</v>
      </c>
      <c r="AA6" s="21">
        <f t="shared" si="4"/>
        <v>104.75</v>
      </c>
      <c r="AB6" s="21">
        <f t="shared" si="4"/>
        <v>104.15</v>
      </c>
      <c r="AC6" s="21">
        <f t="shared" si="4"/>
        <v>100.2</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86.58</v>
      </c>
      <c r="AV6" s="21">
        <f t="shared" ref="AV6:BD6" si="6">IF(AV7="",NA(),AV7)</f>
        <v>95.22</v>
      </c>
      <c r="AW6" s="21">
        <f t="shared" si="6"/>
        <v>94.25</v>
      </c>
      <c r="AX6" s="21">
        <f t="shared" si="6"/>
        <v>94.2</v>
      </c>
      <c r="AY6" s="21">
        <f t="shared" si="6"/>
        <v>94.23</v>
      </c>
      <c r="AZ6" s="21">
        <f t="shared" si="6"/>
        <v>73.02</v>
      </c>
      <c r="BA6" s="21">
        <f t="shared" si="6"/>
        <v>72.930000000000007</v>
      </c>
      <c r="BB6" s="21">
        <f t="shared" si="6"/>
        <v>80.08</v>
      </c>
      <c r="BC6" s="21">
        <f t="shared" si="6"/>
        <v>87.33</v>
      </c>
      <c r="BD6" s="21">
        <f t="shared" si="6"/>
        <v>92.26</v>
      </c>
      <c r="BE6" s="20" t="str">
        <f>IF(BE7="","",IF(BE7="-","【-】","【"&amp;SUBSTITUTE(TEXT(BE7,"#,##0.00"),"-","△")&amp;"】"))</f>
        <v>【78.43】</v>
      </c>
      <c r="BF6" s="21">
        <f>IF(BF7="",NA(),BF7)</f>
        <v>699.92</v>
      </c>
      <c r="BG6" s="21">
        <f t="shared" ref="BG6:BO6" si="7">IF(BG7="",NA(),BG7)</f>
        <v>671.04</v>
      </c>
      <c r="BH6" s="21">
        <f t="shared" si="7"/>
        <v>706.47</v>
      </c>
      <c r="BI6" s="21">
        <f t="shared" si="7"/>
        <v>764.62</v>
      </c>
      <c r="BJ6" s="21">
        <f t="shared" si="7"/>
        <v>766.86</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78.55</v>
      </c>
      <c r="BR6" s="21">
        <f t="shared" ref="BR6:BZ6" si="8">IF(BR7="",NA(),BR7)</f>
        <v>77.75</v>
      </c>
      <c r="BS6" s="21">
        <f t="shared" si="8"/>
        <v>77.92</v>
      </c>
      <c r="BT6" s="21">
        <f t="shared" si="8"/>
        <v>78.03</v>
      </c>
      <c r="BU6" s="21">
        <f t="shared" si="8"/>
        <v>77.83</v>
      </c>
      <c r="BV6" s="21">
        <f t="shared" si="8"/>
        <v>97.91</v>
      </c>
      <c r="BW6" s="21">
        <f t="shared" si="8"/>
        <v>98.61</v>
      </c>
      <c r="BX6" s="21">
        <f t="shared" si="8"/>
        <v>98.75</v>
      </c>
      <c r="BY6" s="21">
        <f t="shared" si="8"/>
        <v>98.36</v>
      </c>
      <c r="BZ6" s="21">
        <f t="shared" si="8"/>
        <v>97.29</v>
      </c>
      <c r="CA6" s="20" t="str">
        <f>IF(CA7="","",IF(CA7="-","【-】","【"&amp;SUBSTITUTE(TEXT(CA7,"#,##0.00"),"-","△")&amp;"】"))</f>
        <v>【97.81】</v>
      </c>
      <c r="CB6" s="21">
        <f>IF(CB7="",NA(),CB7)</f>
        <v>150</v>
      </c>
      <c r="CC6" s="21">
        <f t="shared" ref="CC6:CK6" si="9">IF(CC7="",NA(),CC7)</f>
        <v>150.01</v>
      </c>
      <c r="CD6" s="21">
        <f t="shared" si="9"/>
        <v>150</v>
      </c>
      <c r="CE6" s="21">
        <f t="shared" si="9"/>
        <v>150</v>
      </c>
      <c r="CF6" s="21">
        <f t="shared" si="9"/>
        <v>150</v>
      </c>
      <c r="CG6" s="21">
        <f t="shared" si="9"/>
        <v>144.11000000000001</v>
      </c>
      <c r="CH6" s="21">
        <f t="shared" si="9"/>
        <v>141.24</v>
      </c>
      <c r="CI6" s="21">
        <f t="shared" si="9"/>
        <v>142.03</v>
      </c>
      <c r="CJ6" s="21">
        <f t="shared" si="9"/>
        <v>142.11000000000001</v>
      </c>
      <c r="CK6" s="21">
        <f t="shared" si="9"/>
        <v>145.49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61.32</v>
      </c>
      <c r="CS6" s="21">
        <f t="shared" si="10"/>
        <v>61.7</v>
      </c>
      <c r="CT6" s="21">
        <f t="shared" si="10"/>
        <v>63.04</v>
      </c>
      <c r="CU6" s="21">
        <f t="shared" si="10"/>
        <v>60.55</v>
      </c>
      <c r="CV6" s="21">
        <f t="shared" si="10"/>
        <v>61.49</v>
      </c>
      <c r="CW6" s="20" t="str">
        <f>IF(CW7="","",IF(CW7="-","【-】","【"&amp;SUBSTITUTE(TEXT(CW7,"#,##0.00"),"-","△")&amp;"】"))</f>
        <v>【58.94】</v>
      </c>
      <c r="CX6" s="21">
        <f>IF(CX7="",NA(),CX7)</f>
        <v>95.57</v>
      </c>
      <c r="CY6" s="21">
        <f t="shared" ref="CY6:DG6" si="11">IF(CY7="",NA(),CY7)</f>
        <v>95.55</v>
      </c>
      <c r="CZ6" s="21">
        <f t="shared" si="11"/>
        <v>95.61</v>
      </c>
      <c r="DA6" s="21">
        <f t="shared" si="11"/>
        <v>95.68</v>
      </c>
      <c r="DB6" s="21">
        <f t="shared" si="11"/>
        <v>96.48</v>
      </c>
      <c r="DC6" s="21">
        <f t="shared" si="11"/>
        <v>94.58</v>
      </c>
      <c r="DD6" s="21">
        <f t="shared" si="11"/>
        <v>94.56</v>
      </c>
      <c r="DE6" s="21">
        <f t="shared" si="11"/>
        <v>94.75</v>
      </c>
      <c r="DF6" s="21">
        <f t="shared" si="11"/>
        <v>94.92</v>
      </c>
      <c r="DG6" s="21">
        <f t="shared" si="11"/>
        <v>95.01</v>
      </c>
      <c r="DH6" s="20" t="str">
        <f>IF(DH7="","",IF(DH7="-","【-】","【"&amp;SUBSTITUTE(TEXT(DH7,"#,##0.00"),"-","△")&amp;"】"))</f>
        <v>【95.91】</v>
      </c>
      <c r="DI6" s="21">
        <f>IF(DI7="",NA(),DI7)</f>
        <v>18.93</v>
      </c>
      <c r="DJ6" s="21">
        <f t="shared" ref="DJ6:DR6" si="12">IF(DJ7="",NA(),DJ7)</f>
        <v>21.04</v>
      </c>
      <c r="DK6" s="21">
        <f t="shared" si="12"/>
        <v>22.8</v>
      </c>
      <c r="DL6" s="21">
        <f t="shared" si="12"/>
        <v>23.53</v>
      </c>
      <c r="DM6" s="21">
        <f t="shared" si="12"/>
        <v>25.63</v>
      </c>
      <c r="DN6" s="21">
        <f t="shared" si="12"/>
        <v>31.01</v>
      </c>
      <c r="DO6" s="21">
        <f t="shared" si="12"/>
        <v>28.87</v>
      </c>
      <c r="DP6" s="21">
        <f t="shared" si="12"/>
        <v>31.34</v>
      </c>
      <c r="DQ6" s="21">
        <f t="shared" si="12"/>
        <v>32.909999999999997</v>
      </c>
      <c r="DR6" s="21">
        <f t="shared" si="12"/>
        <v>34.869999999999997</v>
      </c>
      <c r="DS6" s="20" t="str">
        <f>IF(DS7="","",IF(DS7="-","【-】","【"&amp;SUBSTITUTE(TEXT(DS7,"#,##0.00"),"-","△")&amp;"】"))</f>
        <v>【41.09】</v>
      </c>
      <c r="DT6" s="21">
        <f>IF(DT7="",NA(),DT7)</f>
        <v>5.16</v>
      </c>
      <c r="DU6" s="21">
        <f t="shared" ref="DU6:EC6" si="13">IF(DU7="",NA(),DU7)</f>
        <v>5.16</v>
      </c>
      <c r="DV6" s="21">
        <f t="shared" si="13"/>
        <v>4.93</v>
      </c>
      <c r="DW6" s="21">
        <f t="shared" si="13"/>
        <v>5.67</v>
      </c>
      <c r="DX6" s="21">
        <f t="shared" si="13"/>
        <v>6.29</v>
      </c>
      <c r="DY6" s="21">
        <f t="shared" si="13"/>
        <v>4.95</v>
      </c>
      <c r="DZ6" s="21">
        <f t="shared" si="13"/>
        <v>5.64</v>
      </c>
      <c r="EA6" s="21">
        <f t="shared" si="13"/>
        <v>6.43</v>
      </c>
      <c r="EB6" s="21">
        <f t="shared" si="13"/>
        <v>7.75</v>
      </c>
      <c r="EC6" s="21">
        <f t="shared" si="13"/>
        <v>9.44</v>
      </c>
      <c r="ED6" s="20" t="str">
        <f>IF(ED7="","",IF(ED7="-","【-】","【"&amp;SUBSTITUTE(TEXT(ED7,"#,##0.00"),"-","△")&amp;"】"))</f>
        <v>【8.68】</v>
      </c>
      <c r="EE6" s="21">
        <f>IF(EE7="",NA(),EE7)</f>
        <v>0.54</v>
      </c>
      <c r="EF6" s="21">
        <f t="shared" ref="EF6:EN6" si="14">IF(EF7="",NA(),EF7)</f>
        <v>0.49</v>
      </c>
      <c r="EG6" s="21">
        <f t="shared" si="14"/>
        <v>0.51</v>
      </c>
      <c r="EH6" s="21">
        <f t="shared" si="14"/>
        <v>0.49</v>
      </c>
      <c r="EI6" s="21">
        <f t="shared" si="14"/>
        <v>0.46</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2">
      <c r="A7" s="14"/>
      <c r="B7" s="23">
        <v>2023</v>
      </c>
      <c r="C7" s="23">
        <v>232025</v>
      </c>
      <c r="D7" s="23">
        <v>46</v>
      </c>
      <c r="E7" s="23">
        <v>17</v>
      </c>
      <c r="F7" s="23">
        <v>1</v>
      </c>
      <c r="G7" s="23">
        <v>0</v>
      </c>
      <c r="H7" s="23" t="s">
        <v>96</v>
      </c>
      <c r="I7" s="23" t="s">
        <v>97</v>
      </c>
      <c r="J7" s="23" t="s">
        <v>98</v>
      </c>
      <c r="K7" s="23" t="s">
        <v>99</v>
      </c>
      <c r="L7" s="23" t="s">
        <v>100</v>
      </c>
      <c r="M7" s="23" t="s">
        <v>101</v>
      </c>
      <c r="N7" s="24" t="s">
        <v>102</v>
      </c>
      <c r="O7" s="24">
        <v>58.43</v>
      </c>
      <c r="P7" s="24">
        <v>87.96</v>
      </c>
      <c r="Q7" s="24">
        <v>89.65</v>
      </c>
      <c r="R7" s="24">
        <v>1998</v>
      </c>
      <c r="S7" s="24">
        <v>383915</v>
      </c>
      <c r="T7" s="24">
        <v>387.2</v>
      </c>
      <c r="U7" s="24">
        <v>991.52</v>
      </c>
      <c r="V7" s="24">
        <v>337019</v>
      </c>
      <c r="W7" s="24">
        <v>57.45</v>
      </c>
      <c r="X7" s="24">
        <v>5866.3</v>
      </c>
      <c r="Y7" s="24">
        <v>108.37</v>
      </c>
      <c r="Z7" s="24">
        <v>107.75</v>
      </c>
      <c r="AA7" s="24">
        <v>104.75</v>
      </c>
      <c r="AB7" s="24">
        <v>104.15</v>
      </c>
      <c r="AC7" s="24">
        <v>100.2</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86.58</v>
      </c>
      <c r="AV7" s="24">
        <v>95.22</v>
      </c>
      <c r="AW7" s="24">
        <v>94.25</v>
      </c>
      <c r="AX7" s="24">
        <v>94.2</v>
      </c>
      <c r="AY7" s="24">
        <v>94.23</v>
      </c>
      <c r="AZ7" s="24">
        <v>73.02</v>
      </c>
      <c r="BA7" s="24">
        <v>72.930000000000007</v>
      </c>
      <c r="BB7" s="24">
        <v>80.08</v>
      </c>
      <c r="BC7" s="24">
        <v>87.33</v>
      </c>
      <c r="BD7" s="24">
        <v>92.26</v>
      </c>
      <c r="BE7" s="24">
        <v>78.430000000000007</v>
      </c>
      <c r="BF7" s="24">
        <v>699.92</v>
      </c>
      <c r="BG7" s="24">
        <v>671.04</v>
      </c>
      <c r="BH7" s="24">
        <v>706.47</v>
      </c>
      <c r="BI7" s="24">
        <v>764.62</v>
      </c>
      <c r="BJ7" s="24">
        <v>766.86</v>
      </c>
      <c r="BK7" s="24">
        <v>708.89</v>
      </c>
      <c r="BL7" s="24">
        <v>730.52</v>
      </c>
      <c r="BM7" s="24">
        <v>672.33</v>
      </c>
      <c r="BN7" s="24">
        <v>668.8</v>
      </c>
      <c r="BO7" s="24">
        <v>652.79999999999995</v>
      </c>
      <c r="BP7" s="24">
        <v>630.82000000000005</v>
      </c>
      <c r="BQ7" s="24">
        <v>78.55</v>
      </c>
      <c r="BR7" s="24">
        <v>77.75</v>
      </c>
      <c r="BS7" s="24">
        <v>77.92</v>
      </c>
      <c r="BT7" s="24">
        <v>78.03</v>
      </c>
      <c r="BU7" s="24">
        <v>77.83</v>
      </c>
      <c r="BV7" s="24">
        <v>97.91</v>
      </c>
      <c r="BW7" s="24">
        <v>98.61</v>
      </c>
      <c r="BX7" s="24">
        <v>98.75</v>
      </c>
      <c r="BY7" s="24">
        <v>98.36</v>
      </c>
      <c r="BZ7" s="24">
        <v>97.29</v>
      </c>
      <c r="CA7" s="24">
        <v>97.81</v>
      </c>
      <c r="CB7" s="24">
        <v>150</v>
      </c>
      <c r="CC7" s="24">
        <v>150.01</v>
      </c>
      <c r="CD7" s="24">
        <v>150</v>
      </c>
      <c r="CE7" s="24">
        <v>150</v>
      </c>
      <c r="CF7" s="24">
        <v>150</v>
      </c>
      <c r="CG7" s="24">
        <v>144.11000000000001</v>
      </c>
      <c r="CH7" s="24">
        <v>141.24</v>
      </c>
      <c r="CI7" s="24">
        <v>142.03</v>
      </c>
      <c r="CJ7" s="24">
        <v>142.11000000000001</v>
      </c>
      <c r="CK7" s="24">
        <v>145.49</v>
      </c>
      <c r="CL7" s="24">
        <v>138.75</v>
      </c>
      <c r="CM7" s="24" t="s">
        <v>102</v>
      </c>
      <c r="CN7" s="24" t="s">
        <v>102</v>
      </c>
      <c r="CO7" s="24" t="s">
        <v>102</v>
      </c>
      <c r="CP7" s="24" t="s">
        <v>102</v>
      </c>
      <c r="CQ7" s="24" t="s">
        <v>102</v>
      </c>
      <c r="CR7" s="24">
        <v>61.32</v>
      </c>
      <c r="CS7" s="24">
        <v>61.7</v>
      </c>
      <c r="CT7" s="24">
        <v>63.04</v>
      </c>
      <c r="CU7" s="24">
        <v>60.55</v>
      </c>
      <c r="CV7" s="24">
        <v>61.49</v>
      </c>
      <c r="CW7" s="24">
        <v>58.94</v>
      </c>
      <c r="CX7" s="24">
        <v>95.57</v>
      </c>
      <c r="CY7" s="24">
        <v>95.55</v>
      </c>
      <c r="CZ7" s="24">
        <v>95.61</v>
      </c>
      <c r="DA7" s="24">
        <v>95.68</v>
      </c>
      <c r="DB7" s="24">
        <v>96.48</v>
      </c>
      <c r="DC7" s="24">
        <v>94.58</v>
      </c>
      <c r="DD7" s="24">
        <v>94.56</v>
      </c>
      <c r="DE7" s="24">
        <v>94.75</v>
      </c>
      <c r="DF7" s="24">
        <v>94.92</v>
      </c>
      <c r="DG7" s="24">
        <v>95.01</v>
      </c>
      <c r="DH7" s="24">
        <v>95.91</v>
      </c>
      <c r="DI7" s="24">
        <v>18.93</v>
      </c>
      <c r="DJ7" s="24">
        <v>21.04</v>
      </c>
      <c r="DK7" s="24">
        <v>22.8</v>
      </c>
      <c r="DL7" s="24">
        <v>23.53</v>
      </c>
      <c r="DM7" s="24">
        <v>25.63</v>
      </c>
      <c r="DN7" s="24">
        <v>31.01</v>
      </c>
      <c r="DO7" s="24">
        <v>28.87</v>
      </c>
      <c r="DP7" s="24">
        <v>31.34</v>
      </c>
      <c r="DQ7" s="24">
        <v>32.909999999999997</v>
      </c>
      <c r="DR7" s="24">
        <v>34.869999999999997</v>
      </c>
      <c r="DS7" s="24">
        <v>41.09</v>
      </c>
      <c r="DT7" s="24">
        <v>5.16</v>
      </c>
      <c r="DU7" s="24">
        <v>5.16</v>
      </c>
      <c r="DV7" s="24">
        <v>4.93</v>
      </c>
      <c r="DW7" s="24">
        <v>5.67</v>
      </c>
      <c r="DX7" s="24">
        <v>6.29</v>
      </c>
      <c r="DY7" s="24">
        <v>4.95</v>
      </c>
      <c r="DZ7" s="24">
        <v>5.64</v>
      </c>
      <c r="EA7" s="24">
        <v>6.43</v>
      </c>
      <c r="EB7" s="24">
        <v>7.75</v>
      </c>
      <c r="EC7" s="24">
        <v>9.44</v>
      </c>
      <c r="ED7" s="24">
        <v>8.68</v>
      </c>
      <c r="EE7" s="24">
        <v>0.54</v>
      </c>
      <c r="EF7" s="24">
        <v>0.49</v>
      </c>
      <c r="EG7" s="24">
        <v>0.51</v>
      </c>
      <c r="EH7" s="24">
        <v>0.49</v>
      </c>
      <c r="EI7" s="24">
        <v>0.46</v>
      </c>
      <c r="EJ7" s="24">
        <v>0.19</v>
      </c>
      <c r="EK7" s="24">
        <v>0.19</v>
      </c>
      <c r="EL7" s="24">
        <v>0.19</v>
      </c>
      <c r="EM7" s="24">
        <v>0.21</v>
      </c>
      <c r="EN7" s="24">
        <v>0.2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2025-01-24T07:02:55Z</dcterms:created>
  <dcterms:modified xsi:type="dcterms:W3CDTF">2025-02-17T04:17:22Z</dcterms:modified>
  <cp:category/>
</cp:coreProperties>
</file>