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4 特定環境保全公共下水道\"/>
    </mc:Choice>
  </mc:AlternateContent>
  <xr:revisionPtr revIDLastSave="0" documentId="13_ncr:1_{75C74162-FCD9-432D-A3C1-19B441C56517}" xr6:coauthVersionLast="47" xr6:coauthVersionMax="47" xr10:uidLastSave="{00000000-0000-0000-0000-000000000000}"/>
  <workbookProtection workbookAlgorithmName="SHA-512" workbookHashValue="Y6OhbtZCLBxSIf065sGsPLroW37ZVxUpBRLrBX7KfBoRBIRaMj7TzhV4hAB86sYy7NhP93y+3EYZKfpWWYdUSQ==" workbookSaltValue="jIHkv6qS9e7U/H83PMjYmQ==" workbookSpinCount="100000" lockStructure="1"/>
  <bookViews>
    <workbookView xWindow="-108" yWindow="-108" windowWidth="27288" windowHeight="17664"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J85" i="4"/>
  <c r="E85" i="4"/>
  <c r="AT10" i="4"/>
  <c r="AL10" i="4"/>
  <c r="I10" i="4"/>
</calcChain>
</file>

<file path=xl/sharedStrings.xml><?xml version="1.0" encoding="utf-8"?>
<sst xmlns="http://schemas.openxmlformats.org/spreadsheetml/2006/main" count="236" uniqueCount="116">
  <si>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</si>
  <si>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</si>
  <si>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</si>
  <si>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</si>
  <si>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</si>
  <si>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</si>
  <si>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</si>
  <si>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</si>
  <si>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</si>
  <si>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</si>
  <si>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</si>
  <si>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</si>
  <si>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</si>
  <si>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</si>
  <si>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</si>
  <si>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</si>
  <si>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</si>
  <si>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</si>
  <si>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</si>
  <si>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</si>
  <si>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</si>
  <si>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</si>
  <si>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</si>
  <si>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</si>
  <si>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</si>
  <si>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</si>
  <si>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</si>
  <si>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</si>
  <si>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</si>
  <si>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</si>
  <si>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</si>
  <si>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</si>
  <si>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</si>
  <si>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</si>
  <si>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</si>
  <si>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</si>
  <si>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</si>
  <si>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</si>
  <si>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</si>
  <si>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</si>
  <si>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</si>
  <si>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</si>
  <si>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</si>
  <si>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</si>
  <si>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</si>
  <si>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</si>
  <si>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</si>
  <si>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</si>
  <si>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</si>
  <si>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</si>
  <si>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</si>
  <si>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</si>
  <si>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</si>
  <si>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</si>
  <si>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</si>
  <si>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</si>
  <si>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</si>
  <si>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</si>
  <si>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</si>
  <si>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</si>
  <si>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</si>
  <si>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</si>
  <si>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</si>
  <si>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</si>
  <si>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</si>
  <si>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</si>
  <si>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</si>
  <si>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</si>
  <si>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</si>
  <si>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</si>
  <si>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</si>
  <si>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</si>
  <si>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</si>
  <si>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</si>
  <si>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</si>
  <si>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</si>
  <si>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</si>
  <si>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</si>
  <si>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</si>
  <si>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</si>
  <si>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</si>
  <si>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</si>
  <si>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</si>
  <si>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</si>
  <si>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</si>
  <si>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</si>
  <si>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</si>
  <si>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</si>
  <si>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</si>
  <si>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</si>
  <si>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</si>
  <si>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</si>
  <si>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</si>
  <si>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</si>
  <si>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</si>
  <si>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</si>
  <si>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岡崎市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</si>
  <si>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</si>
  <si>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</si>
  <si>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</si>
  <si>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</si>
  <si>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</si>
  <si>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</si>
  <si>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</si>
  <si>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</si>
  <si>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</si>
  <si>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</si>
  <si>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</si>
  <si>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</si>
  <si>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</si>
  <si>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</si>
  <si>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</si>
  <si>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</si>
  <si>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①有形固定資産減価償却率
　年度の経過に伴い減価償却累計額が増加するため増加の推移となっている。
　一方で、本市は平成24年から減価償却費を算出しており、それ以前に耐用年数を超えた資産については減価償却費を計上していないため、類似団体平均値、全国平均値と比較して大幅に低い数値となっている。
②管渠老朽化率
　特定環境保全公共下水道は、平成９年度から施設の整備を開始したため、管渠の標準耐用年数50年を上回る施設を有していない。</t>
    <phoneticPr fontId="4"/>
  </si>
  <si>
    <t>①経常収支比率
　下水道使用料の増加等により経常収益が増加したことにより、前年度と比較して上昇し、類似団体平均値と同水準となったが、引き続き収入の確保と事業の効率化等を進めていく必要がある。
③流動比率
　下水道使用料の増加等により現金及び預金等の流動資産が増加したことにより、前年度と比較して80.78ポイント上昇している。公共下水道事業と同一会計内での事業運営していく中で引き続き収入の確保と事業の効率化を進める必要がある。
④企業債残高対事業規模比率
　下水道使用料の増加及び企業債残高が減少したことから、前年度に引き続き減少した。
⑤経費回収率
　下水道使用料の増加により、前年度と比較して3.63ポイント上昇した。類似団体平均値、全国平均値を上回っているが、100％を下回っているため、使用料だけでは全ての経費を賄えていない。収入の確保と経費の削減に努める必要がある。
⑧水洗化率
　水洗便所設置済人口の増加が処理区域内人口の増加を上回ったため、前年度と比較して2.63ポイントの増加となった。</t>
    <rPh sb="1" eb="7">
      <t>ケイジョウシュウシヒリツ</t>
    </rPh>
    <rPh sb="9" eb="15">
      <t>ゲスイドウシヨウリョウ</t>
    </rPh>
    <rPh sb="16" eb="19">
      <t>ゾウカトウ</t>
    </rPh>
    <rPh sb="22" eb="26">
      <t>ケイジョウシュウエキ</t>
    </rPh>
    <rPh sb="27" eb="29">
      <t>ゾウカ</t>
    </rPh>
    <rPh sb="45" eb="47">
      <t>ジョウショウ</t>
    </rPh>
    <rPh sb="57" eb="58">
      <t>ドウ</t>
    </rPh>
    <rPh sb="66" eb="67">
      <t>ヒ</t>
    </rPh>
    <rPh sb="68" eb="69">
      <t>ツヅ</t>
    </rPh>
    <rPh sb="97" eb="101">
      <t>リュウドウヒリツ</t>
    </rPh>
    <rPh sb="103" eb="106">
      <t>ゲスイドウ</t>
    </rPh>
    <rPh sb="106" eb="109">
      <t>シヨウリョウ</t>
    </rPh>
    <rPh sb="110" eb="113">
      <t>ゾウカトウ</t>
    </rPh>
    <rPh sb="116" eb="118">
      <t>ゲンキン</t>
    </rPh>
    <rPh sb="118" eb="119">
      <t>オヨ</t>
    </rPh>
    <rPh sb="120" eb="122">
      <t>ヨキン</t>
    </rPh>
    <rPh sb="122" eb="123">
      <t>トウ</t>
    </rPh>
    <rPh sb="124" eb="128">
      <t>リュウドウシサン</t>
    </rPh>
    <rPh sb="129" eb="131">
      <t>ゾウカ</t>
    </rPh>
    <rPh sb="139" eb="142">
      <t>ゼンネンド</t>
    </rPh>
    <rPh sb="143" eb="145">
      <t>ヒカク</t>
    </rPh>
    <rPh sb="156" eb="158">
      <t>ジョウショウ</t>
    </rPh>
    <rPh sb="230" eb="236">
      <t>ゲスイドウシヨウリョウ</t>
    </rPh>
    <rPh sb="237" eb="239">
      <t>ゾウカ</t>
    </rPh>
    <rPh sb="239" eb="240">
      <t>オヨ</t>
    </rPh>
    <rPh sb="271" eb="276">
      <t>ケイヒカイシュウリツ</t>
    </rPh>
    <rPh sb="278" eb="284">
      <t>ゲスイドウシヨウリョウ</t>
    </rPh>
    <rPh sb="291" eb="294">
      <t>ゼンネンド</t>
    </rPh>
    <rPh sb="295" eb="297">
      <t>ヒカク</t>
    </rPh>
    <rPh sb="307" eb="309">
      <t>ジョウショウ</t>
    </rPh>
    <rPh sb="391" eb="395">
      <t>スイセンカリツ</t>
    </rPh>
    <rPh sb="397" eb="404">
      <t>スイセンベンジョセッチズ</t>
    </rPh>
    <rPh sb="404" eb="406">
      <t>ジンコウ</t>
    </rPh>
    <rPh sb="407" eb="409">
      <t>ゾウカ</t>
    </rPh>
    <rPh sb="410" eb="417">
      <t>ショリクイキナイジンコウ</t>
    </rPh>
    <rPh sb="418" eb="420">
      <t>ゾウカ</t>
    </rPh>
    <rPh sb="421" eb="423">
      <t>ウワマワ</t>
    </rPh>
    <rPh sb="428" eb="431">
      <t>ゼンネンド</t>
    </rPh>
    <rPh sb="432" eb="434">
      <t>ヒカク</t>
    </rPh>
    <rPh sb="445" eb="447">
      <t>ゾウカ</t>
    </rPh>
    <phoneticPr fontId="4"/>
  </si>
  <si>
    <t>経営の健全性・効率性については、下水道使用料の増加により関連する指標が改善している。公共下水道事業と同一会計内での事業運営していく中で引き続き収入の確保と事業の効率化に務める必要がある。</t>
    <rPh sb="0" eb="2">
      <t>ケイエイ</t>
    </rPh>
    <rPh sb="3" eb="6">
      <t>ケンゼンセイ</t>
    </rPh>
    <rPh sb="7" eb="10">
      <t>コウリツセイ</t>
    </rPh>
    <rPh sb="16" eb="22">
      <t>ゲスイドウシヨウリョウ</t>
    </rPh>
    <rPh sb="23" eb="25">
      <t>ゾウカ</t>
    </rPh>
    <rPh sb="28" eb="30">
      <t>カンレン</t>
    </rPh>
    <rPh sb="32" eb="34">
      <t>シヒョウ</t>
    </rPh>
    <rPh sb="35" eb="37">
      <t>カイゼン</t>
    </rPh>
    <rPh sb="84" eb="85">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</si>
</sst>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7AC-46C0-9ED2-AC52D93F928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67AC-46C0-9ED2-AC52D93F928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EAA-433A-90D9-8103CF53F18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FEAA-433A-90D9-8103CF53F18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90.73</c:v>
                </c:pt>
                <c:pt idx="1">
                  <c:v>90.82</c:v>
                </c:pt>
                <c:pt idx="2">
                  <c:v>90.82</c:v>
                </c:pt>
                <c:pt idx="3">
                  <c:v>91.05</c:v>
                </c:pt>
                <c:pt idx="4">
                  <c:v>93.68</c:v>
                </c:pt>
              </c:numCache>
            </c:numRef>
          </c:val>
          <c:extLst>
            <c:ext xmlns:c16="http://schemas.microsoft.com/office/drawing/2014/chart" uri="{C3380CC4-5D6E-409C-BE32-E72D297353CC}">
              <c16:uniqueId val="{00000000-6191-456E-A5F0-859A96B96C2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6191-456E-A5F0-859A96B96C2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103.13</c:v>
                </c:pt>
                <c:pt idx="1">
                  <c:v>99.79</c:v>
                </c:pt>
                <c:pt idx="2">
                  <c:v>103.73</c:v>
                </c:pt>
                <c:pt idx="3">
                  <c:v>104.43</c:v>
                </c:pt>
                <c:pt idx="4">
                  <c:v>107.12</c:v>
                </c:pt>
              </c:numCache>
            </c:numRef>
          </c:val>
          <c:extLst>
            <c:ext xmlns:c16="http://schemas.microsoft.com/office/drawing/2014/chart" uri="{C3380CC4-5D6E-409C-BE32-E72D297353CC}">
              <c16:uniqueId val="{00000000-0832-4B8F-9845-C77CA2BE696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106.09</c:v>
                </c:pt>
                <c:pt idx="3">
                  <c:v>106.44</c:v>
                </c:pt>
                <c:pt idx="4">
                  <c:v>107.11</c:v>
                </c:pt>
              </c:numCache>
            </c:numRef>
          </c:val>
          <c:smooth val="0"/>
          <c:extLst>
            <c:ext xmlns:c16="http://schemas.microsoft.com/office/drawing/2014/chart" uri="{C3380CC4-5D6E-409C-BE32-E72D297353CC}">
              <c16:uniqueId val="{00000001-0832-4B8F-9845-C77CA2BE696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16.11</c:v>
                </c:pt>
                <c:pt idx="1">
                  <c:v>17.71</c:v>
                </c:pt>
                <c:pt idx="2">
                  <c:v>19.46</c:v>
                </c:pt>
                <c:pt idx="3">
                  <c:v>21.3</c:v>
                </c:pt>
                <c:pt idx="4">
                  <c:v>23.53</c:v>
                </c:pt>
              </c:numCache>
            </c:numRef>
          </c:val>
          <c:extLst>
            <c:ext xmlns:c16="http://schemas.microsoft.com/office/drawing/2014/chart" uri="{C3380CC4-5D6E-409C-BE32-E72D297353CC}">
              <c16:uniqueId val="{00000000-99DC-4570-A7D3-8A3FAD63078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22.79</c:v>
                </c:pt>
                <c:pt idx="3">
                  <c:v>24.8</c:v>
                </c:pt>
                <c:pt idx="4">
                  <c:v>26.77</c:v>
                </c:pt>
              </c:numCache>
            </c:numRef>
          </c:val>
          <c:smooth val="0"/>
          <c:extLst>
            <c:ext xmlns:c16="http://schemas.microsoft.com/office/drawing/2014/chart" uri="{C3380CC4-5D6E-409C-BE32-E72D297353CC}">
              <c16:uniqueId val="{00000001-99DC-4570-A7D3-8A3FAD63078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6EC-4D31-8BA4-6EADA9DF8C2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c:v>0.01</c:v>
                </c:pt>
                <c:pt idx="3">
                  <c:v>0.02</c:v>
                </c:pt>
                <c:pt idx="4">
                  <c:v>7.0000000000000007E-2</c:v>
                </c:pt>
              </c:numCache>
            </c:numRef>
          </c:val>
          <c:smooth val="0"/>
          <c:extLst>
            <c:ext xmlns:c16="http://schemas.microsoft.com/office/drawing/2014/chart" uri="{C3380CC4-5D6E-409C-BE32-E72D297353CC}">
              <c16:uniqueId val="{00000001-B6EC-4D31-8BA4-6EADA9DF8C2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20.48</c:v>
                </c:pt>
                <c:pt idx="1">
                  <c:v>20.73</c:v>
                </c:pt>
                <c:pt idx="2">
                  <c:v>10.86</c:v>
                </c:pt>
                <c:pt idx="3" formatCode="#,##0.00;&quot;△&quot;#,##0.00">
                  <c:v>0</c:v>
                </c:pt>
                <c:pt idx="4" formatCode="#,##0.00;&quot;△&quot;#,##0.00">
                  <c:v>0</c:v>
                </c:pt>
              </c:numCache>
            </c:numRef>
          </c:val>
          <c:extLst>
            <c:ext xmlns:c16="http://schemas.microsoft.com/office/drawing/2014/chart" uri="{C3380CC4-5D6E-409C-BE32-E72D297353CC}">
              <c16:uniqueId val="{00000000-0536-4B78-AB5C-BDF6EFEE9EB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69.42</c:v>
                </c:pt>
                <c:pt idx="3">
                  <c:v>72.86</c:v>
                </c:pt>
                <c:pt idx="4">
                  <c:v>69.540000000000006</c:v>
                </c:pt>
              </c:numCache>
            </c:numRef>
          </c:val>
          <c:smooth val="0"/>
          <c:extLst>
            <c:ext xmlns:c16="http://schemas.microsoft.com/office/drawing/2014/chart" uri="{C3380CC4-5D6E-409C-BE32-E72D297353CC}">
              <c16:uniqueId val="{00000001-0536-4B78-AB5C-BDF6EFEE9EB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7.39</c:v>
                </c:pt>
                <c:pt idx="1">
                  <c:v>-37.42</c:v>
                </c:pt>
                <c:pt idx="2">
                  <c:v>-133.27000000000001</c:v>
                </c:pt>
                <c:pt idx="3">
                  <c:v>-260.02999999999997</c:v>
                </c:pt>
                <c:pt idx="4">
                  <c:v>-179.25</c:v>
                </c:pt>
              </c:numCache>
            </c:numRef>
          </c:val>
          <c:extLst>
            <c:ext xmlns:c16="http://schemas.microsoft.com/office/drawing/2014/chart" uri="{C3380CC4-5D6E-409C-BE32-E72D297353CC}">
              <c16:uniqueId val="{00000000-0C04-49B9-8668-AF79A84E237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43.07</c:v>
                </c:pt>
                <c:pt idx="3">
                  <c:v>45.42</c:v>
                </c:pt>
                <c:pt idx="4">
                  <c:v>50.63</c:v>
                </c:pt>
              </c:numCache>
            </c:numRef>
          </c:val>
          <c:smooth val="0"/>
          <c:extLst>
            <c:ext xmlns:c16="http://schemas.microsoft.com/office/drawing/2014/chart" uri="{C3380CC4-5D6E-409C-BE32-E72D297353CC}">
              <c16:uniqueId val="{00000001-0C04-49B9-8668-AF79A84E237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2645.52</c:v>
                </c:pt>
                <c:pt idx="1">
                  <c:v>1917.19</c:v>
                </c:pt>
                <c:pt idx="2">
                  <c:v>1799.59</c:v>
                </c:pt>
                <c:pt idx="3">
                  <c:v>1643.82</c:v>
                </c:pt>
                <c:pt idx="4">
                  <c:v>1480.39</c:v>
                </c:pt>
              </c:numCache>
            </c:numRef>
          </c:val>
          <c:extLst>
            <c:ext xmlns:c16="http://schemas.microsoft.com/office/drawing/2014/chart" uri="{C3380CC4-5D6E-409C-BE32-E72D297353CC}">
              <c16:uniqueId val="{00000000-01A8-4163-B595-B5C6E774D64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01A8-4163-B595-B5C6E774D64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78.8</c:v>
                </c:pt>
                <c:pt idx="1">
                  <c:v>77.819999999999993</c:v>
                </c:pt>
                <c:pt idx="2">
                  <c:v>76.14</c:v>
                </c:pt>
                <c:pt idx="3">
                  <c:v>74.64</c:v>
                </c:pt>
                <c:pt idx="4">
                  <c:v>78.27</c:v>
                </c:pt>
              </c:numCache>
            </c:numRef>
          </c:val>
          <c:extLst>
            <c:ext xmlns:c16="http://schemas.microsoft.com/office/drawing/2014/chart" uri="{C3380CC4-5D6E-409C-BE32-E72D297353CC}">
              <c16:uniqueId val="{00000000-B5FE-4E1E-B699-F21AA2AAAD5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B5FE-4E1E-B699-F21AA2AAAD5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E7C3-4DED-BF34-8669BF6472F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E7C3-4DED-BF34-8669BF6472F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愛知県　岡崎市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特定環境保全公共下水道</v>
      </c>
      <c r="Q8" s="64"/>
      <c r="R8" s="64"/>
      <c r="S8" s="64"/>
      <c r="T8" s="64"/>
      <c r="U8" s="64"/>
      <c r="V8" s="64"/>
      <c r="W8" s="64" t="str">
        <f>データ!L6</f>
        <v>D2</v>
      </c>
      <c r="X8" s="64"/>
      <c r="Y8" s="64"/>
      <c r="Z8" s="64"/>
      <c r="AA8" s="64"/>
      <c r="AB8" s="64"/>
      <c r="AC8" s="64"/>
      <c r="AD8" s="65" t="str">
        <f>データ!$M$6</f>
        <v>自治体職員</v>
      </c>
      <c r="AE8" s="65"/>
      <c r="AF8" s="65"/>
      <c r="AG8" s="65"/>
      <c r="AH8" s="65"/>
      <c r="AI8" s="65"/>
      <c r="AJ8" s="65"/>
      <c r="AK8" s="3"/>
      <c r="AL8" s="45">
        <f>データ!S6</f>
        <v>383915</v>
      </c>
      <c r="AM8" s="45"/>
      <c r="AN8" s="45"/>
      <c r="AO8" s="45"/>
      <c r="AP8" s="45"/>
      <c r="AQ8" s="45"/>
      <c r="AR8" s="45"/>
      <c r="AS8" s="45"/>
      <c r="AT8" s="44">
        <f>データ!T6</f>
        <v>387.2</v>
      </c>
      <c r="AU8" s="44"/>
      <c r="AV8" s="44"/>
      <c r="AW8" s="44"/>
      <c r="AX8" s="44"/>
      <c r="AY8" s="44"/>
      <c r="AZ8" s="44"/>
      <c r="BA8" s="44"/>
      <c r="BB8" s="44">
        <f>データ!U6</f>
        <v>991.52</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f>データ!O6</f>
        <v>38.869999999999997</v>
      </c>
      <c r="J10" s="44"/>
      <c r="K10" s="44"/>
      <c r="L10" s="44"/>
      <c r="M10" s="44"/>
      <c r="N10" s="44"/>
      <c r="O10" s="44"/>
      <c r="P10" s="44">
        <f>データ!P6</f>
        <v>1.39</v>
      </c>
      <c r="Q10" s="44"/>
      <c r="R10" s="44"/>
      <c r="S10" s="44"/>
      <c r="T10" s="44"/>
      <c r="U10" s="44"/>
      <c r="V10" s="44"/>
      <c r="W10" s="44">
        <f>データ!Q6</f>
        <v>108.28</v>
      </c>
      <c r="X10" s="44"/>
      <c r="Y10" s="44"/>
      <c r="Z10" s="44"/>
      <c r="AA10" s="44"/>
      <c r="AB10" s="44"/>
      <c r="AC10" s="44"/>
      <c r="AD10" s="45">
        <f>データ!R6</f>
        <v>1998</v>
      </c>
      <c r="AE10" s="45"/>
      <c r="AF10" s="45"/>
      <c r="AG10" s="45"/>
      <c r="AH10" s="45"/>
      <c r="AI10" s="45"/>
      <c r="AJ10" s="45"/>
      <c r="AK10" s="2"/>
      <c r="AL10" s="45">
        <f>データ!V6</f>
        <v>5332</v>
      </c>
      <c r="AM10" s="45"/>
      <c r="AN10" s="45"/>
      <c r="AO10" s="45"/>
      <c r="AP10" s="45"/>
      <c r="AQ10" s="45"/>
      <c r="AR10" s="45"/>
      <c r="AS10" s="45"/>
      <c r="AT10" s="44">
        <f>データ!W6</f>
        <v>1.88</v>
      </c>
      <c r="AU10" s="44"/>
      <c r="AV10" s="44"/>
      <c r="AW10" s="44"/>
      <c r="AX10" s="44"/>
      <c r="AY10" s="44"/>
      <c r="AZ10" s="44"/>
      <c r="BA10" s="44"/>
      <c r="BB10" s="44">
        <f>データ!X6</f>
        <v>2836.17</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Mqhl+QEGvR940l5i4EpJIaxsy+XFFN+LA2nWEqQc8h9sS/C8PW4QvVZQmNVuTazC+GsOzm8DkXjq4vtQJZFeqw==" saltValue="uchzTDVM/j/DrNXr3QeCo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232025</v>
      </c>
      <c r="D6" s="19">
        <f t="shared" si="3"/>
        <v>46</v>
      </c>
      <c r="E6" s="19">
        <f t="shared" si="3"/>
        <v>17</v>
      </c>
      <c r="F6" s="19">
        <f t="shared" si="3"/>
        <v>4</v>
      </c>
      <c r="G6" s="19">
        <f t="shared" si="3"/>
        <v>0</v>
      </c>
      <c r="H6" s="19" t="str">
        <f t="shared" si="3"/>
        <v>愛知県　岡崎市</v>
      </c>
      <c r="I6" s="19" t="str">
        <f t="shared" si="3"/>
        <v>法適用</v>
      </c>
      <c r="J6" s="19" t="str">
        <f t="shared" si="3"/>
        <v>下水道事業</v>
      </c>
      <c r="K6" s="19" t="str">
        <f t="shared" si="3"/>
        <v>特定環境保全公共下水道</v>
      </c>
      <c r="L6" s="19" t="str">
        <f t="shared" si="3"/>
        <v>D2</v>
      </c>
      <c r="M6" s="19" t="str">
        <f t="shared" si="3"/>
        <v>自治体職員</v>
      </c>
      <c r="N6" s="20" t="str">
        <f t="shared" si="3"/>
        <v>-</v>
      </c>
      <c r="O6" s="20">
        <f t="shared" si="3"/>
        <v>38.869999999999997</v>
      </c>
      <c r="P6" s="20">
        <f t="shared" si="3"/>
        <v>1.39</v>
      </c>
      <c r="Q6" s="20">
        <f t="shared" si="3"/>
        <v>108.28</v>
      </c>
      <c r="R6" s="20">
        <f t="shared" si="3"/>
        <v>1998</v>
      </c>
      <c r="S6" s="20">
        <f t="shared" si="3"/>
        <v>383915</v>
      </c>
      <c r="T6" s="20">
        <f t="shared" si="3"/>
        <v>387.2</v>
      </c>
      <c r="U6" s="20">
        <f t="shared" si="3"/>
        <v>991.52</v>
      </c>
      <c r="V6" s="20">
        <f t="shared" si="3"/>
        <v>5332</v>
      </c>
      <c r="W6" s="20">
        <f t="shared" si="3"/>
        <v>1.88</v>
      </c>
      <c r="X6" s="20">
        <f t="shared" si="3"/>
        <v>2836.17</v>
      </c>
      <c r="Y6" s="21">
        <f>IF(Y7="",NA(),Y7)</f>
        <v>103.13</v>
      </c>
      <c r="Z6" s="21">
        <f t="shared" ref="Z6:AH6" si="4">IF(Z7="",NA(),Z7)</f>
        <v>99.79</v>
      </c>
      <c r="AA6" s="21">
        <f t="shared" si="4"/>
        <v>103.73</v>
      </c>
      <c r="AB6" s="21">
        <f t="shared" si="4"/>
        <v>104.43</v>
      </c>
      <c r="AC6" s="21">
        <f t="shared" si="4"/>
        <v>107.12</v>
      </c>
      <c r="AD6" s="21">
        <f t="shared" si="4"/>
        <v>102.73</v>
      </c>
      <c r="AE6" s="21">
        <f t="shared" si="4"/>
        <v>105.78</v>
      </c>
      <c r="AF6" s="21">
        <f t="shared" si="4"/>
        <v>106.09</v>
      </c>
      <c r="AG6" s="21">
        <f t="shared" si="4"/>
        <v>106.44</v>
      </c>
      <c r="AH6" s="21">
        <f t="shared" si="4"/>
        <v>107.11</v>
      </c>
      <c r="AI6" s="20" t="str">
        <f>IF(AI7="","",IF(AI7="-","【-】","【"&amp;SUBSTITUTE(TEXT(AI7,"#,##0.00"),"-","△")&amp;"】"))</f>
        <v>【105.09】</v>
      </c>
      <c r="AJ6" s="21">
        <f>IF(AJ7="",NA(),AJ7)</f>
        <v>20.48</v>
      </c>
      <c r="AK6" s="21">
        <f t="shared" ref="AK6:AS6" si="5">IF(AK7="",NA(),AK7)</f>
        <v>20.73</v>
      </c>
      <c r="AL6" s="21">
        <f t="shared" si="5"/>
        <v>10.86</v>
      </c>
      <c r="AM6" s="20">
        <f t="shared" si="5"/>
        <v>0</v>
      </c>
      <c r="AN6" s="20">
        <f t="shared" si="5"/>
        <v>0</v>
      </c>
      <c r="AO6" s="21">
        <f t="shared" si="5"/>
        <v>94.97</v>
      </c>
      <c r="AP6" s="21">
        <f t="shared" si="5"/>
        <v>63.96</v>
      </c>
      <c r="AQ6" s="21">
        <f t="shared" si="5"/>
        <v>69.42</v>
      </c>
      <c r="AR6" s="21">
        <f t="shared" si="5"/>
        <v>72.86</v>
      </c>
      <c r="AS6" s="21">
        <f t="shared" si="5"/>
        <v>69.540000000000006</v>
      </c>
      <c r="AT6" s="20" t="str">
        <f>IF(AT7="","",IF(AT7="-","【-】","【"&amp;SUBSTITUTE(TEXT(AT7,"#,##0.00"),"-","△")&amp;"】"))</f>
        <v>【65.73】</v>
      </c>
      <c r="AU6" s="21">
        <f>IF(AU7="",NA(),AU7)</f>
        <v>7.39</v>
      </c>
      <c r="AV6" s="21">
        <f t="shared" ref="AV6:BD6" si="6">IF(AV7="",NA(),AV7)</f>
        <v>-37.42</v>
      </c>
      <c r="AW6" s="21">
        <f t="shared" si="6"/>
        <v>-133.27000000000001</v>
      </c>
      <c r="AX6" s="21">
        <f t="shared" si="6"/>
        <v>-260.02999999999997</v>
      </c>
      <c r="AY6" s="21">
        <f t="shared" si="6"/>
        <v>-179.25</v>
      </c>
      <c r="AZ6" s="21">
        <f t="shared" si="6"/>
        <v>47.72</v>
      </c>
      <c r="BA6" s="21">
        <f t="shared" si="6"/>
        <v>44.24</v>
      </c>
      <c r="BB6" s="21">
        <f t="shared" si="6"/>
        <v>43.07</v>
      </c>
      <c r="BC6" s="21">
        <f t="shared" si="6"/>
        <v>45.42</v>
      </c>
      <c r="BD6" s="21">
        <f t="shared" si="6"/>
        <v>50.63</v>
      </c>
      <c r="BE6" s="20" t="str">
        <f>IF(BE7="","",IF(BE7="-","【-】","【"&amp;SUBSTITUTE(TEXT(BE7,"#,##0.00"),"-","△")&amp;"】"))</f>
        <v>【48.91】</v>
      </c>
      <c r="BF6" s="21">
        <f>IF(BF7="",NA(),BF7)</f>
        <v>2645.52</v>
      </c>
      <c r="BG6" s="21">
        <f t="shared" ref="BG6:BO6" si="7">IF(BG7="",NA(),BG7)</f>
        <v>1917.19</v>
      </c>
      <c r="BH6" s="21">
        <f t="shared" si="7"/>
        <v>1799.59</v>
      </c>
      <c r="BI6" s="21">
        <f t="shared" si="7"/>
        <v>1643.82</v>
      </c>
      <c r="BJ6" s="21">
        <f t="shared" si="7"/>
        <v>1480.39</v>
      </c>
      <c r="BK6" s="21">
        <f t="shared" si="7"/>
        <v>1206.79</v>
      </c>
      <c r="BL6" s="21">
        <f t="shared" si="7"/>
        <v>1258.43</v>
      </c>
      <c r="BM6" s="21">
        <f t="shared" si="7"/>
        <v>1163.75</v>
      </c>
      <c r="BN6" s="21">
        <f t="shared" si="7"/>
        <v>1195.47</v>
      </c>
      <c r="BO6" s="21">
        <f t="shared" si="7"/>
        <v>1168.69</v>
      </c>
      <c r="BP6" s="20" t="str">
        <f>IF(BP7="","",IF(BP7="-","【-】","【"&amp;SUBSTITUTE(TEXT(BP7,"#,##0.00"),"-","△")&amp;"】"))</f>
        <v>【1,156.82】</v>
      </c>
      <c r="BQ6" s="21">
        <f>IF(BQ7="",NA(),BQ7)</f>
        <v>78.8</v>
      </c>
      <c r="BR6" s="21">
        <f t="shared" ref="BR6:BZ6" si="8">IF(BR7="",NA(),BR7)</f>
        <v>77.819999999999993</v>
      </c>
      <c r="BS6" s="21">
        <f t="shared" si="8"/>
        <v>76.14</v>
      </c>
      <c r="BT6" s="21">
        <f t="shared" si="8"/>
        <v>74.64</v>
      </c>
      <c r="BU6" s="21">
        <f t="shared" si="8"/>
        <v>78.27</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150</v>
      </c>
      <c r="CC6" s="21">
        <f t="shared" ref="CC6:CK6" si="9">IF(CC7="",NA(),CC7)</f>
        <v>150</v>
      </c>
      <c r="CD6" s="21">
        <f t="shared" si="9"/>
        <v>150</v>
      </c>
      <c r="CE6" s="21">
        <f t="shared" si="9"/>
        <v>150</v>
      </c>
      <c r="CF6" s="21">
        <f t="shared" si="9"/>
        <v>150</v>
      </c>
      <c r="CG6" s="21">
        <f t="shared" si="9"/>
        <v>228.47</v>
      </c>
      <c r="CH6" s="21">
        <f t="shared" si="9"/>
        <v>224.88</v>
      </c>
      <c r="CI6" s="21">
        <f t="shared" si="9"/>
        <v>228.64</v>
      </c>
      <c r="CJ6" s="21">
        <f t="shared" si="9"/>
        <v>239.46</v>
      </c>
      <c r="CK6" s="21">
        <f t="shared" si="9"/>
        <v>233.15</v>
      </c>
      <c r="CL6" s="20" t="str">
        <f>IF(CL7="","",IF(CL7="-","【-】","【"&amp;SUBSTITUTE(TEXT(CL7,"#,##0.00"),"-","△")&amp;"】"))</f>
        <v>【215.73】</v>
      </c>
      <c r="CM6" s="21" t="str">
        <f>IF(CM7="",NA(),CM7)</f>
        <v>-</v>
      </c>
      <c r="CN6" s="21" t="str">
        <f t="shared" ref="CN6:CV6" si="10">IF(CN7="",NA(),CN7)</f>
        <v>-</v>
      </c>
      <c r="CO6" s="21" t="str">
        <f t="shared" si="10"/>
        <v>-</v>
      </c>
      <c r="CP6" s="21" t="str">
        <f t="shared" si="10"/>
        <v>-</v>
      </c>
      <c r="CQ6" s="21" t="str">
        <f t="shared" si="10"/>
        <v>-</v>
      </c>
      <c r="CR6" s="21">
        <f t="shared" si="10"/>
        <v>42.47</v>
      </c>
      <c r="CS6" s="21">
        <f t="shared" si="10"/>
        <v>42.4</v>
      </c>
      <c r="CT6" s="21">
        <f t="shared" si="10"/>
        <v>42.28</v>
      </c>
      <c r="CU6" s="21">
        <f t="shared" si="10"/>
        <v>41.06</v>
      </c>
      <c r="CV6" s="21">
        <f t="shared" si="10"/>
        <v>42.09</v>
      </c>
      <c r="CW6" s="20" t="str">
        <f>IF(CW7="","",IF(CW7="-","【-】","【"&amp;SUBSTITUTE(TEXT(CW7,"#,##0.00"),"-","△")&amp;"】"))</f>
        <v>【43.28】</v>
      </c>
      <c r="CX6" s="21">
        <f>IF(CX7="",NA(),CX7)</f>
        <v>90.73</v>
      </c>
      <c r="CY6" s="21">
        <f t="shared" ref="CY6:DG6" si="11">IF(CY7="",NA(),CY7)</f>
        <v>90.82</v>
      </c>
      <c r="CZ6" s="21">
        <f t="shared" si="11"/>
        <v>90.82</v>
      </c>
      <c r="DA6" s="21">
        <f t="shared" si="11"/>
        <v>91.05</v>
      </c>
      <c r="DB6" s="21">
        <f t="shared" si="11"/>
        <v>93.68</v>
      </c>
      <c r="DC6" s="21">
        <f t="shared" si="11"/>
        <v>83.75</v>
      </c>
      <c r="DD6" s="21">
        <f t="shared" si="11"/>
        <v>84.19</v>
      </c>
      <c r="DE6" s="21">
        <f t="shared" si="11"/>
        <v>84.34</v>
      </c>
      <c r="DF6" s="21">
        <f t="shared" si="11"/>
        <v>84.34</v>
      </c>
      <c r="DG6" s="21">
        <f t="shared" si="11"/>
        <v>84.73</v>
      </c>
      <c r="DH6" s="20" t="str">
        <f>IF(DH7="","",IF(DH7="-","【-】","【"&amp;SUBSTITUTE(TEXT(DH7,"#,##0.00"),"-","△")&amp;"】"))</f>
        <v>【86.21】</v>
      </c>
      <c r="DI6" s="21">
        <f>IF(DI7="",NA(),DI7)</f>
        <v>16.11</v>
      </c>
      <c r="DJ6" s="21">
        <f t="shared" ref="DJ6:DR6" si="12">IF(DJ7="",NA(),DJ7)</f>
        <v>17.71</v>
      </c>
      <c r="DK6" s="21">
        <f t="shared" si="12"/>
        <v>19.46</v>
      </c>
      <c r="DL6" s="21">
        <f t="shared" si="12"/>
        <v>21.3</v>
      </c>
      <c r="DM6" s="21">
        <f t="shared" si="12"/>
        <v>23.53</v>
      </c>
      <c r="DN6" s="21">
        <f t="shared" si="12"/>
        <v>24.68</v>
      </c>
      <c r="DO6" s="21">
        <f t="shared" si="12"/>
        <v>21.36</v>
      </c>
      <c r="DP6" s="21">
        <f t="shared" si="12"/>
        <v>22.79</v>
      </c>
      <c r="DQ6" s="21">
        <f t="shared" si="12"/>
        <v>24.8</v>
      </c>
      <c r="DR6" s="21">
        <f t="shared" si="12"/>
        <v>26.77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1">
        <f t="shared" si="13"/>
        <v>0.01</v>
      </c>
      <c r="EA6" s="21">
        <f t="shared" si="13"/>
        <v>0.01</v>
      </c>
      <c r="EB6" s="21">
        <f t="shared" si="13"/>
        <v>0.02</v>
      </c>
      <c r="EC6" s="21">
        <f t="shared" si="13"/>
        <v>7.0000000000000007E-2</v>
      </c>
      <c r="ED6" s="20" t="str">
        <f>IF(ED7="","",IF(ED7="-","【-】","【"&amp;SUBSTITUTE(TEXT(ED7,"#,##0.00"),"-","△")&amp;"】"))</f>
        <v>【0.09】</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8" s="22" customFormat="1" x14ac:dyDescent="0.2">
      <c r="A7" s="14"/>
      <c r="B7" s="23">
        <v>2023</v>
      </c>
      <c r="C7" s="23">
        <v>232025</v>
      </c>
      <c r="D7" s="23">
        <v>46</v>
      </c>
      <c r="E7" s="23">
        <v>17</v>
      </c>
      <c r="F7" s="23">
        <v>4</v>
      </c>
      <c r="G7" s="23">
        <v>0</v>
      </c>
      <c r="H7" s="23" t="s">
        <v>96</v>
      </c>
      <c r="I7" s="23" t="s">
        <v>97</v>
      </c>
      <c r="J7" s="23" t="s">
        <v>98</v>
      </c>
      <c r="K7" s="23" t="s">
        <v>99</v>
      </c>
      <c r="L7" s="23" t="s">
        <v>100</v>
      </c>
      <c r="M7" s="23" t="s">
        <v>101</v>
      </c>
      <c r="N7" s="24" t="s">
        <v>102</v>
      </c>
      <c r="O7" s="24">
        <v>38.869999999999997</v>
      </c>
      <c r="P7" s="24">
        <v>1.39</v>
      </c>
      <c r="Q7" s="24">
        <v>108.28</v>
      </c>
      <c r="R7" s="24">
        <v>1998</v>
      </c>
      <c r="S7" s="24">
        <v>383915</v>
      </c>
      <c r="T7" s="24">
        <v>387.2</v>
      </c>
      <c r="U7" s="24">
        <v>991.52</v>
      </c>
      <c r="V7" s="24">
        <v>5332</v>
      </c>
      <c r="W7" s="24">
        <v>1.88</v>
      </c>
      <c r="X7" s="24">
        <v>2836.17</v>
      </c>
      <c r="Y7" s="24">
        <v>103.13</v>
      </c>
      <c r="Z7" s="24">
        <v>99.79</v>
      </c>
      <c r="AA7" s="24">
        <v>103.73</v>
      </c>
      <c r="AB7" s="24">
        <v>104.43</v>
      </c>
      <c r="AC7" s="24">
        <v>107.12</v>
      </c>
      <c r="AD7" s="24">
        <v>102.73</v>
      </c>
      <c r="AE7" s="24">
        <v>105.78</v>
      </c>
      <c r="AF7" s="24">
        <v>106.09</v>
      </c>
      <c r="AG7" s="24">
        <v>106.44</v>
      </c>
      <c r="AH7" s="24">
        <v>107.11</v>
      </c>
      <c r="AI7" s="24">
        <v>105.09</v>
      </c>
      <c r="AJ7" s="24">
        <v>20.48</v>
      </c>
      <c r="AK7" s="24">
        <v>20.73</v>
      </c>
      <c r="AL7" s="24">
        <v>10.86</v>
      </c>
      <c r="AM7" s="24">
        <v>0</v>
      </c>
      <c r="AN7" s="24">
        <v>0</v>
      </c>
      <c r="AO7" s="24">
        <v>94.97</v>
      </c>
      <c r="AP7" s="24">
        <v>63.96</v>
      </c>
      <c r="AQ7" s="24">
        <v>69.42</v>
      </c>
      <c r="AR7" s="24">
        <v>72.86</v>
      </c>
      <c r="AS7" s="24">
        <v>69.540000000000006</v>
      </c>
      <c r="AT7" s="24">
        <v>65.73</v>
      </c>
      <c r="AU7" s="24">
        <v>7.39</v>
      </c>
      <c r="AV7" s="24">
        <v>-37.42</v>
      </c>
      <c r="AW7" s="24">
        <v>-133.27000000000001</v>
      </c>
      <c r="AX7" s="24">
        <v>-260.02999999999997</v>
      </c>
      <c r="AY7" s="24">
        <v>-179.25</v>
      </c>
      <c r="AZ7" s="24">
        <v>47.72</v>
      </c>
      <c r="BA7" s="24">
        <v>44.24</v>
      </c>
      <c r="BB7" s="24">
        <v>43.07</v>
      </c>
      <c r="BC7" s="24">
        <v>45.42</v>
      </c>
      <c r="BD7" s="24">
        <v>50.63</v>
      </c>
      <c r="BE7" s="24">
        <v>48.91</v>
      </c>
      <c r="BF7" s="24">
        <v>2645.52</v>
      </c>
      <c r="BG7" s="24">
        <v>1917.19</v>
      </c>
      <c r="BH7" s="24">
        <v>1799.59</v>
      </c>
      <c r="BI7" s="24">
        <v>1643.82</v>
      </c>
      <c r="BJ7" s="24">
        <v>1480.39</v>
      </c>
      <c r="BK7" s="24">
        <v>1206.79</v>
      </c>
      <c r="BL7" s="24">
        <v>1258.43</v>
      </c>
      <c r="BM7" s="24">
        <v>1163.75</v>
      </c>
      <c r="BN7" s="24">
        <v>1195.47</v>
      </c>
      <c r="BO7" s="24">
        <v>1168.69</v>
      </c>
      <c r="BP7" s="24">
        <v>1156.82</v>
      </c>
      <c r="BQ7" s="24">
        <v>78.8</v>
      </c>
      <c r="BR7" s="24">
        <v>77.819999999999993</v>
      </c>
      <c r="BS7" s="24">
        <v>76.14</v>
      </c>
      <c r="BT7" s="24">
        <v>74.64</v>
      </c>
      <c r="BU7" s="24">
        <v>78.27</v>
      </c>
      <c r="BV7" s="24">
        <v>71.84</v>
      </c>
      <c r="BW7" s="24">
        <v>73.36</v>
      </c>
      <c r="BX7" s="24">
        <v>72.599999999999994</v>
      </c>
      <c r="BY7" s="24">
        <v>69.430000000000007</v>
      </c>
      <c r="BZ7" s="24">
        <v>70.709999999999994</v>
      </c>
      <c r="CA7" s="24">
        <v>75.33</v>
      </c>
      <c r="CB7" s="24">
        <v>150</v>
      </c>
      <c r="CC7" s="24">
        <v>150</v>
      </c>
      <c r="CD7" s="24">
        <v>150</v>
      </c>
      <c r="CE7" s="24">
        <v>150</v>
      </c>
      <c r="CF7" s="24">
        <v>150</v>
      </c>
      <c r="CG7" s="24">
        <v>228.47</v>
      </c>
      <c r="CH7" s="24">
        <v>224.88</v>
      </c>
      <c r="CI7" s="24">
        <v>228.64</v>
      </c>
      <c r="CJ7" s="24">
        <v>239.46</v>
      </c>
      <c r="CK7" s="24">
        <v>233.15</v>
      </c>
      <c r="CL7" s="24">
        <v>215.73</v>
      </c>
      <c r="CM7" s="24" t="s">
        <v>102</v>
      </c>
      <c r="CN7" s="24" t="s">
        <v>102</v>
      </c>
      <c r="CO7" s="24" t="s">
        <v>102</v>
      </c>
      <c r="CP7" s="24" t="s">
        <v>102</v>
      </c>
      <c r="CQ7" s="24" t="s">
        <v>102</v>
      </c>
      <c r="CR7" s="24">
        <v>42.47</v>
      </c>
      <c r="CS7" s="24">
        <v>42.4</v>
      </c>
      <c r="CT7" s="24">
        <v>42.28</v>
      </c>
      <c r="CU7" s="24">
        <v>41.06</v>
      </c>
      <c r="CV7" s="24">
        <v>42.09</v>
      </c>
      <c r="CW7" s="24">
        <v>43.28</v>
      </c>
      <c r="CX7" s="24">
        <v>90.73</v>
      </c>
      <c r="CY7" s="24">
        <v>90.82</v>
      </c>
      <c r="CZ7" s="24">
        <v>90.82</v>
      </c>
      <c r="DA7" s="24">
        <v>91.05</v>
      </c>
      <c r="DB7" s="24">
        <v>93.68</v>
      </c>
      <c r="DC7" s="24">
        <v>83.75</v>
      </c>
      <c r="DD7" s="24">
        <v>84.19</v>
      </c>
      <c r="DE7" s="24">
        <v>84.34</v>
      </c>
      <c r="DF7" s="24">
        <v>84.34</v>
      </c>
      <c r="DG7" s="24">
        <v>84.73</v>
      </c>
      <c r="DH7" s="24">
        <v>86.21</v>
      </c>
      <c r="DI7" s="24">
        <v>16.11</v>
      </c>
      <c r="DJ7" s="24">
        <v>17.71</v>
      </c>
      <c r="DK7" s="24">
        <v>19.46</v>
      </c>
      <c r="DL7" s="24">
        <v>21.3</v>
      </c>
      <c r="DM7" s="24">
        <v>23.53</v>
      </c>
      <c r="DN7" s="24">
        <v>24.68</v>
      </c>
      <c r="DO7" s="24">
        <v>21.36</v>
      </c>
      <c r="DP7" s="24">
        <v>22.79</v>
      </c>
      <c r="DQ7" s="24">
        <v>24.8</v>
      </c>
      <c r="DR7" s="24">
        <v>26.77</v>
      </c>
      <c r="DS7" s="24">
        <v>29.62</v>
      </c>
      <c r="DT7" s="24">
        <v>0</v>
      </c>
      <c r="DU7" s="24">
        <v>0</v>
      </c>
      <c r="DV7" s="24">
        <v>0</v>
      </c>
      <c r="DW7" s="24">
        <v>0</v>
      </c>
      <c r="DX7" s="24">
        <v>0</v>
      </c>
      <c r="DY7" s="24">
        <v>8.6199999999999992</v>
      </c>
      <c r="DZ7" s="24">
        <v>0.01</v>
      </c>
      <c r="EA7" s="24">
        <v>0.01</v>
      </c>
      <c r="EB7" s="24">
        <v>0.02</v>
      </c>
      <c r="EC7" s="24">
        <v>7.0000000000000007E-2</v>
      </c>
      <c r="ED7" s="24">
        <v>0.09</v>
      </c>
      <c r="EE7" s="24">
        <v>0</v>
      </c>
      <c r="EF7" s="24">
        <v>0</v>
      </c>
      <c r="EG7" s="24">
        <v>0</v>
      </c>
      <c r="EH7" s="24">
        <v>0</v>
      </c>
      <c r="EI7" s="24">
        <v>0</v>
      </c>
      <c r="EJ7" s="24">
        <v>0.36</v>
      </c>
      <c r="EK7" s="24">
        <v>0.39</v>
      </c>
      <c r="EL7" s="24">
        <v>0.1</v>
      </c>
      <c r="EM7" s="24">
        <v>0.08</v>
      </c>
      <c r="EN7" s="24">
        <v>0.06</v>
      </c>
      <c r="EO7" s="24">
        <v>0.11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dcterms:created xsi:type="dcterms:W3CDTF">2025-01-24T07:12:00Z</dcterms:created>
  <dcterms:modified xsi:type="dcterms:W3CDTF">2025-02-17T05:03:58Z</dcterms:modified>
  <cp:category/>
</cp:coreProperties>
</file>