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D3E947B7-F639-4C90-B985-8ADB9AB48F03}" xr6:coauthVersionLast="47" xr6:coauthVersionMax="47" xr10:uidLastSave="{00000000-0000-0000-0000-000000000000}"/>
  <workbookProtection workbookAlgorithmName="SHA-512" workbookHashValue="YuWrGGiX+MDwydk4COxdmu6fYgypuKDSufe2dMJ97o5QO4JPSX46F6JgeU+Tb+DjNnIZVwMcOklw4Zn6piRr8Q==" workbookSaltValue="mCY/AcSKtJFd3wntKV0yDw=="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AB6" i="5"/>
  <c r="LP8" i="4" s="1"/>
  <c r="AA6" i="5"/>
  <c r="JW8" i="4" s="1"/>
  <c r="Z6" i="5"/>
  <c r="Y6" i="5"/>
  <c r="FZ12" i="4" s="1"/>
  <c r="X6" i="5"/>
  <c r="EG12" i="4" s="1"/>
  <c r="W6" i="5"/>
  <c r="CN12" i="4" s="1"/>
  <c r="V6" i="5"/>
  <c r="AU12" i="4" s="1"/>
  <c r="U6" i="5"/>
  <c r="B12" i="4" s="1"/>
  <c r="T6" i="5"/>
  <c r="S6" i="5"/>
  <c r="EG10" i="4" s="1"/>
  <c r="R6" i="5"/>
  <c r="Q6" i="5"/>
  <c r="P6" i="5"/>
  <c r="O6" i="5"/>
  <c r="N6" i="5"/>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F90" i="4"/>
  <c r="E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JW10" i="4"/>
  <c r="ID10" i="4"/>
  <c r="FZ10" i="4"/>
  <c r="CN10" i="4"/>
  <c r="AU10" i="4"/>
  <c r="B10" i="4"/>
  <c r="ID8" i="4"/>
  <c r="FZ8" i="4"/>
  <c r="EG8" i="4"/>
  <c r="B8"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EK78" i="4"/>
  <c r="EH54" i="4"/>
  <c r="EH32" i="4"/>
  <c r="AT78" i="4"/>
  <c r="AT54" i="4"/>
  <c r="AT32" i="4"/>
  <c r="LK78" i="4"/>
  <c r="LJ54" i="4"/>
  <c r="LJ32" i="4"/>
  <c r="HX78" i="4"/>
  <c r="HV54" i="4"/>
  <c r="HV32" i="4"/>
  <c r="IK54" i="4"/>
  <c r="BI78" i="4"/>
  <c r="BI54" i="4"/>
  <c r="BI32" i="4"/>
  <c r="LZ78" i="4"/>
  <c r="LY54" i="4"/>
  <c r="LY32" i="4"/>
  <c r="IM78" i="4"/>
  <c r="IK32" i="4"/>
  <c r="EZ78" i="4"/>
  <c r="EW54" i="4"/>
  <c r="EW32" i="4"/>
  <c r="AE78" i="4"/>
  <c r="HI78" i="4"/>
  <c r="HG54" i="4"/>
  <c r="HG32" i="4"/>
  <c r="DV78" i="4"/>
  <c r="DS54" i="4"/>
  <c r="DS32" i="4"/>
  <c r="AE54" i="4"/>
  <c r="AE32" i="4"/>
  <c r="KV78" i="4"/>
  <c r="KU54" i="4"/>
  <c r="KU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<sst xmlns="http://schemas.openxmlformats.org/spreadsheetml/2006/main" count="342" uniqueCount="186">
  <si>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</si>
  <si>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</si>
  <si>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</si>
  <si>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</si>
  <si>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</si>
  <si>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</si>
  <si>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</si>
  <si>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</si>
  <si>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</si>
  <si>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</si>
  <si>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</si>
  <si>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</si>
  <si>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</si>
  <si>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</si>
  <si>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</si>
  <si>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</si>
  <si>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</si>
  <si>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</si>
  <si>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</si>
  <si>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</si>
  <si>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</si>
  <si>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</si>
  <si>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</si>
  <si>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</si>
  <si>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</si>
  <si>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</si>
  <si>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</si>
  <si>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</si>
  <si>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</si>
  <si>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</si>
  <si>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</si>
  <si>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</si>
  <si>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</si>
  <si>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</si>
  <si>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</si>
  <si>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</si>
  <si>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</si>
  <si>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</si>
  <si>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</si>
  <si>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</si>
  <si>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</si>
  <si>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</si>
  <si>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</si>
  <si>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</si>
  <si>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</si>
  <si>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</si>
  <si>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</si>
  <si>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</si>
  <si>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</si>
  <si>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</si>
  <si>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</si>
  <si>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</si>
  <si>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</si>
  <si>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</si>
  <si>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</si>
  <si>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</si>
  <si>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</si>
  <si>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</si>
  <si>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</si>
  <si>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</si>
  <si>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</si>
  <si>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</si>
  <si>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</si>
  <si>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</si>
  <si>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</si>
  <si>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</si>
  <si>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</si>
  <si>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</si>
  <si>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</si>
  <si>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</si>
  <si>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</si>
  <si>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</si>
  <si>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</si>
  <si>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</si>
  <si>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</si>
  <si>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</si>
  <si>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</si>
  <si>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</si>
  <si>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</si>
  <si>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</si>
  <si>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</si>
  <si>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</si>
  <si>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</si>
  <si>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</si>
  <si>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</si>
  <si>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</si>
  <si>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</si>
  <si>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</si>
  <si>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</si>
  <si>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</si>
  <si>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</si>
  <si>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</si>
  <si>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</si>
  <si>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</si>
  <si>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</si>
  <si>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</si>
  <si>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</si>
  <si>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</si>
  <si>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</si>
  <si>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</si>
  <si>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</si>
  <si>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</si>
  <si>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</si>
  <si>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</si>
  <si>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</si>
  <si>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</si>
  <si>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</si>
  <si>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</si>
  <si>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</si>
  <si>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</si>
  <si>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</si>
  <si>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</si>
  <si>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</si>
  <si>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</si>
  <si>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</si>
  <si>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</si>
  <si>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</si>
  <si>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</si>
  <si>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</si>
  <si>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</si>
  <si>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</si>
  <si>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</si>
  <si>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</si>
  <si>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</si>
  <si>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</si>
  <si>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</si>
  <si>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</si>
  <si>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</si>
  <si>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</si>
  <si>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</si>
  <si>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</si>
  <si>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</si>
  <si>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</si>
  <si>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</si>
  <si>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</si>
  <si>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</si>
  <si>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</si>
  <si>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</si>
  <si>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</si>
  <si>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</si>
  <si>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</si>
  <si>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</si>
  <si>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</si>
  <si>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</si>
  <si>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</si>
  <si>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</si>
  <si>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</si>
  <si>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</si>
  <si>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</si>
  <si>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</si>
  <si>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</si>
  <si>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</si>
  <si>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</si>
  <si>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</si>
  <si>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</si>
  <si>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</si>
  <si>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</si>
  <si>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</si>
  <si>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</si>
  <si>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</si>
  <si>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</si>
  <si>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</si>
  <si>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</si>
  <si>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</si>
  <si>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</si>
  <si>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</si>
  <si>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</si>
  <si>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</si>
  <si>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</si>
  <si>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</si>
  <si>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</si>
  <si>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</si>
  <si>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</si>
  <si>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</si>
  <si>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</si>
  <si>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</si>
  <si>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</si>
  <si>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</si>
  <si>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</si>
  <si>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</si>
  <si>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</si>
  <si>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</si>
  <si>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尾張西部医療圏において、高度急性期を担い、周産期医療、がん診療をはじめとする高度医療、救急・災害医療を提供し、地域医療支援病院として基幹的な医療機関の役割を担っている。</t>
    <rPh sb="57" eb="59">
      <t>イリョウ</t>
    </rPh>
    <rPh sb="75" eb="77">
      <t>ヤクワリ</t>
    </rPh>
    <rPh sb="78" eb="79">
      <t>ニナ</t>
    </rPh>
    <phoneticPr fontId="5"/>
  </si>
  <si>
    <t>①経常収支比率は前年度に比べ若干下降し、比率が100％未満となり赤字に転じた。これは新型コロナウイルス感染症に関する補助金等の収入が影響している。②医業収支比率は類似病院の平均値を上回っており、前年度に比べ上昇しているが、比率が100％未満であるため改善が必要である。④病床利用率は前年度と比較すると上昇しているが新型コロナウイルス感染症の流行前には戻っていない。紹介患者を増やし入院患者数を確保する必要がある。⑦職員給与費対医業収益比率は、入院外来収益が増加したことにより、前年度と比較して給与費の割合が低くなっている。⑧材料費医業収益比率は前年度に引き続き、高額な薬品・診療材料の使用増のため平均値を上回っており、収支を圧迫しているため、抑制に努めていく必要がある。</t>
    <rPh sb="14" eb="16">
      <t>ジャッカン</t>
    </rPh>
    <rPh sb="20" eb="22">
      <t>ヒリツ</t>
    </rPh>
    <rPh sb="27" eb="29">
      <t>ミマン</t>
    </rPh>
    <rPh sb="63" eb="65">
      <t>シュウニュウ</t>
    </rPh>
    <rPh sb="66" eb="68">
      <t>エイキョウ</t>
    </rPh>
    <rPh sb="103" eb="105">
      <t>ジョウショウ</t>
    </rPh>
    <rPh sb="111" eb="113">
      <t>ヒリツ</t>
    </rPh>
    <rPh sb="118" eb="120">
      <t>ミマン</t>
    </rPh>
    <rPh sb="125" eb="127">
      <t>カイゼン</t>
    </rPh>
    <rPh sb="128" eb="130">
      <t>ヒツヨウ</t>
    </rPh>
    <rPh sb="145" eb="147">
      <t>ヒカク</t>
    </rPh>
    <rPh sb="150" eb="152">
      <t>ジョウショウ</t>
    </rPh>
    <rPh sb="157" eb="159">
      <t>シンガタ</t>
    </rPh>
    <rPh sb="166" eb="169">
      <t>カンセンショウ</t>
    </rPh>
    <rPh sb="170" eb="172">
      <t>リュウコウ</t>
    </rPh>
    <rPh sb="172" eb="173">
      <t>マエ</t>
    </rPh>
    <rPh sb="175" eb="176">
      <t>モド</t>
    </rPh>
    <rPh sb="182" eb="184">
      <t>ショウカイ</t>
    </rPh>
    <rPh sb="184" eb="186">
      <t>カンジャ</t>
    </rPh>
    <rPh sb="187" eb="188">
      <t>フ</t>
    </rPh>
    <rPh sb="190" eb="192">
      <t>ニュウイン</t>
    </rPh>
    <rPh sb="192" eb="195">
      <t>カンジャスウ</t>
    </rPh>
    <rPh sb="196" eb="198">
      <t>カクホ</t>
    </rPh>
    <rPh sb="200" eb="202">
      <t>ヒツヨウ</t>
    </rPh>
    <rPh sb="217" eb="219">
      <t>ヒリツ</t>
    </rPh>
    <rPh sb="221" eb="223">
      <t>ニュウイン</t>
    </rPh>
    <rPh sb="223" eb="225">
      <t>ガイライ</t>
    </rPh>
    <rPh sb="225" eb="227">
      <t>シュウエキ</t>
    </rPh>
    <rPh sb="228" eb="230">
      <t>ゾウカ</t>
    </rPh>
    <rPh sb="242" eb="244">
      <t>ヒカク</t>
    </rPh>
    <rPh sb="246" eb="249">
      <t>キュウヨヒ</t>
    </rPh>
    <rPh sb="250" eb="252">
      <t>ワリアイ</t>
    </rPh>
    <rPh sb="253" eb="254">
      <t>ヒク</t>
    </rPh>
    <phoneticPr fontId="5"/>
  </si>
  <si>
    <t>①有形固定資産減価償却率については南館建物の償却が進んでいる影響により、平均値を上回っている。②器械備品減価償却率については、コロナ禍により器械備品等の買替えを控えた令和２年度以降から上昇傾向にある。経常収支の状況を踏まえつつ、必要なものから計画的に器械備品の更新・買替を行っていく。③１床当たり有形固定資産については、平成30年度に完成した南館の影響により類似病院の平均を上回っているため、施設・設備等にかかる投資については、その必要性や適正な規模の検討を行う必要がある。</t>
    <rPh sb="19" eb="21">
      <t>タテモノ</t>
    </rPh>
    <rPh sb="22" eb="24">
      <t>ショウキャク</t>
    </rPh>
    <rPh sb="25" eb="26">
      <t>スス</t>
    </rPh>
    <rPh sb="30" eb="32">
      <t>エイキョウ</t>
    </rPh>
    <rPh sb="36" eb="39">
      <t>ヘイキンチ</t>
    </rPh>
    <rPh sb="40" eb="42">
      <t>ウワマワ</t>
    </rPh>
    <rPh sb="66" eb="67">
      <t>カ</t>
    </rPh>
    <rPh sb="70" eb="72">
      <t>キカイ</t>
    </rPh>
    <rPh sb="72" eb="74">
      <t>ビヒン</t>
    </rPh>
    <rPh sb="74" eb="75">
      <t>トウ</t>
    </rPh>
    <rPh sb="76" eb="78">
      <t>カイカ</t>
    </rPh>
    <rPh sb="80" eb="81">
      <t>ヒカ</t>
    </rPh>
    <rPh sb="83" eb="85">
      <t>レイワ</t>
    </rPh>
    <rPh sb="86" eb="88">
      <t>ネンド</t>
    </rPh>
    <rPh sb="88" eb="90">
      <t>イコウ</t>
    </rPh>
    <rPh sb="160" eb="162">
      <t>ヘイセイ</t>
    </rPh>
    <rPh sb="164" eb="166">
      <t>ネンド</t>
    </rPh>
    <rPh sb="167" eb="169">
      <t>カンセイ</t>
    </rPh>
    <rPh sb="174" eb="176">
      <t>エイキョウ</t>
    </rPh>
    <rPh sb="196" eb="198">
      <t>シセツ</t>
    </rPh>
    <rPh sb="199" eb="201">
      <t>セツビ</t>
    </rPh>
    <rPh sb="201" eb="202">
      <t>トウ</t>
    </rPh>
    <rPh sb="206" eb="208">
      <t>トウシ</t>
    </rPh>
    <rPh sb="216" eb="219">
      <t>ヒツヨウセイ</t>
    </rPh>
    <rPh sb="220" eb="222">
      <t>テキセイ</t>
    </rPh>
    <rPh sb="223" eb="225">
      <t>キボ</t>
    </rPh>
    <rPh sb="226" eb="228">
      <t>ケントウ</t>
    </rPh>
    <rPh sb="229" eb="230">
      <t>オコナ</t>
    </rPh>
    <rPh sb="231" eb="233">
      <t>ヒツヨウ</t>
    </rPh>
    <phoneticPr fontId="5"/>
  </si>
  <si>
    <t>新型コロナウイルス感染症の流行に伴う患者数の減少が戻らない中、新型コロナウイルス感染症に関する補助金が削減され、光熱水費の高騰等による経費の増もあり、厳しい経営状況となっている。今後は補助金がなくても黒字となるよう、早期の業績改善に努めるとともに、令和5年度に策定した公立病院経営強化プランに基づき、経常収支比率100％以上を目標とする健全かつ効率的な病院経営の実現に向けて、地域との連携を強化し集患に努める。また、運用の最適化を行うことで診療報酬増を目指し、設備等更新費用や人員の雇用抑制等を行うことでコスト対策を図る。</t>
    <rPh sb="16" eb="17">
      <t>トモナ</t>
    </rPh>
    <rPh sb="18" eb="20">
      <t>カンジャ</t>
    </rPh>
    <rPh sb="20" eb="21">
      <t>カズ</t>
    </rPh>
    <rPh sb="22" eb="24">
      <t>ゲンショウ</t>
    </rPh>
    <rPh sb="25" eb="26">
      <t>モド</t>
    </rPh>
    <rPh sb="29" eb="30">
      <t>ナカ</t>
    </rPh>
    <rPh sb="75" eb="76">
      <t>キビ</t>
    </rPh>
    <rPh sb="78" eb="80">
      <t>ケイエイ</t>
    </rPh>
    <rPh sb="80" eb="82">
      <t>ジョウキョウ</t>
    </rPh>
    <rPh sb="89" eb="91">
      <t>コンゴ</t>
    </rPh>
    <rPh sb="92" eb="95">
      <t>ホジョキン</t>
    </rPh>
    <rPh sb="116" eb="117">
      <t>ツト</t>
    </rPh>
    <rPh sb="134" eb="136">
      <t>コウリツ</t>
    </rPh>
    <rPh sb="136" eb="138">
      <t>ビョウイン</t>
    </rPh>
    <rPh sb="168" eb="170">
      <t>ケンゼン</t>
    </rPh>
    <rPh sb="172" eb="175">
      <t>コウリツテキ</t>
    </rPh>
    <rPh sb="176" eb="180">
      <t>ビョウインケイエイ</t>
    </rPh>
    <rPh sb="181" eb="183">
      <t>ジツゲン</t>
    </rPh>
    <rPh sb="184" eb="185">
      <t>ム</t>
    </rPh>
    <rPh sb="188" eb="190">
      <t>チイキ</t>
    </rPh>
    <rPh sb="192" eb="194">
      <t>レンケイ</t>
    </rPh>
    <rPh sb="195" eb="197">
      <t>キョウカ</t>
    </rPh>
    <rPh sb="201" eb="202">
      <t>ツト</t>
    </rPh>
    <rPh sb="215" eb="216">
      <t>オコナ</t>
    </rPh>
    <rPh sb="220" eb="224">
      <t>シンリョウホウシュウ</t>
    </rPh>
    <rPh sb="224" eb="225">
      <t>ゾウ</t>
    </rPh>
    <rPh sb="226" eb="228">
      <t>メザ</t>
    </rPh>
    <rPh sb="230" eb="232">
      <t>セツビ</t>
    </rPh>
    <rPh sb="232" eb="233">
      <t>トウ</t>
    </rPh>
    <rPh sb="233" eb="235">
      <t>コウシン</t>
    </rPh>
    <rPh sb="235" eb="237">
      <t>ヒヨウ</t>
    </rPh>
    <rPh sb="238" eb="240">
      <t>ジンイン</t>
    </rPh>
    <rPh sb="241" eb="243">
      <t>コヨウ</t>
    </rPh>
    <rPh sb="243" eb="245">
      <t>ヨクセイ</t>
    </rPh>
    <rPh sb="245" eb="246">
      <t>トウ</t>
    </rPh>
    <rPh sb="247" eb="248">
      <t>オコナ</t>
    </rPh>
    <rPh sb="258" eb="25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</si>
</sst>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9"/>
      <name val="ＭＳ ゴシック"/>
      <family val="3"/>
      <charset val="128"/>
    </font>
    <font>
      <b/>
      <sz val="6"/>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6"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3" fillId="0" borderId="0" xfId="0" applyFont="1">
      <alignment vertical="center"/>
    </xf>
    <xf numFmtId="0" fontId="6" fillId="0" borderId="10" xfId="0" applyFont="1" applyBorder="1">
      <alignment vertical="center"/>
    </xf>
    <xf numFmtId="0" fontId="14" fillId="0" borderId="0" xfId="0" applyFont="1">
      <alignment vertical="center"/>
    </xf>
    <xf numFmtId="0" fontId="3" fillId="0" borderId="0" xfId="0" applyFont="1" applyProtection="1">
      <alignment vertical="center"/>
      <protection hidden="1"/>
    </xf>
    <xf numFmtId="0" fontId="15"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xf numFmtId="0" fontId="21" fillId="0" borderId="6" xfId="2" applyFont="1" applyBorder="1" applyAlignment="1">
      <alignment horizontal="center" vertical="center" shrinkToFit="1"/>
    </xf>
    <xf numFmtId="0" fontId="21" fillId="0" borderId="7" xfId="2" applyFont="1" applyBorder="1" applyAlignment="1">
      <alignment horizontal="center" vertical="center" shrinkToFit="1"/>
    </xf>
    <xf numFmtId="0" fontId="21" fillId="0" borderId="1" xfId="2" applyFont="1" applyBorder="1" applyAlignment="1">
      <alignment horizontal="center" vertical="center" shrinkToFit="1"/>
    </xf>
    <xf numFmtId="0" fontId="21" fillId="0" borderId="11" xfId="2" applyFont="1" applyBorder="1" applyAlignment="1">
      <alignment horizontal="center" vertical="center" shrinkToFit="1"/>
    </xf>
    <xf numFmtId="0" fontId="6" fillId="0" borderId="0" xfId="0" applyFont="1" applyAlignment="1">
      <alignment vertical="center" shrinkToFit="1"/>
    </xf>
    <xf numFmtId="0" fontId="1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20" fillId="2" borderId="10"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1" xfId="0" applyFont="1" applyFill="1" applyBorder="1" applyAlignment="1">
      <alignment horizontal="center" vertical="center"/>
    </xf>
    <xf numFmtId="0" fontId="18" fillId="0" borderId="1" xfId="0" applyFont="1" applyBorder="1" applyAlignment="1">
      <alignment horizontal="left" shrinkToFit="1"/>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17"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7" fillId="0" borderId="8" xfId="0" applyFont="1" applyBorder="1" applyAlignment="1" applyProtection="1">
      <alignment horizontal="left" vertical="top" wrapText="1" shrinkToFit="1"/>
      <protection locked="0"/>
    </xf>
    <xf numFmtId="0" fontId="17" fillId="0" borderId="0" xfId="0" applyFont="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80.3</c:v>
                </c:pt>
                <c:pt idx="1">
                  <c:v>73.3</c:v>
                </c:pt>
                <c:pt idx="2">
                  <c:v>74.8</c:v>
                </c:pt>
                <c:pt idx="3">
                  <c:v>74.599999999999994</c:v>
                </c:pt>
                <c:pt idx="4">
                  <c:v>77.099999999999994</c:v>
                </c:pt>
              </c:numCache>
            </c:numRef>
          </c:val>
          <c:extLst>
            <c:ext xmlns:c16="http://schemas.microsoft.com/office/drawing/2014/chart" uri="{C3380CC4-5D6E-409C-BE32-E72D297353CC}">
              <c16:uniqueId val="{00000000-A2CB-4B26-8019-0DB61C6E8F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A2CB-4B26-8019-0DB61C6E8F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20183</c:v>
                </c:pt>
                <c:pt idx="1">
                  <c:v>22091</c:v>
                </c:pt>
                <c:pt idx="2">
                  <c:v>23321</c:v>
                </c:pt>
                <c:pt idx="3">
                  <c:v>23877</c:v>
                </c:pt>
                <c:pt idx="4">
                  <c:v>24798</c:v>
                </c:pt>
              </c:numCache>
            </c:numRef>
          </c:val>
          <c:extLst>
            <c:ext xmlns:c16="http://schemas.microsoft.com/office/drawing/2014/chart" uri="{C3380CC4-5D6E-409C-BE32-E72D297353CC}">
              <c16:uniqueId val="{00000000-D333-4847-9910-367DB911B9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D333-4847-9910-367DB911B9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71845</c:v>
                </c:pt>
                <c:pt idx="1">
                  <c:v>79355</c:v>
                </c:pt>
                <c:pt idx="2">
                  <c:v>82094</c:v>
                </c:pt>
                <c:pt idx="3">
                  <c:v>84484</c:v>
                </c:pt>
                <c:pt idx="4">
                  <c:v>86396</c:v>
                </c:pt>
              </c:numCache>
            </c:numRef>
          </c:val>
          <c:extLst>
            <c:ext xmlns:c16="http://schemas.microsoft.com/office/drawing/2014/chart" uri="{C3380CC4-5D6E-409C-BE32-E72D297353CC}">
              <c16:uniqueId val="{00000000-0B21-4CDB-895F-9F34A40BAF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B21-4CDB-895F-9F34A40BAF8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38.9</c:v>
                </c:pt>
                <c:pt idx="1">
                  <c:v>39.799999999999997</c:v>
                </c:pt>
                <c:pt idx="2">
                  <c:v>31.1</c:v>
                </c:pt>
                <c:pt idx="3">
                  <c:v>28.8</c:v>
                </c:pt>
                <c:pt idx="4">
                  <c:v>29</c:v>
                </c:pt>
              </c:numCache>
            </c:numRef>
          </c:val>
          <c:extLst>
            <c:ext xmlns:c16="http://schemas.microsoft.com/office/drawing/2014/chart" uri="{C3380CC4-5D6E-409C-BE32-E72D297353CC}">
              <c16:uniqueId val="{00000000-7F83-471D-926D-A5665DE4C3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F83-471D-926D-A5665DE4C3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90.2</c:v>
                </c:pt>
                <c:pt idx="1">
                  <c:v>90.3</c:v>
                </c:pt>
                <c:pt idx="2">
                  <c:v>95.1</c:v>
                </c:pt>
                <c:pt idx="3">
                  <c:v>94.5</c:v>
                </c:pt>
                <c:pt idx="4">
                  <c:v>96.5</c:v>
                </c:pt>
              </c:numCache>
            </c:numRef>
          </c:val>
          <c:extLst>
            <c:ext xmlns:c16="http://schemas.microsoft.com/office/drawing/2014/chart" uri="{C3380CC4-5D6E-409C-BE32-E72D297353CC}">
              <c16:uniqueId val="{00000000-5FA1-4B9F-A211-2D14B08183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5FA1-4B9F-A211-2D14B08183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91.7</c:v>
                </c:pt>
                <c:pt idx="1">
                  <c:v>91.7</c:v>
                </c:pt>
                <c:pt idx="2">
                  <c:v>96.5</c:v>
                </c:pt>
                <c:pt idx="3">
                  <c:v>95.9</c:v>
                </c:pt>
                <c:pt idx="4">
                  <c:v>97.9</c:v>
                </c:pt>
              </c:numCache>
            </c:numRef>
          </c:val>
          <c:extLst>
            <c:ext xmlns:c16="http://schemas.microsoft.com/office/drawing/2014/chart" uri="{C3380CC4-5D6E-409C-BE32-E72D297353CC}">
              <c16:uniqueId val="{00000000-6EB3-459F-9F3A-EF7B87FDF4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6EB3-459F-9F3A-EF7B87FDF4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92.2</c:v>
                </c:pt>
                <c:pt idx="1">
                  <c:v>99.5</c:v>
                </c:pt>
                <c:pt idx="2">
                  <c:v>105</c:v>
                </c:pt>
                <c:pt idx="3">
                  <c:v>101.7</c:v>
                </c:pt>
                <c:pt idx="4">
                  <c:v>98.7</c:v>
                </c:pt>
              </c:numCache>
            </c:numRef>
          </c:val>
          <c:extLst>
            <c:ext xmlns:c16="http://schemas.microsoft.com/office/drawing/2014/chart" uri="{C3380CC4-5D6E-409C-BE32-E72D297353CC}">
              <c16:uniqueId val="{00000000-669C-4046-A477-53B5604B26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69C-4046-A477-53B5604B26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48.3</c:v>
                </c:pt>
                <c:pt idx="1">
                  <c:v>52.8</c:v>
                </c:pt>
                <c:pt idx="2">
                  <c:v>55.1</c:v>
                </c:pt>
                <c:pt idx="3">
                  <c:v>57.2</c:v>
                </c:pt>
                <c:pt idx="4">
                  <c:v>60.2</c:v>
                </c:pt>
              </c:numCache>
            </c:numRef>
          </c:val>
          <c:extLst>
            <c:ext xmlns:c16="http://schemas.microsoft.com/office/drawing/2014/chart" uri="{C3380CC4-5D6E-409C-BE32-E72D297353CC}">
              <c16:uniqueId val="{00000000-94F1-4731-9A41-0A182CE55D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94F1-4731-9A41-0A182CE55D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74.5</c:v>
                </c:pt>
                <c:pt idx="1">
                  <c:v>78</c:v>
                </c:pt>
                <c:pt idx="2">
                  <c:v>80.8</c:v>
                </c:pt>
                <c:pt idx="3">
                  <c:v>82.7</c:v>
                </c:pt>
                <c:pt idx="4">
                  <c:v>83.9</c:v>
                </c:pt>
              </c:numCache>
            </c:numRef>
          </c:val>
          <c:extLst>
            <c:ext xmlns:c16="http://schemas.microsoft.com/office/drawing/2014/chart" uri="{C3380CC4-5D6E-409C-BE32-E72D297353CC}">
              <c16:uniqueId val="{00000000-3B02-400F-97F3-B115924BE7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B02-400F-97F3-B115924BE7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67984498</c:v>
                </c:pt>
                <c:pt idx="1">
                  <c:v>68366820</c:v>
                </c:pt>
                <c:pt idx="2">
                  <c:v>70310990</c:v>
                </c:pt>
                <c:pt idx="3">
                  <c:v>70757827</c:v>
                </c:pt>
                <c:pt idx="4">
                  <c:v>71131616</c:v>
                </c:pt>
              </c:numCache>
            </c:numRef>
          </c:val>
          <c:extLst>
            <c:ext xmlns:c16="http://schemas.microsoft.com/office/drawing/2014/chart" uri="{C3380CC4-5D6E-409C-BE32-E72D297353CC}">
              <c16:uniqueId val="{00000000-719A-448C-9B46-D853F35E9C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719A-448C-9B46-D853F35E9C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31.7</c:v>
                </c:pt>
                <c:pt idx="1">
                  <c:v>32.9</c:v>
                </c:pt>
                <c:pt idx="2">
                  <c:v>32.6</c:v>
                </c:pt>
                <c:pt idx="3">
                  <c:v>33.1</c:v>
                </c:pt>
                <c:pt idx="4">
                  <c:v>32.700000000000003</c:v>
                </c:pt>
              </c:numCache>
            </c:numRef>
          </c:val>
          <c:extLst>
            <c:ext xmlns:c16="http://schemas.microsoft.com/office/drawing/2014/chart" uri="{C3380CC4-5D6E-409C-BE32-E72D297353CC}">
              <c16:uniqueId val="{00000000-09D4-4A36-A3A5-1C2A6834C6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9D4-4A36-A3A5-1C2A6834C6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49.4</c:v>
                </c:pt>
                <c:pt idx="1">
                  <c:v>51.9</c:v>
                </c:pt>
                <c:pt idx="2">
                  <c:v>48.8</c:v>
                </c:pt>
                <c:pt idx="3">
                  <c:v>47.9</c:v>
                </c:pt>
                <c:pt idx="4">
                  <c:v>47.2</c:v>
                </c:pt>
              </c:numCache>
            </c:numRef>
          </c:val>
          <c:extLst>
            <c:ext xmlns:c16="http://schemas.microsoft.com/office/drawing/2014/chart" uri="{C3380CC4-5D6E-409C-BE32-E72D297353CC}">
              <c16:uniqueId val="{00000000-9292-4BE3-BF84-E26B91874D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9292-4BE3-BF84-E26B91874D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愛知県一宮市　一宮市立市民病院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594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378496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59189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92.2</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105</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98.7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91.7</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96.5</v>
      </c>
      <c r="EI33" s="129"/>
      <c r="EJ33" s="129"/>
      <c r="EK33" s="129"/>
      <c r="EL33" s="129"/>
      <c r="EM33" s="129"/>
      <c r="EN33" s="129"/>
      <c r="EO33" s="129"/>
      <c r="EP33" s="129"/>
      <c r="EQ33" s="129"/>
      <c r="ER33" s="129"/>
      <c r="ES33" s="129"/>
      <c r="ET33" s="129"/>
      <c r="EU33" s="129"/>
      <c r="EV33" s="130"/>
      <c r="EW33" s="128">
        <f>データ!AW7</f>
        <v>95.9</v>
      </c>
      <c r="EX33" s="129"/>
      <c r="EY33" s="129"/>
      <c r="EZ33" s="129"/>
      <c r="FA33" s="129"/>
      <c r="FB33" s="129"/>
      <c r="FC33" s="129"/>
      <c r="FD33" s="129"/>
      <c r="FE33" s="129"/>
      <c r="FF33" s="129"/>
      <c r="FG33" s="129"/>
      <c r="FH33" s="129"/>
      <c r="FI33" s="129"/>
      <c r="FJ33" s="129"/>
      <c r="FK33" s="130"/>
      <c r="FL33" s="128">
        <f>データ!AX7</f>
        <v>97.9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90.2</v>
      </c>
      <c r="GS33" s="129"/>
      <c r="GT33" s="129"/>
      <c r="GU33" s="129"/>
      <c r="GV33" s="129"/>
      <c r="GW33" s="129"/>
      <c r="GX33" s="129"/>
      <c r="GY33" s="129"/>
      <c r="GZ33" s="129"/>
      <c r="HA33" s="129"/>
      <c r="HB33" s="129"/>
      <c r="HC33" s="129"/>
      <c r="HD33" s="129"/>
      <c r="HE33" s="129"/>
      <c r="HF33" s="130"/>
      <c r="HG33" s="128">
        <f>データ!BF7</f>
        <v>90.3</v>
      </c>
      <c r="HH33" s="129"/>
      <c r="HI33" s="129"/>
      <c r="HJ33" s="129"/>
      <c r="HK33" s="129"/>
      <c r="HL33" s="129"/>
      <c r="HM33" s="129"/>
      <c r="HN33" s="129"/>
      <c r="HO33" s="129"/>
      <c r="HP33" s="129"/>
      <c r="HQ33" s="129"/>
      <c r="HR33" s="129"/>
      <c r="HS33" s="129"/>
      <c r="HT33" s="129"/>
      <c r="HU33" s="130"/>
      <c r="HV33" s="128">
        <f>データ!BG7</f>
        <v>95.1</v>
      </c>
      <c r="HW33" s="129"/>
      <c r="HX33" s="129"/>
      <c r="HY33" s="129"/>
      <c r="HZ33" s="129"/>
      <c r="IA33" s="129"/>
      <c r="IB33" s="129"/>
      <c r="IC33" s="129"/>
      <c r="ID33" s="129"/>
      <c r="IE33" s="129"/>
      <c r="IF33" s="129"/>
      <c r="IG33" s="129"/>
      <c r="IH33" s="129"/>
      <c r="II33" s="129"/>
      <c r="IJ33" s="130"/>
      <c r="IK33" s="128">
        <f>データ!BH7</f>
        <v>94.5</v>
      </c>
      <c r="IL33" s="129"/>
      <c r="IM33" s="129"/>
      <c r="IN33" s="129"/>
      <c r="IO33" s="129"/>
      <c r="IP33" s="129"/>
      <c r="IQ33" s="129"/>
      <c r="IR33" s="129"/>
      <c r="IS33" s="129"/>
      <c r="IT33" s="129"/>
      <c r="IU33" s="129"/>
      <c r="IV33" s="129"/>
      <c r="IW33" s="129"/>
      <c r="IX33" s="129"/>
      <c r="IY33" s="130"/>
      <c r="IZ33" s="128">
        <f>データ!BI7</f>
        <v>96.5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80.3</v>
      </c>
      <c r="KG33" s="129"/>
      <c r="KH33" s="129"/>
      <c r="KI33" s="129"/>
      <c r="KJ33" s="129"/>
      <c r="KK33" s="129"/>
      <c r="KL33" s="129"/>
      <c r="KM33" s="129"/>
      <c r="KN33" s="129"/>
      <c r="KO33" s="129"/>
      <c r="KP33" s="129"/>
      <c r="KQ33" s="129"/>
      <c r="KR33" s="129"/>
      <c r="KS33" s="129"/>
      <c r="KT33" s="130"/>
      <c r="KU33" s="128">
        <f>データ!BQ7</f>
        <v>73.3</v>
      </c>
      <c r="KV33" s="129"/>
      <c r="KW33" s="129"/>
      <c r="KX33" s="129"/>
      <c r="KY33" s="129"/>
      <c r="KZ33" s="129"/>
      <c r="LA33" s="129"/>
      <c r="LB33" s="129"/>
      <c r="LC33" s="129"/>
      <c r="LD33" s="129"/>
      <c r="LE33" s="129"/>
      <c r="LF33" s="129"/>
      <c r="LG33" s="129"/>
      <c r="LH33" s="129"/>
      <c r="LI33" s="130"/>
      <c r="LJ33" s="128">
        <f>データ!BR7</f>
        <v>74.8</v>
      </c>
      <c r="LK33" s="129"/>
      <c r="LL33" s="129"/>
      <c r="LM33" s="129"/>
      <c r="LN33" s="129"/>
      <c r="LO33" s="129"/>
      <c r="LP33" s="129"/>
      <c r="LQ33" s="129"/>
      <c r="LR33" s="129"/>
      <c r="LS33" s="129"/>
      <c r="LT33" s="129"/>
      <c r="LU33" s="129"/>
      <c r="LV33" s="129"/>
      <c r="LW33" s="129"/>
      <c r="LX33" s="130"/>
      <c r="LY33" s="128">
        <f>データ!BS7</f>
        <v>74.599999999999994</v>
      </c>
      <c r="LZ33" s="129"/>
      <c r="MA33" s="129"/>
      <c r="MB33" s="129"/>
      <c r="MC33" s="129"/>
      <c r="MD33" s="129"/>
      <c r="ME33" s="129"/>
      <c r="MF33" s="129"/>
      <c r="MG33" s="129"/>
      <c r="MH33" s="129"/>
      <c r="MI33" s="129"/>
      <c r="MJ33" s="129"/>
      <c r="MK33" s="129"/>
      <c r="ML33" s="129"/>
      <c r="MM33" s="130"/>
      <c r="MN33" s="128">
        <f>データ!BT7</f>
        <v>77.099999999999994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37"/>
      <c r="NL39" s="137"/>
      <c r="NM39" s="137"/>
      <c r="NN39" s="137"/>
      <c r="NO39" s="137"/>
      <c r="NP39" s="137"/>
      <c r="NQ39" s="137"/>
      <c r="NR39" s="137"/>
      <c r="NS39" s="137"/>
      <c r="NT39" s="137"/>
      <c r="NU39" s="137"/>
      <c r="NV39" s="137"/>
      <c r="NW39" s="137"/>
      <c r="NX39" s="12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37"/>
      <c r="NL54" s="137"/>
      <c r="NM54" s="137"/>
      <c r="NN54" s="137"/>
      <c r="NO54" s="137"/>
      <c r="NP54" s="137"/>
      <c r="NQ54" s="137"/>
      <c r="NR54" s="137"/>
      <c r="NS54" s="137"/>
      <c r="NT54" s="137"/>
      <c r="NU54" s="137"/>
      <c r="NV54" s="137"/>
      <c r="NW54" s="137"/>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8">
        <f>データ!CA7</f>
        <v>71845</v>
      </c>
      <c r="Q55" s="139"/>
      <c r="R55" s="139"/>
      <c r="S55" s="139"/>
      <c r="T55" s="139"/>
      <c r="U55" s="139"/>
      <c r="V55" s="139"/>
      <c r="W55" s="139"/>
      <c r="X55" s="139"/>
      <c r="Y55" s="139"/>
      <c r="Z55" s="139"/>
      <c r="AA55" s="139"/>
      <c r="AB55" s="139"/>
      <c r="AC55" s="139"/>
      <c r="AD55" s="140"/>
      <c r="AE55" s="138">
        <f>データ!CB7</f>
        <v>79355</v>
      </c>
      <c r="AF55" s="139"/>
      <c r="AG55" s="139"/>
      <c r="AH55" s="139"/>
      <c r="AI55" s="139"/>
      <c r="AJ55" s="139"/>
      <c r="AK55" s="139"/>
      <c r="AL55" s="139"/>
      <c r="AM55" s="139"/>
      <c r="AN55" s="139"/>
      <c r="AO55" s="139"/>
      <c r="AP55" s="139"/>
      <c r="AQ55" s="139"/>
      <c r="AR55" s="139"/>
      <c r="AS55" s="140"/>
      <c r="AT55" s="138">
        <f>データ!CC7</f>
        <v>82094</v>
      </c>
      <c r="AU55" s="139"/>
      <c r="AV55" s="139"/>
      <c r="AW55" s="139"/>
      <c r="AX55" s="139"/>
      <c r="AY55" s="139"/>
      <c r="AZ55" s="139"/>
      <c r="BA55" s="139"/>
      <c r="BB55" s="139"/>
      <c r="BC55" s="139"/>
      <c r="BD55" s="139"/>
      <c r="BE55" s="139"/>
      <c r="BF55" s="139"/>
      <c r="BG55" s="139"/>
      <c r="BH55" s="140"/>
      <c r="BI55" s="138">
        <f>データ!CD7</f>
        <v>84484</v>
      </c>
      <c r="BJ55" s="139"/>
      <c r="BK55" s="139"/>
      <c r="BL55" s="139"/>
      <c r="BM55" s="139"/>
      <c r="BN55" s="139"/>
      <c r="BO55" s="139"/>
      <c r="BP55" s="139"/>
      <c r="BQ55" s="139"/>
      <c r="BR55" s="139"/>
      <c r="BS55" s="139"/>
      <c r="BT55" s="139"/>
      <c r="BU55" s="139"/>
      <c r="BV55" s="139"/>
      <c r="BW55" s="140"/>
      <c r="BX55" s="138">
        <f>データ!CE7</f>
        <v>86396</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20183</v>
      </c>
      <c r="DE55" s="139"/>
      <c r="DF55" s="139"/>
      <c r="DG55" s="139"/>
      <c r="DH55" s="139"/>
      <c r="DI55" s="139"/>
      <c r="DJ55" s="139"/>
      <c r="DK55" s="139"/>
      <c r="DL55" s="139"/>
      <c r="DM55" s="139"/>
      <c r="DN55" s="139"/>
      <c r="DO55" s="139"/>
      <c r="DP55" s="139"/>
      <c r="DQ55" s="139"/>
      <c r="DR55" s="140"/>
      <c r="DS55" s="138">
        <f>データ!CM7</f>
        <v>22091</v>
      </c>
      <c r="DT55" s="139"/>
      <c r="DU55" s="139"/>
      <c r="DV55" s="139"/>
      <c r="DW55" s="139"/>
      <c r="DX55" s="139"/>
      <c r="DY55" s="139"/>
      <c r="DZ55" s="139"/>
      <c r="EA55" s="139"/>
      <c r="EB55" s="139"/>
      <c r="EC55" s="139"/>
      <c r="ED55" s="139"/>
      <c r="EE55" s="139"/>
      <c r="EF55" s="139"/>
      <c r="EG55" s="140"/>
      <c r="EH55" s="138">
        <f>データ!CN7</f>
        <v>23321</v>
      </c>
      <c r="EI55" s="139"/>
      <c r="EJ55" s="139"/>
      <c r="EK55" s="139"/>
      <c r="EL55" s="139"/>
      <c r="EM55" s="139"/>
      <c r="EN55" s="139"/>
      <c r="EO55" s="139"/>
      <c r="EP55" s="139"/>
      <c r="EQ55" s="139"/>
      <c r="ER55" s="139"/>
      <c r="ES55" s="139"/>
      <c r="ET55" s="139"/>
      <c r="EU55" s="139"/>
      <c r="EV55" s="140"/>
      <c r="EW55" s="138">
        <f>データ!CO7</f>
        <v>23877</v>
      </c>
      <c r="EX55" s="139"/>
      <c r="EY55" s="139"/>
      <c r="EZ55" s="139"/>
      <c r="FA55" s="139"/>
      <c r="FB55" s="139"/>
      <c r="FC55" s="139"/>
      <c r="FD55" s="139"/>
      <c r="FE55" s="139"/>
      <c r="FF55" s="139"/>
      <c r="FG55" s="139"/>
      <c r="FH55" s="139"/>
      <c r="FI55" s="139"/>
      <c r="FJ55" s="139"/>
      <c r="FK55" s="140"/>
      <c r="FL55" s="138">
        <f>データ!CP7</f>
        <v>24798</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49.4</v>
      </c>
      <c r="GS55" s="129"/>
      <c r="GT55" s="129"/>
      <c r="GU55" s="129"/>
      <c r="GV55" s="129"/>
      <c r="GW55" s="129"/>
      <c r="GX55" s="129"/>
      <c r="GY55" s="129"/>
      <c r="GZ55" s="129"/>
      <c r="HA55" s="129"/>
      <c r="HB55" s="129"/>
      <c r="HC55" s="129"/>
      <c r="HD55" s="129"/>
      <c r="HE55" s="129"/>
      <c r="HF55" s="130"/>
      <c r="HG55" s="128">
        <f>データ!CX7</f>
        <v>51.9</v>
      </c>
      <c r="HH55" s="129"/>
      <c r="HI55" s="129"/>
      <c r="HJ55" s="129"/>
      <c r="HK55" s="129"/>
      <c r="HL55" s="129"/>
      <c r="HM55" s="129"/>
      <c r="HN55" s="129"/>
      <c r="HO55" s="129"/>
      <c r="HP55" s="129"/>
      <c r="HQ55" s="129"/>
      <c r="HR55" s="129"/>
      <c r="HS55" s="129"/>
      <c r="HT55" s="129"/>
      <c r="HU55" s="130"/>
      <c r="HV55" s="128">
        <f>データ!CY7</f>
        <v>48.8</v>
      </c>
      <c r="HW55" s="129"/>
      <c r="HX55" s="129"/>
      <c r="HY55" s="129"/>
      <c r="HZ55" s="129"/>
      <c r="IA55" s="129"/>
      <c r="IB55" s="129"/>
      <c r="IC55" s="129"/>
      <c r="ID55" s="129"/>
      <c r="IE55" s="129"/>
      <c r="IF55" s="129"/>
      <c r="IG55" s="129"/>
      <c r="IH55" s="129"/>
      <c r="II55" s="129"/>
      <c r="IJ55" s="130"/>
      <c r="IK55" s="128">
        <f>データ!CZ7</f>
        <v>47.9</v>
      </c>
      <c r="IL55" s="129"/>
      <c r="IM55" s="129"/>
      <c r="IN55" s="129"/>
      <c r="IO55" s="129"/>
      <c r="IP55" s="129"/>
      <c r="IQ55" s="129"/>
      <c r="IR55" s="129"/>
      <c r="IS55" s="129"/>
      <c r="IT55" s="129"/>
      <c r="IU55" s="129"/>
      <c r="IV55" s="129"/>
      <c r="IW55" s="129"/>
      <c r="IX55" s="129"/>
      <c r="IY55" s="130"/>
      <c r="IZ55" s="128">
        <f>データ!DA7</f>
        <v>47.2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31.7</v>
      </c>
      <c r="KG55" s="129"/>
      <c r="KH55" s="129"/>
      <c r="KI55" s="129"/>
      <c r="KJ55" s="129"/>
      <c r="KK55" s="129"/>
      <c r="KL55" s="129"/>
      <c r="KM55" s="129"/>
      <c r="KN55" s="129"/>
      <c r="KO55" s="129"/>
      <c r="KP55" s="129"/>
      <c r="KQ55" s="129"/>
      <c r="KR55" s="129"/>
      <c r="KS55" s="129"/>
      <c r="KT55" s="130"/>
      <c r="KU55" s="128">
        <f>データ!DI7</f>
        <v>32.9</v>
      </c>
      <c r="KV55" s="129"/>
      <c r="KW55" s="129"/>
      <c r="KX55" s="129"/>
      <c r="KY55" s="129"/>
      <c r="KZ55" s="129"/>
      <c r="LA55" s="129"/>
      <c r="LB55" s="129"/>
      <c r="LC55" s="129"/>
      <c r="LD55" s="129"/>
      <c r="LE55" s="129"/>
      <c r="LF55" s="129"/>
      <c r="LG55" s="129"/>
      <c r="LH55" s="129"/>
      <c r="LI55" s="130"/>
      <c r="LJ55" s="128">
        <f>データ!DJ7</f>
        <v>32.6</v>
      </c>
      <c r="LK55" s="129"/>
      <c r="LL55" s="129"/>
      <c r="LM55" s="129"/>
      <c r="LN55" s="129"/>
      <c r="LO55" s="129"/>
      <c r="LP55" s="129"/>
      <c r="LQ55" s="129"/>
      <c r="LR55" s="129"/>
      <c r="LS55" s="129"/>
      <c r="LT55" s="129"/>
      <c r="LU55" s="129"/>
      <c r="LV55" s="129"/>
      <c r="LW55" s="129"/>
      <c r="LX55" s="130"/>
      <c r="LY55" s="128">
        <f>データ!DK7</f>
        <v>33.1</v>
      </c>
      <c r="LZ55" s="129"/>
      <c r="MA55" s="129"/>
      <c r="MB55" s="129"/>
      <c r="MC55" s="129"/>
      <c r="MD55" s="129"/>
      <c r="ME55" s="129"/>
      <c r="MF55" s="129"/>
      <c r="MG55" s="129"/>
      <c r="MH55" s="129"/>
      <c r="MI55" s="129"/>
      <c r="MJ55" s="129"/>
      <c r="MK55" s="129"/>
      <c r="ML55" s="129"/>
      <c r="MM55" s="130"/>
      <c r="MN55" s="128">
        <f>データ!DL7</f>
        <v>32.700000000000003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37"/>
      <c r="NL55" s="137"/>
      <c r="NM55" s="137"/>
      <c r="NN55" s="137"/>
      <c r="NO55" s="137"/>
      <c r="NP55" s="137"/>
      <c r="NQ55" s="137"/>
      <c r="NR55" s="137"/>
      <c r="NS55" s="137"/>
      <c r="NT55" s="137"/>
      <c r="NU55" s="137"/>
      <c r="NV55" s="137"/>
      <c r="NW55" s="137"/>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8">
        <f>データ!CF7</f>
        <v>70630</v>
      </c>
      <c r="Q56" s="139"/>
      <c r="R56" s="139"/>
      <c r="S56" s="139"/>
      <c r="T56" s="139"/>
      <c r="U56" s="139"/>
      <c r="V56" s="139"/>
      <c r="W56" s="139"/>
      <c r="X56" s="139"/>
      <c r="Y56" s="139"/>
      <c r="Z56" s="139"/>
      <c r="AA56" s="139"/>
      <c r="AB56" s="139"/>
      <c r="AC56" s="139"/>
      <c r="AD56" s="140"/>
      <c r="AE56" s="138">
        <f>データ!CG7</f>
        <v>75766</v>
      </c>
      <c r="AF56" s="139"/>
      <c r="AG56" s="139"/>
      <c r="AH56" s="139"/>
      <c r="AI56" s="139"/>
      <c r="AJ56" s="139"/>
      <c r="AK56" s="139"/>
      <c r="AL56" s="139"/>
      <c r="AM56" s="139"/>
      <c r="AN56" s="139"/>
      <c r="AO56" s="139"/>
      <c r="AP56" s="139"/>
      <c r="AQ56" s="139"/>
      <c r="AR56" s="139"/>
      <c r="AS56" s="140"/>
      <c r="AT56" s="138">
        <f>データ!CH7</f>
        <v>79610</v>
      </c>
      <c r="AU56" s="139"/>
      <c r="AV56" s="139"/>
      <c r="AW56" s="139"/>
      <c r="AX56" s="139"/>
      <c r="AY56" s="139"/>
      <c r="AZ56" s="139"/>
      <c r="BA56" s="139"/>
      <c r="BB56" s="139"/>
      <c r="BC56" s="139"/>
      <c r="BD56" s="139"/>
      <c r="BE56" s="139"/>
      <c r="BF56" s="139"/>
      <c r="BG56" s="139"/>
      <c r="BH56" s="140"/>
      <c r="BI56" s="138">
        <f>データ!CI7</f>
        <v>82275</v>
      </c>
      <c r="BJ56" s="139"/>
      <c r="BK56" s="139"/>
      <c r="BL56" s="139"/>
      <c r="BM56" s="139"/>
      <c r="BN56" s="139"/>
      <c r="BO56" s="139"/>
      <c r="BP56" s="139"/>
      <c r="BQ56" s="139"/>
      <c r="BR56" s="139"/>
      <c r="BS56" s="139"/>
      <c r="BT56" s="139"/>
      <c r="BU56" s="139"/>
      <c r="BV56" s="139"/>
      <c r="BW56" s="140"/>
      <c r="BX56" s="138">
        <f>データ!CJ7</f>
        <v>83606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20687</v>
      </c>
      <c r="DE56" s="139"/>
      <c r="DF56" s="139"/>
      <c r="DG56" s="139"/>
      <c r="DH56" s="139"/>
      <c r="DI56" s="139"/>
      <c r="DJ56" s="139"/>
      <c r="DK56" s="139"/>
      <c r="DL56" s="139"/>
      <c r="DM56" s="139"/>
      <c r="DN56" s="139"/>
      <c r="DO56" s="139"/>
      <c r="DP56" s="139"/>
      <c r="DQ56" s="139"/>
      <c r="DR56" s="140"/>
      <c r="DS56" s="138">
        <f>データ!CR7</f>
        <v>22637</v>
      </c>
      <c r="DT56" s="139"/>
      <c r="DU56" s="139"/>
      <c r="DV56" s="139"/>
      <c r="DW56" s="139"/>
      <c r="DX56" s="139"/>
      <c r="DY56" s="139"/>
      <c r="DZ56" s="139"/>
      <c r="EA56" s="139"/>
      <c r="EB56" s="139"/>
      <c r="EC56" s="139"/>
      <c r="ED56" s="139"/>
      <c r="EE56" s="139"/>
      <c r="EF56" s="139"/>
      <c r="EG56" s="140"/>
      <c r="EH56" s="138">
        <f>データ!CS7</f>
        <v>23244</v>
      </c>
      <c r="EI56" s="139"/>
      <c r="EJ56" s="139"/>
      <c r="EK56" s="139"/>
      <c r="EL56" s="139"/>
      <c r="EM56" s="139"/>
      <c r="EN56" s="139"/>
      <c r="EO56" s="139"/>
      <c r="EP56" s="139"/>
      <c r="EQ56" s="139"/>
      <c r="ER56" s="139"/>
      <c r="ES56" s="139"/>
      <c r="ET56" s="139"/>
      <c r="EU56" s="139"/>
      <c r="EV56" s="140"/>
      <c r="EW56" s="138">
        <f>データ!CT7</f>
        <v>23704</v>
      </c>
      <c r="EX56" s="139"/>
      <c r="EY56" s="139"/>
      <c r="EZ56" s="139"/>
      <c r="FA56" s="139"/>
      <c r="FB56" s="139"/>
      <c r="FC56" s="139"/>
      <c r="FD56" s="139"/>
      <c r="FE56" s="139"/>
      <c r="FF56" s="139"/>
      <c r="FG56" s="139"/>
      <c r="FH56" s="139"/>
      <c r="FI56" s="139"/>
      <c r="FJ56" s="139"/>
      <c r="FK56" s="140"/>
      <c r="FL56" s="138">
        <f>データ!CU7</f>
        <v>25007</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37"/>
      <c r="NL56" s="137"/>
      <c r="NM56" s="137"/>
      <c r="NN56" s="137"/>
      <c r="NO56" s="137"/>
      <c r="NP56" s="137"/>
      <c r="NQ56" s="137"/>
      <c r="NR56" s="137"/>
      <c r="NS56" s="137"/>
      <c r="NT56" s="137"/>
      <c r="NU56" s="137"/>
      <c r="NV56" s="137"/>
      <c r="NW56" s="137"/>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37"/>
      <c r="NL57" s="137"/>
      <c r="NM57" s="137"/>
      <c r="NN57" s="137"/>
      <c r="NO57" s="137"/>
      <c r="NP57" s="137"/>
      <c r="NQ57" s="137"/>
      <c r="NR57" s="137"/>
      <c r="NS57" s="137"/>
      <c r="NT57" s="137"/>
      <c r="NU57" s="137"/>
      <c r="NV57" s="137"/>
      <c r="NW57" s="137"/>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37"/>
      <c r="NL58" s="137"/>
      <c r="NM58" s="137"/>
      <c r="NN58" s="137"/>
      <c r="NO58" s="137"/>
      <c r="NP58" s="137"/>
      <c r="NQ58" s="137"/>
      <c r="NR58" s="137"/>
      <c r="NS58" s="137"/>
      <c r="NT58" s="137"/>
      <c r="NU58" s="137"/>
      <c r="NV58" s="137"/>
      <c r="NW58" s="137"/>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37"/>
      <c r="NL59" s="137"/>
      <c r="NM59" s="137"/>
      <c r="NN59" s="137"/>
      <c r="NO59" s="137"/>
      <c r="NP59" s="137"/>
      <c r="NQ59" s="137"/>
      <c r="NR59" s="137"/>
      <c r="NS59" s="137"/>
      <c r="NT59" s="137"/>
      <c r="NU59" s="137"/>
      <c r="NV59" s="137"/>
      <c r="NW59" s="137"/>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37"/>
      <c r="NL60" s="137"/>
      <c r="NM60" s="137"/>
      <c r="NN60" s="137"/>
      <c r="NO60" s="137"/>
      <c r="NP60" s="137"/>
      <c r="NQ60" s="137"/>
      <c r="NR60" s="137"/>
      <c r="NS60" s="137"/>
      <c r="NT60" s="137"/>
      <c r="NU60" s="137"/>
      <c r="NV60" s="137"/>
      <c r="NW60" s="137"/>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37"/>
      <c r="NL61" s="137"/>
      <c r="NM61" s="137"/>
      <c r="NN61" s="137"/>
      <c r="NO61" s="137"/>
      <c r="NP61" s="137"/>
      <c r="NQ61" s="137"/>
      <c r="NR61" s="137"/>
      <c r="NS61" s="137"/>
      <c r="NT61" s="137"/>
      <c r="NU61" s="137"/>
      <c r="NV61" s="137"/>
      <c r="NW61" s="137"/>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37"/>
      <c r="NL62" s="137"/>
      <c r="NM62" s="137"/>
      <c r="NN62" s="137"/>
      <c r="NO62" s="137"/>
      <c r="NP62" s="137"/>
      <c r="NQ62" s="137"/>
      <c r="NR62" s="137"/>
      <c r="NS62" s="137"/>
      <c r="NT62" s="137"/>
      <c r="NU62" s="137"/>
      <c r="NV62" s="137"/>
      <c r="NW62" s="137"/>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37"/>
      <c r="NL63" s="137"/>
      <c r="NM63" s="137"/>
      <c r="NN63" s="137"/>
      <c r="NO63" s="137"/>
      <c r="NP63" s="137"/>
      <c r="NQ63" s="137"/>
      <c r="NR63" s="137"/>
      <c r="NS63" s="137"/>
      <c r="NT63" s="137"/>
      <c r="NU63" s="137"/>
      <c r="NV63" s="137"/>
      <c r="NW63" s="137"/>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37"/>
      <c r="NL64" s="137"/>
      <c r="NM64" s="137"/>
      <c r="NN64" s="137"/>
      <c r="NO64" s="137"/>
      <c r="NP64" s="137"/>
      <c r="NQ64" s="137"/>
      <c r="NR64" s="137"/>
      <c r="NS64" s="137"/>
      <c r="NT64" s="137"/>
      <c r="NU64" s="137"/>
      <c r="NV64" s="137"/>
      <c r="NW64" s="137"/>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37"/>
      <c r="NL65" s="137"/>
      <c r="NM65" s="137"/>
      <c r="NN65" s="137"/>
      <c r="NO65" s="137"/>
      <c r="NP65" s="137"/>
      <c r="NQ65" s="137"/>
      <c r="NR65" s="137"/>
      <c r="NS65" s="137"/>
      <c r="NT65" s="137"/>
      <c r="NU65" s="137"/>
      <c r="NV65" s="137"/>
      <c r="NW65" s="137"/>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37"/>
      <c r="NL66" s="137"/>
      <c r="NM66" s="137"/>
      <c r="NN66" s="137"/>
      <c r="NO66" s="137"/>
      <c r="NP66" s="137"/>
      <c r="NQ66" s="137"/>
      <c r="NR66" s="137"/>
      <c r="NS66" s="137"/>
      <c r="NT66" s="137"/>
      <c r="NU66" s="137"/>
      <c r="NV66" s="137"/>
      <c r="NW66" s="137"/>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185</v>
      </c>
      <c r="NK70" s="142"/>
      <c r="NL70" s="142"/>
      <c r="NM70" s="142"/>
      <c r="NN70" s="142"/>
      <c r="NO70" s="142"/>
      <c r="NP70" s="142"/>
      <c r="NQ70" s="142"/>
      <c r="NR70" s="142"/>
      <c r="NS70" s="142"/>
      <c r="NT70" s="142"/>
      <c r="NU70" s="142"/>
      <c r="NV70" s="142"/>
      <c r="NW70" s="142"/>
      <c r="NX70" s="143"/>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5">
      <c r="A79" s="2"/>
      <c r="B79" s="14"/>
      <c r="C79" s="2"/>
      <c r="D79" s="2"/>
      <c r="E79" s="2"/>
      <c r="F79" s="2"/>
      <c r="G79" s="127" t="s">
        <v>58</v>
      </c>
      <c r="H79" s="127"/>
      <c r="I79" s="127"/>
      <c r="J79" s="127"/>
      <c r="K79" s="127"/>
      <c r="L79" s="127"/>
      <c r="M79" s="127"/>
      <c r="N79" s="127"/>
      <c r="O79" s="127"/>
      <c r="P79" s="128">
        <f>データ!DS7</f>
        <v>38.9</v>
      </c>
      <c r="Q79" s="129"/>
      <c r="R79" s="129"/>
      <c r="S79" s="129"/>
      <c r="T79" s="129"/>
      <c r="U79" s="129"/>
      <c r="V79" s="129"/>
      <c r="W79" s="129"/>
      <c r="X79" s="129"/>
      <c r="Y79" s="129"/>
      <c r="Z79" s="129"/>
      <c r="AA79" s="129"/>
      <c r="AB79" s="129"/>
      <c r="AC79" s="129"/>
      <c r="AD79" s="130"/>
      <c r="AE79" s="128">
        <f>データ!DT7</f>
        <v>39.799999999999997</v>
      </c>
      <c r="AF79" s="129"/>
      <c r="AG79" s="129"/>
      <c r="AH79" s="129"/>
      <c r="AI79" s="129"/>
      <c r="AJ79" s="129"/>
      <c r="AK79" s="129"/>
      <c r="AL79" s="129"/>
      <c r="AM79" s="129"/>
      <c r="AN79" s="129"/>
      <c r="AO79" s="129"/>
      <c r="AP79" s="129"/>
      <c r="AQ79" s="129"/>
      <c r="AR79" s="129"/>
      <c r="AS79" s="130"/>
      <c r="AT79" s="128">
        <f>データ!DU7</f>
        <v>31.1</v>
      </c>
      <c r="AU79" s="129"/>
      <c r="AV79" s="129"/>
      <c r="AW79" s="129"/>
      <c r="AX79" s="129"/>
      <c r="AY79" s="129"/>
      <c r="AZ79" s="129"/>
      <c r="BA79" s="129"/>
      <c r="BB79" s="129"/>
      <c r="BC79" s="129"/>
      <c r="BD79" s="129"/>
      <c r="BE79" s="129"/>
      <c r="BF79" s="129"/>
      <c r="BG79" s="129"/>
      <c r="BH79" s="130"/>
      <c r="BI79" s="128">
        <f>データ!DV7</f>
        <v>28.8</v>
      </c>
      <c r="BJ79" s="129"/>
      <c r="BK79" s="129"/>
      <c r="BL79" s="129"/>
      <c r="BM79" s="129"/>
      <c r="BN79" s="129"/>
      <c r="BO79" s="129"/>
      <c r="BP79" s="129"/>
      <c r="BQ79" s="129"/>
      <c r="BR79" s="129"/>
      <c r="BS79" s="129"/>
      <c r="BT79" s="129"/>
      <c r="BU79" s="129"/>
      <c r="BV79" s="129"/>
      <c r="BW79" s="130"/>
      <c r="BX79" s="128">
        <f>データ!DW7</f>
        <v>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48.3</v>
      </c>
      <c r="DH79" s="129"/>
      <c r="DI79" s="129"/>
      <c r="DJ79" s="129"/>
      <c r="DK79" s="129"/>
      <c r="DL79" s="129"/>
      <c r="DM79" s="129"/>
      <c r="DN79" s="129"/>
      <c r="DO79" s="129"/>
      <c r="DP79" s="129"/>
      <c r="DQ79" s="129"/>
      <c r="DR79" s="129"/>
      <c r="DS79" s="129"/>
      <c r="DT79" s="129"/>
      <c r="DU79" s="130"/>
      <c r="DV79" s="128">
        <f>データ!EE7</f>
        <v>52.8</v>
      </c>
      <c r="DW79" s="129"/>
      <c r="DX79" s="129"/>
      <c r="DY79" s="129"/>
      <c r="DZ79" s="129"/>
      <c r="EA79" s="129"/>
      <c r="EB79" s="129"/>
      <c r="EC79" s="129"/>
      <c r="ED79" s="129"/>
      <c r="EE79" s="129"/>
      <c r="EF79" s="129"/>
      <c r="EG79" s="129"/>
      <c r="EH79" s="129"/>
      <c r="EI79" s="129"/>
      <c r="EJ79" s="130"/>
      <c r="EK79" s="128">
        <f>データ!EF7</f>
        <v>55.1</v>
      </c>
      <c r="EL79" s="129"/>
      <c r="EM79" s="129"/>
      <c r="EN79" s="129"/>
      <c r="EO79" s="129"/>
      <c r="EP79" s="129"/>
      <c r="EQ79" s="129"/>
      <c r="ER79" s="129"/>
      <c r="ES79" s="129"/>
      <c r="ET79" s="129"/>
      <c r="EU79" s="129"/>
      <c r="EV79" s="129"/>
      <c r="EW79" s="129"/>
      <c r="EX79" s="129"/>
      <c r="EY79" s="130"/>
      <c r="EZ79" s="128">
        <f>データ!EG7</f>
        <v>57.2</v>
      </c>
      <c r="FA79" s="129"/>
      <c r="FB79" s="129"/>
      <c r="FC79" s="129"/>
      <c r="FD79" s="129"/>
      <c r="FE79" s="129"/>
      <c r="FF79" s="129"/>
      <c r="FG79" s="129"/>
      <c r="FH79" s="129"/>
      <c r="FI79" s="129"/>
      <c r="FJ79" s="129"/>
      <c r="FK79" s="129"/>
      <c r="FL79" s="129"/>
      <c r="FM79" s="129"/>
      <c r="FN79" s="130"/>
      <c r="FO79" s="128">
        <f>データ!EH7</f>
        <v>60.2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74.5</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80.8</v>
      </c>
      <c r="HY79" s="129"/>
      <c r="HZ79" s="129"/>
      <c r="IA79" s="129"/>
      <c r="IB79" s="129"/>
      <c r="IC79" s="129"/>
      <c r="ID79" s="129"/>
      <c r="IE79" s="129"/>
      <c r="IF79" s="129"/>
      <c r="IG79" s="129"/>
      <c r="IH79" s="129"/>
      <c r="II79" s="129"/>
      <c r="IJ79" s="129"/>
      <c r="IK79" s="129"/>
      <c r="IL79" s="130"/>
      <c r="IM79" s="128">
        <f>データ!ER7</f>
        <v>82.7</v>
      </c>
      <c r="IN79" s="129"/>
      <c r="IO79" s="129"/>
      <c r="IP79" s="129"/>
      <c r="IQ79" s="129"/>
      <c r="IR79" s="129"/>
      <c r="IS79" s="129"/>
      <c r="IT79" s="129"/>
      <c r="IU79" s="129"/>
      <c r="IV79" s="129"/>
      <c r="IW79" s="129"/>
      <c r="IX79" s="129"/>
      <c r="IY79" s="129"/>
      <c r="IZ79" s="129"/>
      <c r="JA79" s="130"/>
      <c r="JB79" s="128">
        <f>データ!ES7</f>
        <v>83.9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67984498</v>
      </c>
      <c r="KH79" s="139"/>
      <c r="KI79" s="139"/>
      <c r="KJ79" s="139"/>
      <c r="KK79" s="139"/>
      <c r="KL79" s="139"/>
      <c r="KM79" s="139"/>
      <c r="KN79" s="139"/>
      <c r="KO79" s="139"/>
      <c r="KP79" s="139"/>
      <c r="KQ79" s="139"/>
      <c r="KR79" s="139"/>
      <c r="KS79" s="139"/>
      <c r="KT79" s="139"/>
      <c r="KU79" s="140"/>
      <c r="KV79" s="138">
        <f>データ!FA7</f>
        <v>68366820</v>
      </c>
      <c r="KW79" s="139"/>
      <c r="KX79" s="139"/>
      <c r="KY79" s="139"/>
      <c r="KZ79" s="139"/>
      <c r="LA79" s="139"/>
      <c r="LB79" s="139"/>
      <c r="LC79" s="139"/>
      <c r="LD79" s="139"/>
      <c r="LE79" s="139"/>
      <c r="LF79" s="139"/>
      <c r="LG79" s="139"/>
      <c r="LH79" s="139"/>
      <c r="LI79" s="139"/>
      <c r="LJ79" s="140"/>
      <c r="LK79" s="138">
        <f>データ!FB7</f>
        <v>70310990</v>
      </c>
      <c r="LL79" s="139"/>
      <c r="LM79" s="139"/>
      <c r="LN79" s="139"/>
      <c r="LO79" s="139"/>
      <c r="LP79" s="139"/>
      <c r="LQ79" s="139"/>
      <c r="LR79" s="139"/>
      <c r="LS79" s="139"/>
      <c r="LT79" s="139"/>
      <c r="LU79" s="139"/>
      <c r="LV79" s="139"/>
      <c r="LW79" s="139"/>
      <c r="LX79" s="139"/>
      <c r="LY79" s="140"/>
      <c r="LZ79" s="138">
        <f>データ!FC7</f>
        <v>70757827</v>
      </c>
      <c r="MA79" s="139"/>
      <c r="MB79" s="139"/>
      <c r="MC79" s="139"/>
      <c r="MD79" s="139"/>
      <c r="ME79" s="139"/>
      <c r="MF79" s="139"/>
      <c r="MG79" s="139"/>
      <c r="MH79" s="139"/>
      <c r="MI79" s="139"/>
      <c r="MJ79" s="139"/>
      <c r="MK79" s="139"/>
      <c r="ML79" s="139"/>
      <c r="MM79" s="139"/>
      <c r="MN79" s="140"/>
      <c r="MO79" s="138">
        <f>データ!FD7</f>
        <v>71131616</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57155394</v>
      </c>
      <c r="KH80" s="139"/>
      <c r="KI80" s="139"/>
      <c r="KJ80" s="139"/>
      <c r="KK80" s="139"/>
      <c r="KL80" s="139"/>
      <c r="KM80" s="139"/>
      <c r="KN80" s="139"/>
      <c r="KO80" s="139"/>
      <c r="KP80" s="139"/>
      <c r="KQ80" s="139"/>
      <c r="KR80" s="139"/>
      <c r="KS80" s="139"/>
      <c r="KT80" s="139"/>
      <c r="KU80" s="140"/>
      <c r="KV80" s="138">
        <f>データ!FF7</f>
        <v>58042153</v>
      </c>
      <c r="KW80" s="139"/>
      <c r="KX80" s="139"/>
      <c r="KY80" s="139"/>
      <c r="KZ80" s="139"/>
      <c r="LA80" s="139"/>
      <c r="LB80" s="139"/>
      <c r="LC80" s="139"/>
      <c r="LD80" s="139"/>
      <c r="LE80" s="139"/>
      <c r="LF80" s="139"/>
      <c r="LG80" s="139"/>
      <c r="LH80" s="139"/>
      <c r="LI80" s="139"/>
      <c r="LJ80" s="140"/>
      <c r="LK80" s="138">
        <f>データ!FG7</f>
        <v>58985932</v>
      </c>
      <c r="LL80" s="139"/>
      <c r="LM80" s="139"/>
      <c r="LN80" s="139"/>
      <c r="LO80" s="139"/>
      <c r="LP80" s="139"/>
      <c r="LQ80" s="139"/>
      <c r="LR80" s="139"/>
      <c r="LS80" s="139"/>
      <c r="LT80" s="139"/>
      <c r="LU80" s="139"/>
      <c r="LV80" s="139"/>
      <c r="LW80" s="139"/>
      <c r="LX80" s="139"/>
      <c r="LY80" s="140"/>
      <c r="LZ80" s="138">
        <f>データ!FH7</f>
        <v>58800982</v>
      </c>
      <c r="MA80" s="139"/>
      <c r="MB80" s="139"/>
      <c r="MC80" s="139"/>
      <c r="MD80" s="139"/>
      <c r="ME80" s="139"/>
      <c r="MF80" s="139"/>
      <c r="MG80" s="139"/>
      <c r="MH80" s="139"/>
      <c r="MI80" s="139"/>
      <c r="MJ80" s="139"/>
      <c r="MK80" s="139"/>
      <c r="ML80" s="139"/>
      <c r="MM80" s="139"/>
      <c r="MN80" s="140"/>
      <c r="MO80" s="138">
        <f>データ!FI7</f>
        <v>59984927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5">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sQZYwHknOLq2TUxZBn34RBmtcjzabbxl2EwzbKaRr7iUQ+t/kqtZYR47O7hOX40Qpb+2OWU2Ffv7zejsBg2vw==" saltValue="sX1D6qdQpk4vDov7ImeN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113</v>
      </c>
      <c r="AJ4" s="150"/>
      <c r="AK4" s="150"/>
      <c r="AL4" s="150"/>
      <c r="AM4" s="150"/>
      <c r="AN4" s="150"/>
      <c r="AO4" s="150"/>
      <c r="AP4" s="150"/>
      <c r="AQ4" s="150"/>
      <c r="AR4" s="150"/>
      <c r="AS4" s="151"/>
      <c r="AT4" s="152" t="s">
        <v>114</v>
      </c>
      <c r="AU4" s="148"/>
      <c r="AV4" s="148"/>
      <c r="AW4" s="148"/>
      <c r="AX4" s="148"/>
      <c r="AY4" s="148"/>
      <c r="AZ4" s="148"/>
      <c r="BA4" s="148"/>
      <c r="BB4" s="148"/>
      <c r="BC4" s="148"/>
      <c r="BD4" s="148"/>
      <c r="BE4" s="152" t="s">
        <v>115</v>
      </c>
      <c r="BF4" s="148"/>
      <c r="BG4" s="148"/>
      <c r="BH4" s="148"/>
      <c r="BI4" s="148"/>
      <c r="BJ4" s="148"/>
      <c r="BK4" s="148"/>
      <c r="BL4" s="148"/>
      <c r="BM4" s="148"/>
      <c r="BN4" s="148"/>
      <c r="BO4" s="148"/>
      <c r="BP4" s="149" t="s">
        <v>116</v>
      </c>
      <c r="BQ4" s="150"/>
      <c r="BR4" s="150"/>
      <c r="BS4" s="150"/>
      <c r="BT4" s="150"/>
      <c r="BU4" s="150"/>
      <c r="BV4" s="150"/>
      <c r="BW4" s="150"/>
      <c r="BX4" s="150"/>
      <c r="BY4" s="150"/>
      <c r="BZ4" s="151"/>
      <c r="CA4" s="148" t="s">
        <v>117</v>
      </c>
      <c r="CB4" s="148"/>
      <c r="CC4" s="148"/>
      <c r="CD4" s="148"/>
      <c r="CE4" s="148"/>
      <c r="CF4" s="148"/>
      <c r="CG4" s="148"/>
      <c r="CH4" s="148"/>
      <c r="CI4" s="148"/>
      <c r="CJ4" s="148"/>
      <c r="CK4" s="148"/>
      <c r="CL4" s="152" t="s">
        <v>118</v>
      </c>
      <c r="CM4" s="148"/>
      <c r="CN4" s="148"/>
      <c r="CO4" s="148"/>
      <c r="CP4" s="148"/>
      <c r="CQ4" s="148"/>
      <c r="CR4" s="148"/>
      <c r="CS4" s="148"/>
      <c r="CT4" s="148"/>
      <c r="CU4" s="148"/>
      <c r="CV4" s="148"/>
      <c r="CW4" s="148" t="s">
        <v>119</v>
      </c>
      <c r="CX4" s="148"/>
      <c r="CY4" s="148"/>
      <c r="CZ4" s="148"/>
      <c r="DA4" s="148"/>
      <c r="DB4" s="148"/>
      <c r="DC4" s="148"/>
      <c r="DD4" s="148"/>
      <c r="DE4" s="148"/>
      <c r="DF4" s="148"/>
      <c r="DG4" s="148"/>
      <c r="DH4" s="148" t="s">
        <v>120</v>
      </c>
      <c r="DI4" s="148"/>
      <c r="DJ4" s="148"/>
      <c r="DK4" s="148"/>
      <c r="DL4" s="148"/>
      <c r="DM4" s="148"/>
      <c r="DN4" s="148"/>
      <c r="DO4" s="148"/>
      <c r="DP4" s="148"/>
      <c r="DQ4" s="148"/>
      <c r="DR4" s="148"/>
      <c r="DS4" s="152" t="s">
        <v>121</v>
      </c>
      <c r="DT4" s="148"/>
      <c r="DU4" s="148"/>
      <c r="DV4" s="148"/>
      <c r="DW4" s="148"/>
      <c r="DX4" s="148"/>
      <c r="DY4" s="148"/>
      <c r="DZ4" s="148"/>
      <c r="EA4" s="148"/>
      <c r="EB4" s="148"/>
      <c r="EC4" s="148"/>
      <c r="ED4" s="149" t="s">
        <v>122</v>
      </c>
      <c r="EE4" s="150"/>
      <c r="EF4" s="150"/>
      <c r="EG4" s="150"/>
      <c r="EH4" s="150"/>
      <c r="EI4" s="150"/>
      <c r="EJ4" s="150"/>
      <c r="EK4" s="150"/>
      <c r="EL4" s="150"/>
      <c r="EM4" s="150"/>
      <c r="EN4" s="151"/>
      <c r="EO4" s="148" t="s">
        <v>123</v>
      </c>
      <c r="EP4" s="148"/>
      <c r="EQ4" s="148"/>
      <c r="ER4" s="148"/>
      <c r="ES4" s="148"/>
      <c r="ET4" s="148"/>
      <c r="EU4" s="148"/>
      <c r="EV4" s="148"/>
      <c r="EW4" s="148"/>
      <c r="EX4" s="148"/>
      <c r="EY4" s="148"/>
      <c r="EZ4" s="148" t="s">
        <v>124</v>
      </c>
      <c r="FA4" s="148"/>
      <c r="FB4" s="148"/>
      <c r="FC4" s="148"/>
      <c r="FD4" s="148"/>
      <c r="FE4" s="148"/>
      <c r="FF4" s="148"/>
      <c r="FG4" s="148"/>
      <c r="FH4" s="148"/>
      <c r="FI4" s="148"/>
      <c r="FJ4" s="148"/>
    </row>
    <row r="5" spans="1:166" x14ac:dyDescent="0.2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5">
      <c r="A6" s="35" t="s">
        <v>161</v>
      </c>
      <c r="B6" s="50">
        <f>B8</f>
        <v>2023</v>
      </c>
      <c r="C6" s="50">
        <f t="shared" ref="C6:M6" si="2">C8</f>
        <v>232033</v>
      </c>
      <c r="D6" s="50">
        <f t="shared" si="2"/>
        <v>46</v>
      </c>
      <c r="E6" s="50">
        <f t="shared" si="2"/>
        <v>6</v>
      </c>
      <c r="F6" s="50">
        <f t="shared" si="2"/>
        <v>0</v>
      </c>
      <c r="G6" s="50">
        <f t="shared" si="2"/>
        <v>1</v>
      </c>
      <c r="H6" s="153" t="str">
        <f>IF(H8&lt;&gt;I8,H8,"")&amp;IF(I8&lt;&gt;J8,I8,"")&amp;"　"&amp;J8</f>
        <v>愛知県一宮市　一宮市立市民病院</v>
      </c>
      <c r="I6" s="154"/>
      <c r="J6" s="155"/>
      <c r="K6" s="50" t="str">
        <f t="shared" si="2"/>
        <v>条例全部</v>
      </c>
      <c r="L6" s="50" t="str">
        <f t="shared" si="2"/>
        <v>病院事業</v>
      </c>
      <c r="M6" s="50" t="str">
        <f t="shared" si="2"/>
        <v>一般病院</v>
      </c>
      <c r="N6" s="50" t="str">
        <f>N8</f>
        <v>500床以上</v>
      </c>
      <c r="O6" s="50" t="str">
        <f>O8</f>
        <v>自治体職員 民間企業出身</v>
      </c>
      <c r="P6" s="50" t="str">
        <f>P8</f>
        <v>直営</v>
      </c>
      <c r="Q6" s="51">
        <f t="shared" ref="Q6:AH6" si="3">Q8</f>
        <v>29</v>
      </c>
      <c r="R6" s="50" t="str">
        <f t="shared" si="3"/>
        <v>対象</v>
      </c>
      <c r="S6" s="50" t="str">
        <f t="shared" si="3"/>
        <v>透 I 未 訓 ガ</v>
      </c>
      <c r="T6" s="50" t="str">
        <f t="shared" si="3"/>
        <v>救 臨 が 感 災 地 輪</v>
      </c>
      <c r="U6" s="51">
        <f>U8</f>
        <v>378496</v>
      </c>
      <c r="V6" s="51">
        <f>V8</f>
        <v>59189</v>
      </c>
      <c r="W6" s="50" t="str">
        <f>W8</f>
        <v>非該当</v>
      </c>
      <c r="X6" s="50" t="str">
        <f t="shared" ref="X6" si="4">X8</f>
        <v>非該当</v>
      </c>
      <c r="Y6" s="50" t="str">
        <f t="shared" si="3"/>
        <v>７：１</v>
      </c>
      <c r="Z6" s="51">
        <f t="shared" si="3"/>
        <v>570</v>
      </c>
      <c r="AA6" s="51" t="str">
        <f t="shared" si="3"/>
        <v>-</v>
      </c>
      <c r="AB6" s="51">
        <f t="shared" si="3"/>
        <v>18</v>
      </c>
      <c r="AC6" s="51" t="str">
        <f t="shared" si="3"/>
        <v>-</v>
      </c>
      <c r="AD6" s="51">
        <f t="shared" si="3"/>
        <v>6</v>
      </c>
      <c r="AE6" s="51">
        <f t="shared" si="3"/>
        <v>594</v>
      </c>
      <c r="AF6" s="51">
        <f t="shared" si="3"/>
        <v>550</v>
      </c>
      <c r="AG6" s="51" t="str">
        <f t="shared" si="3"/>
        <v>-</v>
      </c>
      <c r="AH6" s="51">
        <f t="shared" si="3"/>
        <v>550</v>
      </c>
      <c r="AI6" s="52">
        <f>IF(AI8="-",NA(),AI8)</f>
        <v>92.2</v>
      </c>
      <c r="AJ6" s="52">
        <f t="shared" ref="AJ6:AR6" si="5">IF(AJ8="-",NA(),AJ8)</f>
        <v>99.5</v>
      </c>
      <c r="AK6" s="52">
        <f t="shared" si="5"/>
        <v>105</v>
      </c>
      <c r="AL6" s="52">
        <f t="shared" si="5"/>
        <v>101.7</v>
      </c>
      <c r="AM6" s="52">
        <f t="shared" si="5"/>
        <v>98.7</v>
      </c>
      <c r="AN6" s="52">
        <f t="shared" si="5"/>
        <v>99.2</v>
      </c>
      <c r="AO6" s="52">
        <f t="shared" si="5"/>
        <v>102.9</v>
      </c>
      <c r="AP6" s="52">
        <f t="shared" si="5"/>
        <v>106.1</v>
      </c>
      <c r="AQ6" s="52">
        <f t="shared" si="5"/>
        <v>102.9</v>
      </c>
      <c r="AR6" s="52">
        <f t="shared" si="5"/>
        <v>97.4</v>
      </c>
      <c r="AS6" s="52" t="str">
        <f>IF(AS8="-","【-】","【"&amp;SUBSTITUTE(TEXT(AS8,"#,##0.0"),"-","△")&amp;"】")</f>
        <v>【96.6】</v>
      </c>
      <c r="AT6" s="52">
        <f>IF(AT8="-",NA(),AT8)</f>
        <v>91.7</v>
      </c>
      <c r="AU6" s="52">
        <f t="shared" ref="AU6:BC6" si="6">IF(AU8="-",NA(),AU8)</f>
        <v>91.7</v>
      </c>
      <c r="AV6" s="52">
        <f t="shared" si="6"/>
        <v>96.5</v>
      </c>
      <c r="AW6" s="52">
        <f t="shared" si="6"/>
        <v>95.9</v>
      </c>
      <c r="AX6" s="52">
        <f t="shared" si="6"/>
        <v>97.9</v>
      </c>
      <c r="AY6" s="52">
        <f t="shared" si="6"/>
        <v>93.7</v>
      </c>
      <c r="AZ6" s="52">
        <f t="shared" si="6"/>
        <v>88.7</v>
      </c>
      <c r="BA6" s="52">
        <f t="shared" si="6"/>
        <v>90.6</v>
      </c>
      <c r="BB6" s="52">
        <f t="shared" si="6"/>
        <v>90.6</v>
      </c>
      <c r="BC6" s="52">
        <f t="shared" si="6"/>
        <v>91.5</v>
      </c>
      <c r="BD6" s="52" t="str">
        <f>IF(BD8="-","【-】","【"&amp;SUBSTITUTE(TEXT(BD8,"#,##0.0"),"-","△")&amp;"】")</f>
        <v>【86.6】</v>
      </c>
      <c r="BE6" s="52">
        <f>IF(BE8="-",NA(),BE8)</f>
        <v>90.2</v>
      </c>
      <c r="BF6" s="52">
        <f t="shared" ref="BF6:BN6" si="7">IF(BF8="-",NA(),BF8)</f>
        <v>90.3</v>
      </c>
      <c r="BG6" s="52">
        <f t="shared" si="7"/>
        <v>95.1</v>
      </c>
      <c r="BH6" s="52">
        <f t="shared" si="7"/>
        <v>94.5</v>
      </c>
      <c r="BI6" s="52">
        <f t="shared" si="7"/>
        <v>96.5</v>
      </c>
      <c r="BJ6" s="52">
        <f t="shared" si="7"/>
        <v>91.6</v>
      </c>
      <c r="BK6" s="52">
        <f t="shared" si="7"/>
        <v>86.5</v>
      </c>
      <c r="BL6" s="52">
        <f t="shared" si="7"/>
        <v>88.6</v>
      </c>
      <c r="BM6" s="52">
        <f t="shared" si="7"/>
        <v>88.6</v>
      </c>
      <c r="BN6" s="52">
        <f t="shared" si="7"/>
        <v>89.5</v>
      </c>
      <c r="BO6" s="52" t="str">
        <f>IF(BO8="-","【-】","【"&amp;SUBSTITUTE(TEXT(BO8,"#,##0.0"),"-","△")&amp;"】")</f>
        <v>【83.9】</v>
      </c>
      <c r="BP6" s="52">
        <f>IF(BP8="-",NA(),BP8)</f>
        <v>80.3</v>
      </c>
      <c r="BQ6" s="52">
        <f t="shared" ref="BQ6:BY6" si="8">IF(BQ8="-",NA(),BQ8)</f>
        <v>73.3</v>
      </c>
      <c r="BR6" s="52">
        <f t="shared" si="8"/>
        <v>74.8</v>
      </c>
      <c r="BS6" s="52">
        <f t="shared" si="8"/>
        <v>74.599999999999994</v>
      </c>
      <c r="BT6" s="52">
        <f t="shared" si="8"/>
        <v>77.099999999999994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71845</v>
      </c>
      <c r="CB6" s="53">
        <f t="shared" ref="CB6:CJ6" si="9">IF(CB8="-",NA(),CB8)</f>
        <v>79355</v>
      </c>
      <c r="CC6" s="53">
        <f t="shared" si="9"/>
        <v>82094</v>
      </c>
      <c r="CD6" s="53">
        <f t="shared" si="9"/>
        <v>84484</v>
      </c>
      <c r="CE6" s="53">
        <f t="shared" si="9"/>
        <v>86396</v>
      </c>
      <c r="CF6" s="53">
        <f t="shared" si="9"/>
        <v>70630</v>
      </c>
      <c r="CG6" s="53">
        <f t="shared" si="9"/>
        <v>75766</v>
      </c>
      <c r="CH6" s="53">
        <f t="shared" si="9"/>
        <v>79610</v>
      </c>
      <c r="CI6" s="53">
        <f t="shared" si="9"/>
        <v>82275</v>
      </c>
      <c r="CJ6" s="53">
        <f t="shared" si="9"/>
        <v>83606</v>
      </c>
      <c r="CK6" s="52" t="str">
        <f>IF(CK8="-","【-】","【"&amp;SUBSTITUTE(TEXT(CK8,"#,##0"),"-","△")&amp;"】")</f>
        <v>【62,428】</v>
      </c>
      <c r="CL6" s="53">
        <f>IF(CL8="-",NA(),CL8)</f>
        <v>20183</v>
      </c>
      <c r="CM6" s="53">
        <f t="shared" ref="CM6:CU6" si="10">IF(CM8="-",NA(),CM8)</f>
        <v>22091</v>
      </c>
      <c r="CN6" s="53">
        <f t="shared" si="10"/>
        <v>23321</v>
      </c>
      <c r="CO6" s="53">
        <f t="shared" si="10"/>
        <v>23877</v>
      </c>
      <c r="CP6" s="53">
        <f t="shared" si="10"/>
        <v>24798</v>
      </c>
      <c r="CQ6" s="53">
        <f t="shared" si="10"/>
        <v>20687</v>
      </c>
      <c r="CR6" s="53">
        <f t="shared" si="10"/>
        <v>22637</v>
      </c>
      <c r="CS6" s="53">
        <f t="shared" si="10"/>
        <v>23244</v>
      </c>
      <c r="CT6" s="53">
        <f t="shared" si="10"/>
        <v>23704</v>
      </c>
      <c r="CU6" s="53">
        <f t="shared" si="10"/>
        <v>25007</v>
      </c>
      <c r="CV6" s="52" t="str">
        <f>IF(CV8="-","【-】","【"&amp;SUBSTITUTE(TEXT(CV8,"#,##0"),"-","△")&amp;"】")</f>
        <v>【18,236】</v>
      </c>
      <c r="CW6" s="52">
        <f>IF(CW8="-",NA(),CW8)</f>
        <v>49.4</v>
      </c>
      <c r="CX6" s="52">
        <f t="shared" ref="CX6:DF6" si="11">IF(CX8="-",NA(),CX8)</f>
        <v>51.9</v>
      </c>
      <c r="CY6" s="52">
        <f t="shared" si="11"/>
        <v>48.8</v>
      </c>
      <c r="CZ6" s="52">
        <f t="shared" si="11"/>
        <v>47.9</v>
      </c>
      <c r="DA6" s="52">
        <f t="shared" si="11"/>
        <v>47.2</v>
      </c>
      <c r="DB6" s="52">
        <f t="shared" si="11"/>
        <v>47.7</v>
      </c>
      <c r="DC6" s="52">
        <f t="shared" si="11"/>
        <v>51.8</v>
      </c>
      <c r="DD6" s="52">
        <f t="shared" si="11"/>
        <v>49.6</v>
      </c>
      <c r="DE6" s="52">
        <f t="shared" si="11"/>
        <v>48.8</v>
      </c>
      <c r="DF6" s="52">
        <f t="shared" si="11"/>
        <v>48.6</v>
      </c>
      <c r="DG6" s="52" t="str">
        <f>IF(DG8="-","【-】","【"&amp;SUBSTITUTE(TEXT(DG8,"#,##0.0"),"-","△")&amp;"】")</f>
        <v>【56.1】</v>
      </c>
      <c r="DH6" s="52">
        <f>IF(DH8="-",NA(),DH8)</f>
        <v>31.7</v>
      </c>
      <c r="DI6" s="52">
        <f t="shared" ref="DI6:DQ6" si="12">IF(DI8="-",NA(),DI8)</f>
        <v>32.9</v>
      </c>
      <c r="DJ6" s="52">
        <f t="shared" si="12"/>
        <v>32.6</v>
      </c>
      <c r="DK6" s="52">
        <f t="shared" si="12"/>
        <v>33.1</v>
      </c>
      <c r="DL6" s="52">
        <f t="shared" si="12"/>
        <v>32.700000000000003</v>
      </c>
      <c r="DM6" s="52">
        <f t="shared" si="12"/>
        <v>29.2</v>
      </c>
      <c r="DN6" s="52">
        <f t="shared" si="12"/>
        <v>29</v>
      </c>
      <c r="DO6" s="52">
        <f t="shared" si="12"/>
        <v>29.2</v>
      </c>
      <c r="DP6" s="52">
        <f t="shared" si="12"/>
        <v>29.4</v>
      </c>
      <c r="DQ6" s="52">
        <f t="shared" si="12"/>
        <v>30.9</v>
      </c>
      <c r="DR6" s="52" t="str">
        <f>IF(DR8="-","【-】","【"&amp;SUBSTITUTE(TEXT(DR8,"#,##0.0"),"-","△")&amp;"】")</f>
        <v>【26.4】</v>
      </c>
      <c r="DS6" s="52">
        <f>IF(DS8="-",NA(),DS8)</f>
        <v>38.9</v>
      </c>
      <c r="DT6" s="52">
        <f t="shared" ref="DT6:EB6" si="13">IF(DT8="-",NA(),DT8)</f>
        <v>39.799999999999997</v>
      </c>
      <c r="DU6" s="52">
        <f t="shared" si="13"/>
        <v>31.1</v>
      </c>
      <c r="DV6" s="52">
        <f t="shared" si="13"/>
        <v>28.8</v>
      </c>
      <c r="DW6" s="52">
        <f t="shared" si="13"/>
        <v>29</v>
      </c>
      <c r="DX6" s="52">
        <f t="shared" si="13"/>
        <v>27</v>
      </c>
      <c r="DY6" s="52">
        <f t="shared" si="13"/>
        <v>34.200000000000003</v>
      </c>
      <c r="DZ6" s="52">
        <f t="shared" si="13"/>
        <v>29.2</v>
      </c>
      <c r="EA6" s="52">
        <f t="shared" si="13"/>
        <v>25.3</v>
      </c>
      <c r="EB6" s="52">
        <f t="shared" si="13"/>
        <v>21</v>
      </c>
      <c r="EC6" s="52" t="str">
        <f>IF(EC8="-","【-】","【"&amp;SUBSTITUTE(TEXT(EC8,"#,##0.0"),"-","△")&amp;"】")</f>
        <v>【54.5】</v>
      </c>
      <c r="ED6" s="52">
        <f>IF(ED8="-",NA(),ED8)</f>
        <v>48.3</v>
      </c>
      <c r="EE6" s="52">
        <f t="shared" ref="EE6:EM6" si="14">IF(EE8="-",NA(),EE8)</f>
        <v>52.8</v>
      </c>
      <c r="EF6" s="52">
        <f t="shared" si="14"/>
        <v>55.1</v>
      </c>
      <c r="EG6" s="52">
        <f t="shared" si="14"/>
        <v>57.2</v>
      </c>
      <c r="EH6" s="52">
        <f t="shared" si="14"/>
        <v>60.2</v>
      </c>
      <c r="EI6" s="52">
        <f t="shared" si="14"/>
        <v>52.5</v>
      </c>
      <c r="EJ6" s="52">
        <f t="shared" si="14"/>
        <v>54</v>
      </c>
      <c r="EK6" s="52">
        <f t="shared" si="14"/>
        <v>55.4</v>
      </c>
      <c r="EL6" s="52">
        <f t="shared" si="14"/>
        <v>55.5</v>
      </c>
      <c r="EM6" s="52">
        <f t="shared" si="14"/>
        <v>56</v>
      </c>
      <c r="EN6" s="52" t="str">
        <f>IF(EN8="-","【-】","【"&amp;SUBSTITUTE(TEXT(EN8,"#,##0.0"),"-","△")&amp;"】")</f>
        <v>【57.0】</v>
      </c>
      <c r="EO6" s="52">
        <f>IF(EO8="-",NA(),EO8)</f>
        <v>74.5</v>
      </c>
      <c r="EP6" s="52">
        <f t="shared" ref="EP6:EX6" si="15">IF(EP8="-",NA(),EP8)</f>
        <v>78</v>
      </c>
      <c r="EQ6" s="52">
        <f t="shared" si="15"/>
        <v>80.8</v>
      </c>
      <c r="ER6" s="52">
        <f t="shared" si="15"/>
        <v>82.7</v>
      </c>
      <c r="ES6" s="52">
        <f t="shared" si="15"/>
        <v>83.9</v>
      </c>
      <c r="ET6" s="52">
        <f t="shared" si="15"/>
        <v>67.900000000000006</v>
      </c>
      <c r="EU6" s="52">
        <f t="shared" si="15"/>
        <v>69.2</v>
      </c>
      <c r="EV6" s="52">
        <f t="shared" si="15"/>
        <v>70.8</v>
      </c>
      <c r="EW6" s="52">
        <f t="shared" si="15"/>
        <v>70.7</v>
      </c>
      <c r="EX6" s="52">
        <f t="shared" si="15"/>
        <v>70.3</v>
      </c>
      <c r="EY6" s="52" t="str">
        <f>IF(EY8="-","【-】","【"&amp;SUBSTITUTE(TEXT(EY8,"#,##0.0"),"-","△")&amp;"】")</f>
        <v>【70.4】</v>
      </c>
      <c r="EZ6" s="53">
        <f>IF(EZ8="-",NA(),EZ8)</f>
        <v>67984498</v>
      </c>
      <c r="FA6" s="53">
        <f t="shared" ref="FA6:FI6" si="16">IF(FA8="-",NA(),FA8)</f>
        <v>68366820</v>
      </c>
      <c r="FB6" s="53">
        <f t="shared" si="16"/>
        <v>70310990</v>
      </c>
      <c r="FC6" s="53">
        <f t="shared" si="16"/>
        <v>70757827</v>
      </c>
      <c r="FD6" s="53">
        <f t="shared" si="16"/>
        <v>71131616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162</v>
      </c>
      <c r="B7" s="50">
        <f t="shared" ref="B7:AH7" si="17">B8</f>
        <v>2023</v>
      </c>
      <c r="C7" s="50">
        <f t="shared" si="17"/>
        <v>232033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v>
      </c>
      <c r="P7" s="50" t="str">
        <f>P8</f>
        <v>直営</v>
      </c>
      <c r="Q7" s="51">
        <f t="shared" si="17"/>
        <v>29</v>
      </c>
      <c r="R7" s="50" t="str">
        <f t="shared" si="17"/>
        <v>対象</v>
      </c>
      <c r="S7" s="50" t="str">
        <f t="shared" si="17"/>
        <v>透 I 未 訓 ガ</v>
      </c>
      <c r="T7" s="50" t="str">
        <f t="shared" si="17"/>
        <v>救 臨 が 感 災 地 輪</v>
      </c>
      <c r="U7" s="51">
        <f>U8</f>
        <v>378496</v>
      </c>
      <c r="V7" s="51">
        <f>V8</f>
        <v>59189</v>
      </c>
      <c r="W7" s="50" t="str">
        <f>W8</f>
        <v>非該当</v>
      </c>
      <c r="X7" s="50" t="str">
        <f t="shared" si="17"/>
        <v>非該当</v>
      </c>
      <c r="Y7" s="50" t="str">
        <f t="shared" si="17"/>
        <v>７：１</v>
      </c>
      <c r="Z7" s="51">
        <f t="shared" si="17"/>
        <v>570</v>
      </c>
      <c r="AA7" s="51" t="str">
        <f t="shared" si="17"/>
        <v>-</v>
      </c>
      <c r="AB7" s="51">
        <f t="shared" si="17"/>
        <v>18</v>
      </c>
      <c r="AC7" s="51" t="str">
        <f t="shared" si="17"/>
        <v>-</v>
      </c>
      <c r="AD7" s="51">
        <f t="shared" si="17"/>
        <v>6</v>
      </c>
      <c r="AE7" s="51">
        <f t="shared" si="17"/>
        <v>594</v>
      </c>
      <c r="AF7" s="51">
        <f t="shared" si="17"/>
        <v>550</v>
      </c>
      <c r="AG7" s="51" t="str">
        <f t="shared" si="17"/>
        <v>-</v>
      </c>
      <c r="AH7" s="51">
        <f t="shared" si="17"/>
        <v>550</v>
      </c>
      <c r="AI7" s="52">
        <f>AI8</f>
        <v>92.2</v>
      </c>
      <c r="AJ7" s="52">
        <f t="shared" ref="AJ7:AR7" si="18">AJ8</f>
        <v>99.5</v>
      </c>
      <c r="AK7" s="52">
        <f t="shared" si="18"/>
        <v>105</v>
      </c>
      <c r="AL7" s="52">
        <f t="shared" si="18"/>
        <v>101.7</v>
      </c>
      <c r="AM7" s="52">
        <f t="shared" si="18"/>
        <v>98.7</v>
      </c>
      <c r="AN7" s="52">
        <f t="shared" si="18"/>
        <v>99.2</v>
      </c>
      <c r="AO7" s="52">
        <f t="shared" si="18"/>
        <v>102.9</v>
      </c>
      <c r="AP7" s="52">
        <f t="shared" si="18"/>
        <v>106.1</v>
      </c>
      <c r="AQ7" s="52">
        <f t="shared" si="18"/>
        <v>102.9</v>
      </c>
      <c r="AR7" s="52">
        <f t="shared" si="18"/>
        <v>97.4</v>
      </c>
      <c r="AS7" s="52"/>
      <c r="AT7" s="52">
        <f>AT8</f>
        <v>91.7</v>
      </c>
      <c r="AU7" s="52">
        <f t="shared" ref="AU7:BC7" si="19">AU8</f>
        <v>91.7</v>
      </c>
      <c r="AV7" s="52">
        <f t="shared" si="19"/>
        <v>96.5</v>
      </c>
      <c r="AW7" s="52">
        <f t="shared" si="19"/>
        <v>95.9</v>
      </c>
      <c r="AX7" s="52">
        <f t="shared" si="19"/>
        <v>97.9</v>
      </c>
      <c r="AY7" s="52">
        <f t="shared" si="19"/>
        <v>93.7</v>
      </c>
      <c r="AZ7" s="52">
        <f t="shared" si="19"/>
        <v>88.7</v>
      </c>
      <c r="BA7" s="52">
        <f t="shared" si="19"/>
        <v>90.6</v>
      </c>
      <c r="BB7" s="52">
        <f t="shared" si="19"/>
        <v>90.6</v>
      </c>
      <c r="BC7" s="52">
        <f t="shared" si="19"/>
        <v>91.5</v>
      </c>
      <c r="BD7" s="52"/>
      <c r="BE7" s="52">
        <f>BE8</f>
        <v>90.2</v>
      </c>
      <c r="BF7" s="52">
        <f t="shared" ref="BF7:BN7" si="20">BF8</f>
        <v>90.3</v>
      </c>
      <c r="BG7" s="52">
        <f t="shared" si="20"/>
        <v>95.1</v>
      </c>
      <c r="BH7" s="52">
        <f t="shared" si="20"/>
        <v>94.5</v>
      </c>
      <c r="BI7" s="52">
        <f t="shared" si="20"/>
        <v>96.5</v>
      </c>
      <c r="BJ7" s="52">
        <f t="shared" si="20"/>
        <v>91.6</v>
      </c>
      <c r="BK7" s="52">
        <f t="shared" si="20"/>
        <v>86.5</v>
      </c>
      <c r="BL7" s="52">
        <f t="shared" si="20"/>
        <v>88.6</v>
      </c>
      <c r="BM7" s="52">
        <f t="shared" si="20"/>
        <v>88.6</v>
      </c>
      <c r="BN7" s="52">
        <f t="shared" si="20"/>
        <v>89.5</v>
      </c>
      <c r="BO7" s="52"/>
      <c r="BP7" s="52">
        <f>BP8</f>
        <v>80.3</v>
      </c>
      <c r="BQ7" s="52">
        <f t="shared" ref="BQ7:BY7" si="21">BQ8</f>
        <v>73.3</v>
      </c>
      <c r="BR7" s="52">
        <f t="shared" si="21"/>
        <v>74.8</v>
      </c>
      <c r="BS7" s="52">
        <f t="shared" si="21"/>
        <v>74.599999999999994</v>
      </c>
      <c r="BT7" s="52">
        <f t="shared" si="21"/>
        <v>77.099999999999994</v>
      </c>
      <c r="BU7" s="52">
        <f t="shared" si="21"/>
        <v>79.8</v>
      </c>
      <c r="BV7" s="52">
        <f t="shared" si="21"/>
        <v>70.599999999999994</v>
      </c>
      <c r="BW7" s="52">
        <f t="shared" si="21"/>
        <v>71.400000000000006</v>
      </c>
      <c r="BX7" s="52">
        <f t="shared" si="21"/>
        <v>72.2</v>
      </c>
      <c r="BY7" s="52">
        <f t="shared" si="21"/>
        <v>74.400000000000006</v>
      </c>
      <c r="BZ7" s="52"/>
      <c r="CA7" s="53">
        <f>CA8</f>
        <v>71845</v>
      </c>
      <c r="CB7" s="53">
        <f t="shared" ref="CB7:CJ7" si="22">CB8</f>
        <v>79355</v>
      </c>
      <c r="CC7" s="53">
        <f t="shared" si="22"/>
        <v>82094</v>
      </c>
      <c r="CD7" s="53">
        <f t="shared" si="22"/>
        <v>84484</v>
      </c>
      <c r="CE7" s="53">
        <f t="shared" si="22"/>
        <v>86396</v>
      </c>
      <c r="CF7" s="53">
        <f t="shared" si="22"/>
        <v>70630</v>
      </c>
      <c r="CG7" s="53">
        <f t="shared" si="22"/>
        <v>75766</v>
      </c>
      <c r="CH7" s="53">
        <f t="shared" si="22"/>
        <v>79610</v>
      </c>
      <c r="CI7" s="53">
        <f t="shared" si="22"/>
        <v>82275</v>
      </c>
      <c r="CJ7" s="53">
        <f t="shared" si="22"/>
        <v>83606</v>
      </c>
      <c r="CK7" s="52"/>
      <c r="CL7" s="53">
        <f>CL8</f>
        <v>20183</v>
      </c>
      <c r="CM7" s="53">
        <f t="shared" ref="CM7:CU7" si="23">CM8</f>
        <v>22091</v>
      </c>
      <c r="CN7" s="53">
        <f t="shared" si="23"/>
        <v>23321</v>
      </c>
      <c r="CO7" s="53">
        <f t="shared" si="23"/>
        <v>23877</v>
      </c>
      <c r="CP7" s="53">
        <f t="shared" si="23"/>
        <v>24798</v>
      </c>
      <c r="CQ7" s="53">
        <f t="shared" si="23"/>
        <v>20687</v>
      </c>
      <c r="CR7" s="53">
        <f t="shared" si="23"/>
        <v>22637</v>
      </c>
      <c r="CS7" s="53">
        <f t="shared" si="23"/>
        <v>23244</v>
      </c>
      <c r="CT7" s="53">
        <f t="shared" si="23"/>
        <v>23704</v>
      </c>
      <c r="CU7" s="53">
        <f t="shared" si="23"/>
        <v>25007</v>
      </c>
      <c r="CV7" s="52"/>
      <c r="CW7" s="52">
        <f>CW8</f>
        <v>49.4</v>
      </c>
      <c r="CX7" s="52">
        <f t="shared" ref="CX7:DF7" si="24">CX8</f>
        <v>51.9</v>
      </c>
      <c r="CY7" s="52">
        <f t="shared" si="24"/>
        <v>48.8</v>
      </c>
      <c r="CZ7" s="52">
        <f t="shared" si="24"/>
        <v>47.9</v>
      </c>
      <c r="DA7" s="52">
        <f t="shared" si="24"/>
        <v>47.2</v>
      </c>
      <c r="DB7" s="52">
        <f t="shared" si="24"/>
        <v>47.7</v>
      </c>
      <c r="DC7" s="52">
        <f t="shared" si="24"/>
        <v>51.8</v>
      </c>
      <c r="DD7" s="52">
        <f t="shared" si="24"/>
        <v>49.6</v>
      </c>
      <c r="DE7" s="52">
        <f t="shared" si="24"/>
        <v>48.8</v>
      </c>
      <c r="DF7" s="52">
        <f t="shared" si="24"/>
        <v>48.6</v>
      </c>
      <c r="DG7" s="52"/>
      <c r="DH7" s="52">
        <f>DH8</f>
        <v>31.7</v>
      </c>
      <c r="DI7" s="52">
        <f t="shared" ref="DI7:DQ7" si="25">DI8</f>
        <v>32.9</v>
      </c>
      <c r="DJ7" s="52">
        <f t="shared" si="25"/>
        <v>32.6</v>
      </c>
      <c r="DK7" s="52">
        <f t="shared" si="25"/>
        <v>33.1</v>
      </c>
      <c r="DL7" s="52">
        <f t="shared" si="25"/>
        <v>32.700000000000003</v>
      </c>
      <c r="DM7" s="52">
        <f t="shared" si="25"/>
        <v>29.2</v>
      </c>
      <c r="DN7" s="52">
        <f t="shared" si="25"/>
        <v>29</v>
      </c>
      <c r="DO7" s="52">
        <f t="shared" si="25"/>
        <v>29.2</v>
      </c>
      <c r="DP7" s="52">
        <f t="shared" si="25"/>
        <v>29.4</v>
      </c>
      <c r="DQ7" s="52">
        <f t="shared" si="25"/>
        <v>30.9</v>
      </c>
      <c r="DR7" s="52"/>
      <c r="DS7" s="52">
        <f>DS8</f>
        <v>38.9</v>
      </c>
      <c r="DT7" s="52">
        <f t="shared" ref="DT7:EB7" si="26">DT8</f>
        <v>39.799999999999997</v>
      </c>
      <c r="DU7" s="52">
        <f t="shared" si="26"/>
        <v>31.1</v>
      </c>
      <c r="DV7" s="52">
        <f t="shared" si="26"/>
        <v>28.8</v>
      </c>
      <c r="DW7" s="52">
        <f t="shared" si="26"/>
        <v>29</v>
      </c>
      <c r="DX7" s="52">
        <f t="shared" si="26"/>
        <v>27</v>
      </c>
      <c r="DY7" s="52">
        <f t="shared" si="26"/>
        <v>34.200000000000003</v>
      </c>
      <c r="DZ7" s="52">
        <f t="shared" si="26"/>
        <v>29.2</v>
      </c>
      <c r="EA7" s="52">
        <f t="shared" si="26"/>
        <v>25.3</v>
      </c>
      <c r="EB7" s="52">
        <f t="shared" si="26"/>
        <v>21</v>
      </c>
      <c r="EC7" s="52"/>
      <c r="ED7" s="52">
        <f>ED8</f>
        <v>48.3</v>
      </c>
      <c r="EE7" s="52">
        <f t="shared" ref="EE7:EM7" si="27">EE8</f>
        <v>52.8</v>
      </c>
      <c r="EF7" s="52">
        <f t="shared" si="27"/>
        <v>55.1</v>
      </c>
      <c r="EG7" s="52">
        <f t="shared" si="27"/>
        <v>57.2</v>
      </c>
      <c r="EH7" s="52">
        <f t="shared" si="27"/>
        <v>60.2</v>
      </c>
      <c r="EI7" s="52">
        <f t="shared" si="27"/>
        <v>52.5</v>
      </c>
      <c r="EJ7" s="52">
        <f t="shared" si="27"/>
        <v>54</v>
      </c>
      <c r="EK7" s="52">
        <f t="shared" si="27"/>
        <v>55.4</v>
      </c>
      <c r="EL7" s="52">
        <f t="shared" si="27"/>
        <v>55.5</v>
      </c>
      <c r="EM7" s="52">
        <f t="shared" si="27"/>
        <v>56</v>
      </c>
      <c r="EN7" s="52"/>
      <c r="EO7" s="52">
        <f>EO8</f>
        <v>74.5</v>
      </c>
      <c r="EP7" s="52">
        <f t="shared" ref="EP7:EX7" si="28">EP8</f>
        <v>78</v>
      </c>
      <c r="EQ7" s="52">
        <f t="shared" si="28"/>
        <v>80.8</v>
      </c>
      <c r="ER7" s="52">
        <f t="shared" si="28"/>
        <v>82.7</v>
      </c>
      <c r="ES7" s="52">
        <f t="shared" si="28"/>
        <v>83.9</v>
      </c>
      <c r="ET7" s="52">
        <f t="shared" si="28"/>
        <v>67.900000000000006</v>
      </c>
      <c r="EU7" s="52">
        <f t="shared" si="28"/>
        <v>69.2</v>
      </c>
      <c r="EV7" s="52">
        <f t="shared" si="28"/>
        <v>70.8</v>
      </c>
      <c r="EW7" s="52">
        <f t="shared" si="28"/>
        <v>70.7</v>
      </c>
      <c r="EX7" s="52">
        <f t="shared" si="28"/>
        <v>70.3</v>
      </c>
      <c r="EY7" s="52"/>
      <c r="EZ7" s="53">
        <f>EZ8</f>
        <v>67984498</v>
      </c>
      <c r="FA7" s="53">
        <f t="shared" ref="FA7:FI7" si="29">FA8</f>
        <v>68366820</v>
      </c>
      <c r="FB7" s="53">
        <f t="shared" si="29"/>
        <v>70310990</v>
      </c>
      <c r="FC7" s="53">
        <f t="shared" si="29"/>
        <v>70757827</v>
      </c>
      <c r="FD7" s="53">
        <f t="shared" si="29"/>
        <v>71131616</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232033</v>
      </c>
      <c r="D8" s="55">
        <v>46</v>
      </c>
      <c r="E8" s="55">
        <v>6</v>
      </c>
      <c r="F8" s="55">
        <v>0</v>
      </c>
      <c r="G8" s="55">
        <v>1</v>
      </c>
      <c r="H8" s="55" t="s">
        <v>163</v>
      </c>
      <c r="I8" s="55" t="s">
        <v>164</v>
      </c>
      <c r="J8" s="55" t="s">
        <v>165</v>
      </c>
      <c r="K8" s="55" t="s">
        <v>166</v>
      </c>
      <c r="L8" s="55" t="s">
        <v>167</v>
      </c>
      <c r="M8" s="55" t="s">
        <v>168</v>
      </c>
      <c r="N8" s="55" t="s">
        <v>169</v>
      </c>
      <c r="O8" s="55" t="s">
        <v>170</v>
      </c>
      <c r="P8" s="55" t="s">
        <v>171</v>
      </c>
      <c r="Q8" s="56">
        <v>29</v>
      </c>
      <c r="R8" s="55" t="s">
        <v>172</v>
      </c>
      <c r="S8" s="55" t="s">
        <v>173</v>
      </c>
      <c r="T8" s="55" t="s">
        <v>174</v>
      </c>
      <c r="U8" s="56">
        <v>378496</v>
      </c>
      <c r="V8" s="56">
        <v>59189</v>
      </c>
      <c r="W8" s="55" t="s">
        <v>175</v>
      </c>
      <c r="X8" s="55" t="s">
        <v>175</v>
      </c>
      <c r="Y8" s="57" t="s">
        <v>176</v>
      </c>
      <c r="Z8" s="56">
        <v>570</v>
      </c>
      <c r="AA8" s="56" t="s">
        <v>40</v>
      </c>
      <c r="AB8" s="56">
        <v>18</v>
      </c>
      <c r="AC8" s="56" t="s">
        <v>40</v>
      </c>
      <c r="AD8" s="56">
        <v>6</v>
      </c>
      <c r="AE8" s="56">
        <v>594</v>
      </c>
      <c r="AF8" s="56">
        <v>550</v>
      </c>
      <c r="AG8" s="56" t="s">
        <v>40</v>
      </c>
      <c r="AH8" s="56">
        <v>550</v>
      </c>
      <c r="AI8" s="58">
        <v>92.2</v>
      </c>
      <c r="AJ8" s="58">
        <v>99.5</v>
      </c>
      <c r="AK8" s="58">
        <v>105</v>
      </c>
      <c r="AL8" s="58">
        <v>101.7</v>
      </c>
      <c r="AM8" s="58">
        <v>98.7</v>
      </c>
      <c r="AN8" s="58">
        <v>99.2</v>
      </c>
      <c r="AO8" s="58">
        <v>102.9</v>
      </c>
      <c r="AP8" s="58">
        <v>106.1</v>
      </c>
      <c r="AQ8" s="58">
        <v>102.9</v>
      </c>
      <c r="AR8" s="58">
        <v>97.4</v>
      </c>
      <c r="AS8" s="58">
        <v>96.6</v>
      </c>
      <c r="AT8" s="58">
        <v>91.7</v>
      </c>
      <c r="AU8" s="58">
        <v>91.7</v>
      </c>
      <c r="AV8" s="58">
        <v>96.5</v>
      </c>
      <c r="AW8" s="58">
        <v>95.9</v>
      </c>
      <c r="AX8" s="58">
        <v>97.9</v>
      </c>
      <c r="AY8" s="58">
        <v>93.7</v>
      </c>
      <c r="AZ8" s="58">
        <v>88.7</v>
      </c>
      <c r="BA8" s="58">
        <v>90.6</v>
      </c>
      <c r="BB8" s="58">
        <v>90.6</v>
      </c>
      <c r="BC8" s="58">
        <v>91.5</v>
      </c>
      <c r="BD8" s="58">
        <v>86.6</v>
      </c>
      <c r="BE8" s="59">
        <v>90.2</v>
      </c>
      <c r="BF8" s="59">
        <v>90.3</v>
      </c>
      <c r="BG8" s="59">
        <v>95.1</v>
      </c>
      <c r="BH8" s="59">
        <v>94.5</v>
      </c>
      <c r="BI8" s="59">
        <v>96.5</v>
      </c>
      <c r="BJ8" s="59">
        <v>91.6</v>
      </c>
      <c r="BK8" s="59">
        <v>86.5</v>
      </c>
      <c r="BL8" s="59">
        <v>88.6</v>
      </c>
      <c r="BM8" s="59">
        <v>88.6</v>
      </c>
      <c r="BN8" s="59">
        <v>89.5</v>
      </c>
      <c r="BO8" s="59">
        <v>83.9</v>
      </c>
      <c r="BP8" s="58">
        <v>80.3</v>
      </c>
      <c r="BQ8" s="58">
        <v>73.3</v>
      </c>
      <c r="BR8" s="58">
        <v>74.8</v>
      </c>
      <c r="BS8" s="58">
        <v>74.599999999999994</v>
      </c>
      <c r="BT8" s="58">
        <v>77.099999999999994</v>
      </c>
      <c r="BU8" s="58">
        <v>79.8</v>
      </c>
      <c r="BV8" s="58">
        <v>70.599999999999994</v>
      </c>
      <c r="BW8" s="58">
        <v>71.400000000000006</v>
      </c>
      <c r="BX8" s="58">
        <v>72.2</v>
      </c>
      <c r="BY8" s="58">
        <v>74.400000000000006</v>
      </c>
      <c r="BZ8" s="58">
        <v>68.7</v>
      </c>
      <c r="CA8" s="59">
        <v>71845</v>
      </c>
      <c r="CB8" s="59">
        <v>79355</v>
      </c>
      <c r="CC8" s="59">
        <v>82094</v>
      </c>
      <c r="CD8" s="59">
        <v>84484</v>
      </c>
      <c r="CE8" s="59">
        <v>86396</v>
      </c>
      <c r="CF8" s="59">
        <v>70630</v>
      </c>
      <c r="CG8" s="59">
        <v>75766</v>
      </c>
      <c r="CH8" s="59">
        <v>79610</v>
      </c>
      <c r="CI8" s="59">
        <v>82275</v>
      </c>
      <c r="CJ8" s="59">
        <v>83606</v>
      </c>
      <c r="CK8" s="58">
        <v>62428</v>
      </c>
      <c r="CL8" s="59">
        <v>20183</v>
      </c>
      <c r="CM8" s="59">
        <v>22091</v>
      </c>
      <c r="CN8" s="59">
        <v>23321</v>
      </c>
      <c r="CO8" s="59">
        <v>23877</v>
      </c>
      <c r="CP8" s="59">
        <v>24798</v>
      </c>
      <c r="CQ8" s="59">
        <v>20687</v>
      </c>
      <c r="CR8" s="59">
        <v>22637</v>
      </c>
      <c r="CS8" s="59">
        <v>23244</v>
      </c>
      <c r="CT8" s="59">
        <v>23704</v>
      </c>
      <c r="CU8" s="59">
        <v>25007</v>
      </c>
      <c r="CV8" s="58">
        <v>18236</v>
      </c>
      <c r="CW8" s="59">
        <v>49.4</v>
      </c>
      <c r="CX8" s="59">
        <v>51.9</v>
      </c>
      <c r="CY8" s="59">
        <v>48.8</v>
      </c>
      <c r="CZ8" s="59">
        <v>47.9</v>
      </c>
      <c r="DA8" s="59">
        <v>47.2</v>
      </c>
      <c r="DB8" s="59">
        <v>47.7</v>
      </c>
      <c r="DC8" s="59">
        <v>51.8</v>
      </c>
      <c r="DD8" s="59">
        <v>49.6</v>
      </c>
      <c r="DE8" s="59">
        <v>48.8</v>
      </c>
      <c r="DF8" s="59">
        <v>48.6</v>
      </c>
      <c r="DG8" s="59">
        <v>56.1</v>
      </c>
      <c r="DH8" s="59">
        <v>31.7</v>
      </c>
      <c r="DI8" s="59">
        <v>32.9</v>
      </c>
      <c r="DJ8" s="59">
        <v>32.6</v>
      </c>
      <c r="DK8" s="59">
        <v>33.1</v>
      </c>
      <c r="DL8" s="59">
        <v>32.700000000000003</v>
      </c>
      <c r="DM8" s="59">
        <v>29.2</v>
      </c>
      <c r="DN8" s="59">
        <v>29</v>
      </c>
      <c r="DO8" s="59">
        <v>29.2</v>
      </c>
      <c r="DP8" s="59">
        <v>29.4</v>
      </c>
      <c r="DQ8" s="59">
        <v>30.9</v>
      </c>
      <c r="DR8" s="59">
        <v>26.4</v>
      </c>
      <c r="DS8" s="59">
        <v>38.9</v>
      </c>
      <c r="DT8" s="59">
        <v>39.799999999999997</v>
      </c>
      <c r="DU8" s="59">
        <v>31.1</v>
      </c>
      <c r="DV8" s="59">
        <v>28.8</v>
      </c>
      <c r="DW8" s="59">
        <v>29</v>
      </c>
      <c r="DX8" s="59">
        <v>27</v>
      </c>
      <c r="DY8" s="59">
        <v>34.200000000000003</v>
      </c>
      <c r="DZ8" s="59">
        <v>29.2</v>
      </c>
      <c r="EA8" s="59">
        <v>25.3</v>
      </c>
      <c r="EB8" s="59">
        <v>21</v>
      </c>
      <c r="EC8" s="59">
        <v>54.5</v>
      </c>
      <c r="ED8" s="58">
        <v>48.3</v>
      </c>
      <c r="EE8" s="58">
        <v>52.8</v>
      </c>
      <c r="EF8" s="58">
        <v>55.1</v>
      </c>
      <c r="EG8" s="58">
        <v>57.2</v>
      </c>
      <c r="EH8" s="58">
        <v>60.2</v>
      </c>
      <c r="EI8" s="58">
        <v>52.5</v>
      </c>
      <c r="EJ8" s="58">
        <v>54</v>
      </c>
      <c r="EK8" s="58">
        <v>55.4</v>
      </c>
      <c r="EL8" s="58">
        <v>55.5</v>
      </c>
      <c r="EM8" s="58">
        <v>56</v>
      </c>
      <c r="EN8" s="58">
        <v>57</v>
      </c>
      <c r="EO8" s="58">
        <v>74.5</v>
      </c>
      <c r="EP8" s="58">
        <v>78</v>
      </c>
      <c r="EQ8" s="58">
        <v>80.8</v>
      </c>
      <c r="ER8" s="58">
        <v>82.7</v>
      </c>
      <c r="ES8" s="58">
        <v>83.9</v>
      </c>
      <c r="ET8" s="58">
        <v>67.900000000000006</v>
      </c>
      <c r="EU8" s="58">
        <v>69.2</v>
      </c>
      <c r="EV8" s="58">
        <v>70.8</v>
      </c>
      <c r="EW8" s="58">
        <v>70.7</v>
      </c>
      <c r="EX8" s="58">
        <v>70.3</v>
      </c>
      <c r="EY8" s="58">
        <v>70.400000000000006</v>
      </c>
      <c r="EZ8" s="59">
        <v>67984498</v>
      </c>
      <c r="FA8" s="59">
        <v>68366820</v>
      </c>
      <c r="FB8" s="59">
        <v>70310990</v>
      </c>
      <c r="FC8" s="59">
        <v>70757827</v>
      </c>
      <c r="FD8" s="59">
        <v>71131616</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2025-02-10T04:09:17Z</cp:lastPrinted>
  <dcterms:created xsi:type="dcterms:W3CDTF">2025-01-16T06:42:37Z</dcterms:created>
  <dcterms:modified xsi:type="dcterms:W3CDTF">2025-02-10T04:09:20Z</dcterms:modified>
  <cp:category/>
</cp:coreProperties>
</file>