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82D1EB82-1D10-4364-8127-9D2BB6A5F85D}" xr6:coauthVersionLast="47" xr6:coauthVersionMax="47" xr10:uidLastSave="{00000000-0000-0000-0000-000000000000}"/>
  <workbookProtection workbookAlgorithmName="SHA-512" workbookHashValue="/TUtBJZ9sOsAPZh97aiGF6Ywan4HL6lv8YNTJsGkUJuACN5IEOCe6ZnwnlfdTnBvlubQl4mepLgeotSC89PL4Q==" workbookSaltValue="ZtjaK/Wt3n7Pq9gyg4+Hk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LK79" i="4" s="1"/>
  <c r="FA7" i="5"/>
  <c r="KV79" i="4" s="1"/>
  <c r="EZ7" i="5"/>
  <c r="KG79" i="4" s="1"/>
  <c r="EX7" i="5"/>
  <c r="EW7" i="5"/>
  <c r="EV7" i="5"/>
  <c r="EU7" i="5"/>
  <c r="HI80" i="4" s="1"/>
  <c r="ET7" i="5"/>
  <c r="GT80" i="4" s="1"/>
  <c r="ES7" i="5"/>
  <c r="ER7" i="5"/>
  <c r="EQ7" i="5"/>
  <c r="HX79" i="4" s="1"/>
  <c r="EP7" i="5"/>
  <c r="EO7" i="5"/>
  <c r="GT79" i="4" s="1"/>
  <c r="EM7" i="5"/>
  <c r="FO80" i="4" s="1"/>
  <c r="EL7" i="5"/>
  <c r="EZ80" i="4" s="1"/>
  <c r="EK7" i="5"/>
  <c r="EK80" i="4" s="1"/>
  <c r="EJ7" i="5"/>
  <c r="DV80" i="4" s="1"/>
  <c r="EI7" i="5"/>
  <c r="EH7" i="5"/>
  <c r="EG7" i="5"/>
  <c r="EF7" i="5"/>
  <c r="EK79" i="4" s="1"/>
  <c r="EE7" i="5"/>
  <c r="ED7" i="5"/>
  <c r="EB7" i="5"/>
  <c r="EA7" i="5"/>
  <c r="BI80" i="4" s="1"/>
  <c r="DZ7" i="5"/>
  <c r="DY7" i="5"/>
  <c r="DX7" i="5"/>
  <c r="DW7" i="5"/>
  <c r="DV7" i="5"/>
  <c r="BI79" i="4" s="1"/>
  <c r="DU7" i="5"/>
  <c r="DT7" i="5"/>
  <c r="AE79" i="4" s="1"/>
  <c r="DS7" i="5"/>
  <c r="DQ7" i="5"/>
  <c r="MN56" i="4" s="1"/>
  <c r="DP7" i="5"/>
  <c r="LY56" i="4" s="1"/>
  <c r="DO7" i="5"/>
  <c r="LJ56" i="4" s="1"/>
  <c r="DN7" i="5"/>
  <c r="KU56" i="4" s="1"/>
  <c r="DM7" i="5"/>
  <c r="KF56" i="4" s="1"/>
  <c r="DL7" i="5"/>
  <c r="MN55" i="4" s="1"/>
  <c r="DK7" i="5"/>
  <c r="LY55" i="4" s="1"/>
  <c r="DJ7" i="5"/>
  <c r="LJ55" i="4" s="1"/>
  <c r="DI7" i="5"/>
  <c r="DH7" i="5"/>
  <c r="KF55" i="4" s="1"/>
  <c r="DF7" i="5"/>
  <c r="DE7" i="5"/>
  <c r="DD7" i="5"/>
  <c r="DC7" i="5"/>
  <c r="HG56" i="4" s="1"/>
  <c r="DB7" i="5"/>
  <c r="DA7" i="5"/>
  <c r="CZ7" i="5"/>
  <c r="CY7" i="5"/>
  <c r="HV55" i="4" s="1"/>
  <c r="CX7" i="5"/>
  <c r="HG55" i="4" s="1"/>
  <c r="CW7" i="5"/>
  <c r="GR55" i="4" s="1"/>
  <c r="CU7" i="5"/>
  <c r="CT7" i="5"/>
  <c r="CS7" i="5"/>
  <c r="EH56" i="4" s="1"/>
  <c r="CR7" i="5"/>
  <c r="CQ7" i="5"/>
  <c r="CP7" i="5"/>
  <c r="FL55" i="4" s="1"/>
  <c r="CO7" i="5"/>
  <c r="EW55" i="4" s="1"/>
  <c r="CN7" i="5"/>
  <c r="EH55" i="4" s="1"/>
  <c r="CM7" i="5"/>
  <c r="DS55" i="4" s="1"/>
  <c r="CL7" i="5"/>
  <c r="DD55" i="4" s="1"/>
  <c r="CJ7" i="5"/>
  <c r="BX56" i="4" s="1"/>
  <c r="CI7" i="5"/>
  <c r="BI56" i="4" s="1"/>
  <c r="CH7" i="5"/>
  <c r="CG7" i="5"/>
  <c r="CF7" i="5"/>
  <c r="CE7" i="5"/>
  <c r="CD7" i="5"/>
  <c r="BI55" i="4" s="1"/>
  <c r="CC7" i="5"/>
  <c r="CB7" i="5"/>
  <c r="CA7" i="5"/>
  <c r="BY7" i="5"/>
  <c r="MN34" i="4" s="1"/>
  <c r="BX7" i="5"/>
  <c r="BW7" i="5"/>
  <c r="LJ34" i="4" s="1"/>
  <c r="BV7" i="5"/>
  <c r="KU34" i="4" s="1"/>
  <c r="BU7" i="5"/>
  <c r="KF34" i="4" s="1"/>
  <c r="BT7" i="5"/>
  <c r="MN33" i="4" s="1"/>
  <c r="BS7" i="5"/>
  <c r="LY33" i="4" s="1"/>
  <c r="BR7" i="5"/>
  <c r="BQ7" i="5"/>
  <c r="BP7" i="5"/>
  <c r="KF33" i="4" s="1"/>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AT7" i="5"/>
  <c r="AR7" i="5"/>
  <c r="AQ7" i="5"/>
  <c r="BI34" i="4" s="1"/>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B12" i="4" s="1"/>
  <c r="T6" i="5"/>
  <c r="FZ10" i="4" s="1"/>
  <c r="S6" i="5"/>
  <c r="EG10" i="4" s="1"/>
  <c r="R6" i="5"/>
  <c r="CN10" i="4" s="1"/>
  <c r="Q6" i="5"/>
  <c r="AU10" i="4" s="1"/>
  <c r="P6" i="5"/>
  <c r="O6" i="5"/>
  <c r="N6" i="5"/>
  <c r="M6" i="5"/>
  <c r="L6" i="5"/>
  <c r="K6" i="5"/>
  <c r="B8" i="4" s="1"/>
  <c r="H6" i="5"/>
  <c r="B6" i="4" s="1"/>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LZ80" i="4"/>
  <c r="LK80" i="4"/>
  <c r="KV80" i="4"/>
  <c r="JB80" i="4"/>
  <c r="IM80" i="4"/>
  <c r="HX80" i="4"/>
  <c r="DG80" i="4"/>
  <c r="BX80" i="4"/>
  <c r="AT80" i="4"/>
  <c r="AE80" i="4"/>
  <c r="P80" i="4"/>
  <c r="LZ79" i="4"/>
  <c r="JB79" i="4"/>
  <c r="IM79" i="4"/>
  <c r="HI79" i="4"/>
  <c r="FO79" i="4"/>
  <c r="EZ79" i="4"/>
  <c r="DV79" i="4"/>
  <c r="DG79" i="4"/>
  <c r="BX79" i="4"/>
  <c r="AT79" i="4"/>
  <c r="P79" i="4"/>
  <c r="IZ56" i="4"/>
  <c r="IK56" i="4"/>
  <c r="HV56" i="4"/>
  <c r="GR56" i="4"/>
  <c r="FL56" i="4"/>
  <c r="EW56" i="4"/>
  <c r="DS56" i="4"/>
  <c r="DD56" i="4"/>
  <c r="AT56" i="4"/>
  <c r="AE56" i="4"/>
  <c r="P56" i="4"/>
  <c r="KU55" i="4"/>
  <c r="IZ55" i="4"/>
  <c r="IK55" i="4"/>
  <c r="BX55" i="4"/>
  <c r="AT55" i="4"/>
  <c r="AE55" i="4"/>
  <c r="P55" i="4"/>
  <c r="LY34" i="4"/>
  <c r="IZ34" i="4"/>
  <c r="FL34" i="4"/>
  <c r="EW34" i="4"/>
  <c r="EH34" i="4"/>
  <c r="DS34" i="4"/>
  <c r="DD34" i="4"/>
  <c r="BX34" i="4"/>
  <c r="AT34" i="4"/>
  <c r="AE34" i="4"/>
  <c r="P34" i="4"/>
  <c r="LJ33" i="4"/>
  <c r="KU33" i="4"/>
  <c r="IK33" i="4"/>
  <c r="HV33" i="4"/>
  <c r="HG33" i="4"/>
  <c r="GR33" i="4"/>
  <c r="FL33" i="4"/>
  <c r="DS33" i="4"/>
  <c r="DD33" i="4"/>
  <c r="LP12" i="4"/>
  <c r="JW12" i="4"/>
  <c r="ID12" i="4"/>
  <c r="FZ12" i="4"/>
  <c r="AU12" i="4"/>
  <c r="B10" i="4"/>
  <c r="ID8" i="4"/>
  <c r="FZ8" i="4"/>
  <c r="EG8" i="4"/>
  <c r="CN8" i="4"/>
  <c r="AU8" i="4"/>
  <c r="BI78" i="4" l="1"/>
  <c r="BI54" i="4"/>
  <c r="BI32" i="4"/>
  <c r="LZ78" i="4"/>
  <c r="LY54" i="4"/>
  <c r="LY32" i="4"/>
  <c r="IM78" i="4"/>
  <c r="IK54" i="4"/>
  <c r="IK32" i="4"/>
  <c r="EZ78" i="4"/>
  <c r="EW54" i="4"/>
  <c r="B11" i="5"/>
  <c r="F11" i="5"/>
  <c r="C11" i="5"/>
  <c r="D11" i="5"/>
  <c r="DD32" i="4" l="1"/>
  <c r="KG78" i="4"/>
  <c r="KF54" i="4"/>
  <c r="KF32" i="4"/>
  <c r="GT78" i="4"/>
  <c r="GR54" i="4"/>
  <c r="GR32" i="4"/>
  <c r="DG78" i="4"/>
  <c r="DD54" i="4"/>
  <c r="P78" i="4"/>
  <c r="P54" i="4"/>
  <c r="P32" i="4"/>
  <c r="LJ54" i="4"/>
  <c r="EK78" i="4"/>
  <c r="EH54" i="4"/>
  <c r="EH32" i="4"/>
  <c r="AT78" i="4"/>
  <c r="AT54" i="4"/>
  <c r="AT32" i="4"/>
  <c r="LK78" i="4"/>
  <c r="LJ32" i="4"/>
  <c r="HX78" i="4"/>
  <c r="HV54" i="4"/>
  <c r="HV32" i="4"/>
  <c r="HI78" i="4"/>
  <c r="HG54" i="4"/>
  <c r="HG32" i="4"/>
  <c r="DV78" i="4"/>
  <c r="DS54" i="4"/>
  <c r="DS32" i="4"/>
  <c r="AE78" i="4"/>
  <c r="AE54" i="4"/>
  <c r="AE32" i="4"/>
  <c r="KV78" i="4"/>
  <c r="KU54" i="4"/>
  <c r="KU32" i="4"/>
  <c r="MO78" i="4"/>
  <c r="MN54" i="4"/>
  <c r="MN32" i="4"/>
  <c r="JB78" i="4"/>
  <c r="IZ54" i="4"/>
  <c r="IZ32" i="4"/>
  <c r="FO78" i="4"/>
  <c r="FL54" i="4"/>
  <c r="FL32" i="4"/>
  <c r="BX78" i="4"/>
  <c r="BX54" i="4"/>
  <c r="BX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<sst xmlns="http://schemas.openxmlformats.org/spreadsheetml/2006/main" count="342" uniqueCount="186">
  <si>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</si>
  <si>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</si>
  <si>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</si>
  <si>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</si>
  <si>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</si>
  <si>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</si>
  <si>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</si>
  <si>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</si>
  <si>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</si>
  <si>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</si>
  <si>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</si>
  <si>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</si>
  <si>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</si>
  <si>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</si>
  <si>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</si>
  <si>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</si>
  <si>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</si>
  <si>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</si>
  <si>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</si>
  <si>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</si>
  <si>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</si>
  <si>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</si>
  <si>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</si>
  <si>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</si>
  <si>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</si>
  <si>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</si>
  <si>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</si>
  <si>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</si>
  <si>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</si>
  <si>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</si>
  <si>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</si>
  <si>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</si>
  <si>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</si>
  <si>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</si>
  <si>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</si>
  <si>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</si>
  <si>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</si>
  <si>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</si>
  <si>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</si>
  <si>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</si>
  <si>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</si>
  <si>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</si>
  <si>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</si>
  <si>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</si>
  <si>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</si>
  <si>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</si>
  <si>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</si>
  <si>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</si>
  <si>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</si>
  <si>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</si>
  <si>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</si>
  <si>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</si>
  <si>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</si>
  <si>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</si>
  <si>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</si>
  <si>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</si>
  <si>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</si>
  <si>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</si>
  <si>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</si>
  <si>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</si>
  <si>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</si>
  <si>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</si>
  <si>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</si>
  <si>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</si>
  <si>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</si>
  <si>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</si>
  <si>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</si>
  <si>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</si>
  <si>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</si>
  <si>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</si>
  <si>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</si>
  <si>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</si>
  <si>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</si>
  <si>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</si>
  <si>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</si>
  <si>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</si>
  <si>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</si>
  <si>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</si>
  <si>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</si>
  <si>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</si>
  <si>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</si>
  <si>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</si>
  <si>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</si>
  <si>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</si>
  <si>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</si>
  <si>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</si>
  <si>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</si>
  <si>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</si>
  <si>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</si>
  <si>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</si>
  <si>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</si>
  <si>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</si>
  <si>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</si>
  <si>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</si>
  <si>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</si>
  <si>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</si>
  <si>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</si>
  <si>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</si>
  <si>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</si>
  <si>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</si>
  <si>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</si>
  <si>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</si>
  <si>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</si>
  <si>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</si>
  <si>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</si>
  <si>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</si>
  <si>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</si>
  <si>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</si>
  <si>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</si>
  <si>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</si>
  <si>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</si>
  <si>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</si>
  <si>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</si>
  <si>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</si>
  <si>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</si>
  <si>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</si>
  <si>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</si>
  <si>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</si>
  <si>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</si>
  <si>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</si>
  <si>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</si>
  <si>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</si>
  <si>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</si>
  <si>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</si>
  <si>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</si>
  <si>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</si>
  <si>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</si>
  <si>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</si>
  <si>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</si>
  <si>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</si>
  <si>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</si>
  <si>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</si>
  <si>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</si>
  <si>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</si>
  <si>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</si>
  <si>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</si>
  <si>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</si>
  <si>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</si>
  <si>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</si>
  <si>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</si>
  <si>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</si>
  <si>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</si>
  <si>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</si>
  <si>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</si>
  <si>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</si>
  <si>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</si>
  <si>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</si>
  <si>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</si>
  <si>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</si>
  <si>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</si>
  <si>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</si>
  <si>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</si>
  <si>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</si>
  <si>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</si>
  <si>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</si>
  <si>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</si>
  <si>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</si>
  <si>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</si>
  <si>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</si>
  <si>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</si>
  <si>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</si>
  <si>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</si>
  <si>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</si>
  <si>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</si>
  <si>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</si>
  <si>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</si>
  <si>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</si>
  <si>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</si>
  <si>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</si>
  <si>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</si>
  <si>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</si>
  <si>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</si>
  <si>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</si>
  <si>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</si>
  <si>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</si>
  <si>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</si>
  <si>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</si>
  <si>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</si>
  <si>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</si>
  <si>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</si>
  <si>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</si>
  <si>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</si>
  <si>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病院の後方支援病院として連携を強化するとともに急性期治療を経過した回復期のリハビリ対象患者を受け入れる体制（366日実施）を整備し、地域の医療機関等から患者を受入れている。また、地域包括ケア病床（70床）を有し、患者の在宅復帰支援を積極的に行い医療と介護の連携を推進している。さらに、人工透析19床を備えており、透析導入から維持透析までを行う特殊部門に関わる医療の提供を担っている。</t>
    <phoneticPr fontId="5"/>
  </si>
  <si>
    <t>　①有形固定資産減価償却率及び②器械備品減価償却率については、全国及び類似団体区分の平均値を上回っており、老朽化が進んでいる。建物、建物付属設備については昇降機・空調・電気設備等の医療体制の維持に必要なものを優先的に実施するよう計画的に進めている。また、器械備品については、新規購入する器械備品が少なければ減価償却率は上がってしまうが、機器購入選定委員会で年間の備品購入費を定め計画的に購入を進めている。また、耐用年数を超えていても使用できるものについては使用して経営負担にならないようにしている。③１床当たり有形固定資産については前年度より減少し、全国及び類似団体区分の平均値も下回っており、過大な投資はしていない。主な要因は耐用年数を超えていても使用できるものは更新をせず使用していることによるものである。</t>
    <rPh sb="77" eb="80">
      <t>ショウコウキ</t>
    </rPh>
    <rPh sb="137" eb="139">
      <t>シンキ</t>
    </rPh>
    <rPh sb="139" eb="141">
      <t>コウニュウ</t>
    </rPh>
    <rPh sb="143" eb="145">
      <t>キカイ</t>
    </rPh>
    <rPh sb="145" eb="147">
      <t>ビヒン</t>
    </rPh>
    <rPh sb="148" eb="149">
      <t>スク</t>
    </rPh>
    <rPh sb="153" eb="155">
      <t>ゲンカ</t>
    </rPh>
    <rPh sb="155" eb="157">
      <t>ショウキャク</t>
    </rPh>
    <rPh sb="157" eb="158">
      <t>リツ</t>
    </rPh>
    <rPh sb="159" eb="160">
      <t>ア</t>
    </rPh>
    <rPh sb="168" eb="170">
      <t>キキ</t>
    </rPh>
    <rPh sb="170" eb="172">
      <t>コウニュウ</t>
    </rPh>
    <rPh sb="172" eb="174">
      <t>センテイ</t>
    </rPh>
    <rPh sb="174" eb="177">
      <t>イインカイ</t>
    </rPh>
    <rPh sb="232" eb="234">
      <t>ケイエイ</t>
    </rPh>
    <rPh sb="234" eb="236">
      <t>フタン</t>
    </rPh>
    <rPh sb="271" eb="273">
      <t>ゲンショウ</t>
    </rPh>
    <phoneticPr fontId="5"/>
  </si>
  <si>
    <t>　①経常収支比率は前年度に比べ低くなっているが、これは新型コロナウイルス感染症に関する補助金等の収益が減少したためである。②医業収支比率は医業費用が減少したため、平均値及び前年比較で上回ることができ、経営の健全性は図られている。④病床利用率はコロナ病床の確保が減少したため、一般患者を受け入れることができ、平均値及び前年比較でも上回ることになった。⑤入院患者１人１日当たりの収益は平均値を下回り、前年と比較しても減少している。減少した主な要因としては、新型コロナウイルス感染症患者の高額な治療薬投与等の減少である。⑥外来患者１人１日当たりの収益は、人工透析を外来でおこなっているため平均値を大きく上回っており、比較的安定した収益が確保できている。⑦職員給与費対医業収益比率については、前年度とほぼ同水準となっている。また⑧材料費対医業収益比率については前年度より薬品費、診療材料費が減少したため、平均値を大きく下回っており、費用の効率性は図られている。</t>
    <rPh sb="15" eb="16">
      <t>ヒク</t>
    </rPh>
    <rPh sb="51" eb="53">
      <t>ゲンショウ</t>
    </rPh>
    <rPh sb="84" eb="85">
      <t>オヨ</t>
    </rPh>
    <rPh sb="86" eb="88">
      <t>ゼンネン</t>
    </rPh>
    <rPh sb="88" eb="90">
      <t>ヒカク</t>
    </rPh>
    <rPh sb="100" eb="102">
      <t>ケイエイ</t>
    </rPh>
    <rPh sb="103" eb="106">
      <t>ケンゼンセイ</t>
    </rPh>
    <rPh sb="107" eb="108">
      <t>ハカ</t>
    </rPh>
    <rPh sb="115" eb="117">
      <t>ビョウショウ</t>
    </rPh>
    <rPh sb="117" eb="120">
      <t>リヨウリツ</t>
    </rPh>
    <rPh sb="124" eb="126">
      <t>ビョウショウ</t>
    </rPh>
    <rPh sb="127" eb="129">
      <t>カクホ</t>
    </rPh>
    <rPh sb="130" eb="132">
      <t>ゲンショウ</t>
    </rPh>
    <rPh sb="137" eb="139">
      <t>イッパン</t>
    </rPh>
    <rPh sb="139" eb="141">
      <t>カンジャ</t>
    </rPh>
    <rPh sb="142" eb="143">
      <t>ウ</t>
    </rPh>
    <rPh sb="144" eb="145">
      <t>イ</t>
    </rPh>
    <rPh sb="153" eb="155">
      <t>ヘイキン</t>
    </rPh>
    <rPh sb="155" eb="156">
      <t>アタイ</t>
    </rPh>
    <rPh sb="156" eb="157">
      <t>オヨ</t>
    </rPh>
    <rPh sb="158" eb="160">
      <t>ゼンネン</t>
    </rPh>
    <rPh sb="160" eb="162">
      <t>ヒカク</t>
    </rPh>
    <rPh sb="164" eb="166">
      <t>ウワマワ</t>
    </rPh>
    <rPh sb="182" eb="183">
      <t>ニチ</t>
    </rPh>
    <rPh sb="226" eb="228">
      <t>シンガタ</t>
    </rPh>
    <rPh sb="235" eb="238">
      <t>カンセンショウ</t>
    </rPh>
    <rPh sb="238" eb="240">
      <t>カンジャ</t>
    </rPh>
    <rPh sb="241" eb="243">
      <t>コウガク</t>
    </rPh>
    <rPh sb="244" eb="247">
      <t>チリョウヤク</t>
    </rPh>
    <rPh sb="247" eb="249">
      <t>トウヨ</t>
    </rPh>
    <rPh sb="249" eb="250">
      <t>トウ</t>
    </rPh>
    <rPh sb="251" eb="253">
      <t>ゲンショウ</t>
    </rPh>
    <rPh sb="342" eb="345">
      <t>ゼンネンド</t>
    </rPh>
    <rPh sb="348" eb="351">
      <t>ドウスイジュン</t>
    </rPh>
    <rPh sb="364" eb="365">
      <t>タイ</t>
    </rPh>
    <rPh sb="365" eb="367">
      <t>イギョウ</t>
    </rPh>
    <rPh sb="367" eb="369">
      <t>シュウエキ</t>
    </rPh>
    <rPh sb="369" eb="371">
      <t>ヒリツ</t>
    </rPh>
    <rPh sb="376" eb="379">
      <t>ゼンネンド</t>
    </rPh>
    <rPh sb="381" eb="383">
      <t>ヤクヒン</t>
    </rPh>
    <rPh sb="383" eb="384">
      <t>ヒ</t>
    </rPh>
    <rPh sb="385" eb="387">
      <t>シンリョウ</t>
    </rPh>
    <rPh sb="387" eb="389">
      <t>ザイリョウ</t>
    </rPh>
    <rPh sb="389" eb="390">
      <t>ヒ</t>
    </rPh>
    <rPh sb="391" eb="393">
      <t>ゲンショウ</t>
    </rPh>
    <rPh sb="400" eb="401">
      <t>アタイ</t>
    </rPh>
    <phoneticPr fontId="5"/>
  </si>
  <si>
    <t xml:space="preserve">　令和5年度は新型コロナウイルス感染症に関する補助金の減少、人件費や物価の高騰により、厳しい経営状況となった。今後は訪問診療、訪問リハビリ等、在宅介護の充実に努めるとともに、後方支援病院として急性期治療を経過した患者や、他院の紹介等による入院患者を積極的に受け入れることで施設の効率性を図りながら経営の健全性を維持する考えである。
　老朽化の状況については、病院建設後35年が経過し、建物本体には大きな支障はないものの、空調設備や電気設備などの建物付属設備は修繕で対応しながら計画的に改修していく。また耐用年数超過の器械備品は可能な限り使用し、過大な投資は今後も控える。人件費や光熱水費の高騰など経営を圧迫する要因が多い中、引き続き適切な人員配置や材料費の削減、計画的な器械備品等の更新を行っていく。
</t>
    <rPh sb="16" eb="19">
      <t>カンセンショウ</t>
    </rPh>
    <rPh sb="20" eb="21">
      <t>カン</t>
    </rPh>
    <rPh sb="23" eb="26">
      <t>ホジョキン</t>
    </rPh>
    <rPh sb="27" eb="29">
      <t>ゲンショウ</t>
    </rPh>
    <rPh sb="30" eb="33">
      <t>ジンケンヒ</t>
    </rPh>
    <rPh sb="34" eb="36">
      <t>ブッカ</t>
    </rPh>
    <rPh sb="37" eb="39">
      <t>コウトウ</t>
    </rPh>
    <rPh sb="43" eb="44">
      <t>キビ</t>
    </rPh>
    <rPh sb="46" eb="48">
      <t>ケイエイ</t>
    </rPh>
    <rPh sb="48" eb="50">
      <t>ジョウキョウ</t>
    </rPh>
    <rPh sb="58" eb="60">
      <t>ホウモン</t>
    </rPh>
    <rPh sb="60" eb="62">
      <t>シンリョウ</t>
    </rPh>
    <rPh sb="63" eb="65">
      <t>ホウモン</t>
    </rPh>
    <rPh sb="69" eb="70">
      <t>トウ</t>
    </rPh>
    <rPh sb="71" eb="73">
      <t>ザイタク</t>
    </rPh>
    <rPh sb="73" eb="75">
      <t>カイゴ</t>
    </rPh>
    <rPh sb="76" eb="78">
      <t>ジュウジツ</t>
    </rPh>
    <rPh sb="79" eb="80">
      <t>ツト</t>
    </rPh>
    <rPh sb="215" eb="217">
      <t>デンキ</t>
    </rPh>
    <rPh sb="285" eb="288">
      <t>ジンケンヒ</t>
    </rPh>
    <rPh sb="289" eb="293">
      <t>コウネツスイヒ</t>
    </rPh>
    <rPh sb="294" eb="296">
      <t>コウトウ</t>
    </rPh>
    <rPh sb="298" eb="300">
      <t>ケイエイ</t>
    </rPh>
    <rPh sb="301" eb="303">
      <t>アッパク</t>
    </rPh>
    <rPh sb="305" eb="307">
      <t>ヨウイン</t>
    </rPh>
    <rPh sb="308" eb="309">
      <t>オオ</t>
    </rPh>
    <rPh sb="310" eb="311">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</si>
</sst>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85.4</c:v>
                </c:pt>
                <c:pt idx="1">
                  <c:v>80.400000000000006</c:v>
                </c:pt>
                <c:pt idx="2">
                  <c:v>82.9</c:v>
                </c:pt>
                <c:pt idx="3">
                  <c:v>76.7</c:v>
                </c:pt>
                <c:pt idx="4">
                  <c:v>85.7</c:v>
                </c:pt>
              </c:numCache>
            </c:numRef>
          </c:val>
          <c:extLst>
            <c:ext xmlns:c16="http://schemas.microsoft.com/office/drawing/2014/chart" uri="{C3380CC4-5D6E-409C-BE32-E72D297353CC}">
              <c16:uniqueId val="{00000000-77E6-40E7-9816-AA99BED0C5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77E6-40E7-9816-AA99BED0C5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88.1</c:v>
                </c:pt>
                <c:pt idx="1">
                  <c:v>85</c:v>
                </c:pt>
                <c:pt idx="2">
                  <c:v>87.6</c:v>
                </c:pt>
                <c:pt idx="3">
                  <c:v>85.1</c:v>
                </c:pt>
                <c:pt idx="4">
                  <c:v>85.8</c:v>
                </c:pt>
              </c:numCache>
            </c:numRef>
          </c:val>
          <c:extLst>
            <c:ext xmlns:c16="http://schemas.microsoft.com/office/drawing/2014/chart" uri="{C3380CC4-5D6E-409C-BE32-E72D297353CC}">
              <c16:uniqueId val="{00000000-9487-44A6-A495-B648AC8B09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487-44A6-A495-B648AC8B09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c:v>
                </c:pt>
                <c:pt idx="1">
                  <c:v>87.9</c:v>
                </c:pt>
                <c:pt idx="2">
                  <c:v>90.5</c:v>
                </c:pt>
                <c:pt idx="3">
                  <c:v>87.9</c:v>
                </c:pt>
                <c:pt idx="4">
                  <c:v>88.8</c:v>
                </c:pt>
              </c:numCache>
            </c:numRef>
          </c:val>
          <c:extLst>
            <c:ext xmlns:c16="http://schemas.microsoft.com/office/drawing/2014/chart" uri="{C3380CC4-5D6E-409C-BE32-E72D297353CC}">
              <c16:uniqueId val="{00000000-405D-431A-B185-DD8CBE88DE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05D-431A-B185-DD8CBE88DE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95.1</c:v>
                </c:pt>
                <c:pt idx="1">
                  <c:v>93.5</c:v>
                </c:pt>
                <c:pt idx="2">
                  <c:v>104.4</c:v>
                </c:pt>
                <c:pt idx="3">
                  <c:v>107.6</c:v>
                </c:pt>
                <c:pt idx="4">
                  <c:v>97.1</c:v>
                </c:pt>
              </c:numCache>
            </c:numRef>
          </c:val>
          <c:extLst>
            <c:ext xmlns:c16="http://schemas.microsoft.com/office/drawing/2014/chart" uri="{C3380CC4-5D6E-409C-BE32-E72D297353CC}">
              <c16:uniqueId val="{00000000-0468-4141-A48F-D245782B95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468-4141-A48F-D245782B95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67.7</c:v>
                </c:pt>
                <c:pt idx="1">
                  <c:v>69.8</c:v>
                </c:pt>
                <c:pt idx="2">
                  <c:v>72.3</c:v>
                </c:pt>
                <c:pt idx="3">
                  <c:v>73.400000000000006</c:v>
                </c:pt>
                <c:pt idx="4">
                  <c:v>75.5</c:v>
                </c:pt>
              </c:numCache>
            </c:numRef>
          </c:val>
          <c:extLst>
            <c:ext xmlns:c16="http://schemas.microsoft.com/office/drawing/2014/chart" uri="{C3380CC4-5D6E-409C-BE32-E72D297353CC}">
              <c16:uniqueId val="{00000000-7E90-4D9E-A144-DF640B5832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E90-4D9E-A144-DF640B5832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c:v>
                </c:pt>
                <c:pt idx="1">
                  <c:v>78.099999999999994</c:v>
                </c:pt>
                <c:pt idx="2">
                  <c:v>79.8</c:v>
                </c:pt>
                <c:pt idx="3">
                  <c:v>79.2</c:v>
                </c:pt>
                <c:pt idx="4">
                  <c:v>81.099999999999994</c:v>
                </c:pt>
              </c:numCache>
            </c:numRef>
          </c:val>
          <c:extLst>
            <c:ext xmlns:c16="http://schemas.microsoft.com/office/drawing/2014/chart" uri="{C3380CC4-5D6E-409C-BE32-E72D297353CC}">
              <c16:uniqueId val="{00000000-3080-4C48-A086-2C411BA313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080-4C48-A086-2C411BA313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29169993</c:v>
                </c:pt>
                <c:pt idx="1">
                  <c:v>31139754</c:v>
                </c:pt>
                <c:pt idx="2">
                  <c:v>31248477</c:v>
                </c:pt>
                <c:pt idx="3">
                  <c:v>31427385</c:v>
                </c:pt>
                <c:pt idx="4">
                  <c:v>31074069</c:v>
                </c:pt>
              </c:numCache>
            </c:numRef>
          </c:val>
          <c:extLst>
            <c:ext xmlns:c16="http://schemas.microsoft.com/office/drawing/2014/chart" uri="{C3380CC4-5D6E-409C-BE32-E72D297353CC}">
              <c16:uniqueId val="{00000000-9652-4450-86A2-88A2EF4E906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9652-4450-86A2-88A2EF4E906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15.3</c:v>
                </c:pt>
                <c:pt idx="1">
                  <c:v>15.4</c:v>
                </c:pt>
                <c:pt idx="2">
                  <c:v>13.1</c:v>
                </c:pt>
                <c:pt idx="3">
                  <c:v>14.2</c:v>
                </c:pt>
                <c:pt idx="4">
                  <c:v>12.4</c:v>
                </c:pt>
              </c:numCache>
            </c:numRef>
          </c:val>
          <c:extLst>
            <c:ext xmlns:c16="http://schemas.microsoft.com/office/drawing/2014/chart" uri="{C3380CC4-5D6E-409C-BE32-E72D297353CC}">
              <c16:uniqueId val="{00000000-57C0-41BB-B9CC-77355828E1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7C0-41BB-B9CC-77355828E1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c:v>
                </c:pt>
                <c:pt idx="1">
                  <c:v>72.3</c:v>
                </c:pt>
                <c:pt idx="2">
                  <c:v>71.8</c:v>
                </c:pt>
                <c:pt idx="3">
                  <c:v>73</c:v>
                </c:pt>
                <c:pt idx="4">
                  <c:v>73.3</c:v>
                </c:pt>
              </c:numCache>
            </c:numRef>
          </c:val>
          <c:extLst>
            <c:ext xmlns:c16="http://schemas.microsoft.com/office/drawing/2014/chart" uri="{C3380CC4-5D6E-409C-BE32-E72D297353CC}">
              <c16:uniqueId val="{00000000-42BE-47D2-A256-219C5B05E6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42BE-47D2-A256-219C5B05E67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16927</c:v>
                </c:pt>
                <c:pt idx="1">
                  <c:v>16739</c:v>
                </c:pt>
                <c:pt idx="2">
                  <c:v>15652</c:v>
                </c:pt>
                <c:pt idx="3">
                  <c:v>15649</c:v>
                </c:pt>
                <c:pt idx="4">
                  <c:v>15609</c:v>
                </c:pt>
              </c:numCache>
            </c:numRef>
          </c:val>
          <c:extLst>
            <c:ext xmlns:c16="http://schemas.microsoft.com/office/drawing/2014/chart" uri="{C3380CC4-5D6E-409C-BE32-E72D297353CC}">
              <c16:uniqueId val="{00000000-F0D3-455C-BB02-EBEDCD213F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0D3-455C-BB02-EBEDCD213F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33931</c:v>
                </c:pt>
                <c:pt idx="1">
                  <c:v>35111</c:v>
                </c:pt>
                <c:pt idx="2">
                  <c:v>35655</c:v>
                </c:pt>
                <c:pt idx="3">
                  <c:v>38411</c:v>
                </c:pt>
                <c:pt idx="4">
                  <c:v>35105</c:v>
                </c:pt>
              </c:numCache>
            </c:numRef>
          </c:val>
          <c:extLst>
            <c:ext xmlns:c16="http://schemas.microsoft.com/office/drawing/2014/chart" uri="{C3380CC4-5D6E-409C-BE32-E72D297353CC}">
              <c16:uniqueId val="{00000000-A99E-4957-9EE1-54BA3DDC31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A99E-4957-9EE1-54BA3DDC31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105.5</c:v>
                </c:pt>
                <c:pt idx="1">
                  <c:v>118.7</c:v>
                </c:pt>
                <c:pt idx="2">
                  <c:v>111.9</c:v>
                </c:pt>
                <c:pt idx="3">
                  <c:v>103.9</c:v>
                </c:pt>
                <c:pt idx="4">
                  <c:v>106.9</c:v>
                </c:pt>
              </c:numCache>
            </c:numRef>
          </c:val>
          <c:extLst>
            <c:ext xmlns:c16="http://schemas.microsoft.com/office/drawing/2014/chart" uri="{C3380CC4-5D6E-409C-BE32-E72D297353CC}">
              <c16:uniqueId val="{00000000-0DA8-47A4-8DF0-B9903CE24C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DA8-47A4-8DF0-B9903CE24C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愛知県一宮市　一宮市立木曽川市民病院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46</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378496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8560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95.1</v>
      </c>
      <c r="Q33" s="129"/>
      <c r="R33" s="129"/>
      <c r="S33" s="129"/>
      <c r="T33" s="129"/>
      <c r="U33" s="129"/>
      <c r="V33" s="129"/>
      <c r="W33" s="129"/>
      <c r="X33" s="129"/>
      <c r="Y33" s="129"/>
      <c r="Z33" s="129"/>
      <c r="AA33" s="129"/>
      <c r="AB33" s="129"/>
      <c r="AC33" s="129"/>
      <c r="AD33" s="130"/>
      <c r="AE33" s="128">
        <f>データ!AJ7</f>
        <v>93.5</v>
      </c>
      <c r="AF33" s="129"/>
      <c r="AG33" s="129"/>
      <c r="AH33" s="129"/>
      <c r="AI33" s="129"/>
      <c r="AJ33" s="129"/>
      <c r="AK33" s="129"/>
      <c r="AL33" s="129"/>
      <c r="AM33" s="129"/>
      <c r="AN33" s="129"/>
      <c r="AO33" s="129"/>
      <c r="AP33" s="129"/>
      <c r="AQ33" s="129"/>
      <c r="AR33" s="129"/>
      <c r="AS33" s="130"/>
      <c r="AT33" s="128">
        <f>データ!AK7</f>
        <v>104.4</v>
      </c>
      <c r="AU33" s="129"/>
      <c r="AV33" s="129"/>
      <c r="AW33" s="129"/>
      <c r="AX33" s="129"/>
      <c r="AY33" s="129"/>
      <c r="AZ33" s="129"/>
      <c r="BA33" s="129"/>
      <c r="BB33" s="129"/>
      <c r="BC33" s="129"/>
      <c r="BD33" s="129"/>
      <c r="BE33" s="129"/>
      <c r="BF33" s="129"/>
      <c r="BG33" s="129"/>
      <c r="BH33" s="130"/>
      <c r="BI33" s="128">
        <f>データ!AL7</f>
        <v>107.6</v>
      </c>
      <c r="BJ33" s="129"/>
      <c r="BK33" s="129"/>
      <c r="BL33" s="129"/>
      <c r="BM33" s="129"/>
      <c r="BN33" s="129"/>
      <c r="BO33" s="129"/>
      <c r="BP33" s="129"/>
      <c r="BQ33" s="129"/>
      <c r="BR33" s="129"/>
      <c r="BS33" s="129"/>
      <c r="BT33" s="129"/>
      <c r="BU33" s="129"/>
      <c r="BV33" s="129"/>
      <c r="BW33" s="130"/>
      <c r="BX33" s="128">
        <f>データ!AM7</f>
        <v>97.1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v>
      </c>
      <c r="DE33" s="129"/>
      <c r="DF33" s="129"/>
      <c r="DG33" s="129"/>
      <c r="DH33" s="129"/>
      <c r="DI33" s="129"/>
      <c r="DJ33" s="129"/>
      <c r="DK33" s="129"/>
      <c r="DL33" s="129"/>
      <c r="DM33" s="129"/>
      <c r="DN33" s="129"/>
      <c r="DO33" s="129"/>
      <c r="DP33" s="129"/>
      <c r="DQ33" s="129"/>
      <c r="DR33" s="130"/>
      <c r="DS33" s="128">
        <f>データ!AU7</f>
        <v>87.9</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87.9</v>
      </c>
      <c r="EX33" s="129"/>
      <c r="EY33" s="129"/>
      <c r="EZ33" s="129"/>
      <c r="FA33" s="129"/>
      <c r="FB33" s="129"/>
      <c r="FC33" s="129"/>
      <c r="FD33" s="129"/>
      <c r="FE33" s="129"/>
      <c r="FF33" s="129"/>
      <c r="FG33" s="129"/>
      <c r="FH33" s="129"/>
      <c r="FI33" s="129"/>
      <c r="FJ33" s="129"/>
      <c r="FK33" s="130"/>
      <c r="FL33" s="128">
        <f>データ!AX7</f>
        <v>88.8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88.1</v>
      </c>
      <c r="GS33" s="129"/>
      <c r="GT33" s="129"/>
      <c r="GU33" s="129"/>
      <c r="GV33" s="129"/>
      <c r="GW33" s="129"/>
      <c r="GX33" s="129"/>
      <c r="GY33" s="129"/>
      <c r="GZ33" s="129"/>
      <c r="HA33" s="129"/>
      <c r="HB33" s="129"/>
      <c r="HC33" s="129"/>
      <c r="HD33" s="129"/>
      <c r="HE33" s="129"/>
      <c r="HF33" s="130"/>
      <c r="HG33" s="128">
        <f>データ!BF7</f>
        <v>85</v>
      </c>
      <c r="HH33" s="129"/>
      <c r="HI33" s="129"/>
      <c r="HJ33" s="129"/>
      <c r="HK33" s="129"/>
      <c r="HL33" s="129"/>
      <c r="HM33" s="129"/>
      <c r="HN33" s="129"/>
      <c r="HO33" s="129"/>
      <c r="HP33" s="129"/>
      <c r="HQ33" s="129"/>
      <c r="HR33" s="129"/>
      <c r="HS33" s="129"/>
      <c r="HT33" s="129"/>
      <c r="HU33" s="130"/>
      <c r="HV33" s="128">
        <f>データ!BG7</f>
        <v>87.6</v>
      </c>
      <c r="HW33" s="129"/>
      <c r="HX33" s="129"/>
      <c r="HY33" s="129"/>
      <c r="HZ33" s="129"/>
      <c r="IA33" s="129"/>
      <c r="IB33" s="129"/>
      <c r="IC33" s="129"/>
      <c r="ID33" s="129"/>
      <c r="IE33" s="129"/>
      <c r="IF33" s="129"/>
      <c r="IG33" s="129"/>
      <c r="IH33" s="129"/>
      <c r="II33" s="129"/>
      <c r="IJ33" s="130"/>
      <c r="IK33" s="128">
        <f>データ!BH7</f>
        <v>85.1</v>
      </c>
      <c r="IL33" s="129"/>
      <c r="IM33" s="129"/>
      <c r="IN33" s="129"/>
      <c r="IO33" s="129"/>
      <c r="IP33" s="129"/>
      <c r="IQ33" s="129"/>
      <c r="IR33" s="129"/>
      <c r="IS33" s="129"/>
      <c r="IT33" s="129"/>
      <c r="IU33" s="129"/>
      <c r="IV33" s="129"/>
      <c r="IW33" s="129"/>
      <c r="IX33" s="129"/>
      <c r="IY33" s="130"/>
      <c r="IZ33" s="128">
        <f>データ!BI7</f>
        <v>85.8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80.400000000000006</v>
      </c>
      <c r="KV33" s="129"/>
      <c r="KW33" s="129"/>
      <c r="KX33" s="129"/>
      <c r="KY33" s="129"/>
      <c r="KZ33" s="129"/>
      <c r="LA33" s="129"/>
      <c r="LB33" s="129"/>
      <c r="LC33" s="129"/>
      <c r="LD33" s="129"/>
      <c r="LE33" s="129"/>
      <c r="LF33" s="129"/>
      <c r="LG33" s="129"/>
      <c r="LH33" s="129"/>
      <c r="LI33" s="130"/>
      <c r="LJ33" s="128">
        <f>データ!BR7</f>
        <v>82.9</v>
      </c>
      <c r="LK33" s="129"/>
      <c r="LL33" s="129"/>
      <c r="LM33" s="129"/>
      <c r="LN33" s="129"/>
      <c r="LO33" s="129"/>
      <c r="LP33" s="129"/>
      <c r="LQ33" s="129"/>
      <c r="LR33" s="129"/>
      <c r="LS33" s="129"/>
      <c r="LT33" s="129"/>
      <c r="LU33" s="129"/>
      <c r="LV33" s="129"/>
      <c r="LW33" s="129"/>
      <c r="LX33" s="130"/>
      <c r="LY33" s="128">
        <f>データ!BS7</f>
        <v>76.7</v>
      </c>
      <c r="LZ33" s="129"/>
      <c r="MA33" s="129"/>
      <c r="MB33" s="129"/>
      <c r="MC33" s="129"/>
      <c r="MD33" s="129"/>
      <c r="ME33" s="129"/>
      <c r="MF33" s="129"/>
      <c r="MG33" s="129"/>
      <c r="MH33" s="129"/>
      <c r="MI33" s="129"/>
      <c r="MJ33" s="129"/>
      <c r="MK33" s="129"/>
      <c r="ML33" s="129"/>
      <c r="MM33" s="130"/>
      <c r="MN33" s="128">
        <f>データ!BT7</f>
        <v>85.7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43">
        <f>データ!CA7</f>
        <v>33931</v>
      </c>
      <c r="Q55" s="144"/>
      <c r="R55" s="144"/>
      <c r="S55" s="144"/>
      <c r="T55" s="144"/>
      <c r="U55" s="144"/>
      <c r="V55" s="144"/>
      <c r="W55" s="144"/>
      <c r="X55" s="144"/>
      <c r="Y55" s="144"/>
      <c r="Z55" s="144"/>
      <c r="AA55" s="144"/>
      <c r="AB55" s="144"/>
      <c r="AC55" s="144"/>
      <c r="AD55" s="145"/>
      <c r="AE55" s="143">
        <f>データ!CB7</f>
        <v>35111</v>
      </c>
      <c r="AF55" s="144"/>
      <c r="AG55" s="144"/>
      <c r="AH55" s="144"/>
      <c r="AI55" s="144"/>
      <c r="AJ55" s="144"/>
      <c r="AK55" s="144"/>
      <c r="AL55" s="144"/>
      <c r="AM55" s="144"/>
      <c r="AN55" s="144"/>
      <c r="AO55" s="144"/>
      <c r="AP55" s="144"/>
      <c r="AQ55" s="144"/>
      <c r="AR55" s="144"/>
      <c r="AS55" s="145"/>
      <c r="AT55" s="143">
        <f>データ!CC7</f>
        <v>35655</v>
      </c>
      <c r="AU55" s="144"/>
      <c r="AV55" s="144"/>
      <c r="AW55" s="144"/>
      <c r="AX55" s="144"/>
      <c r="AY55" s="144"/>
      <c r="AZ55" s="144"/>
      <c r="BA55" s="144"/>
      <c r="BB55" s="144"/>
      <c r="BC55" s="144"/>
      <c r="BD55" s="144"/>
      <c r="BE55" s="144"/>
      <c r="BF55" s="144"/>
      <c r="BG55" s="144"/>
      <c r="BH55" s="145"/>
      <c r="BI55" s="143">
        <f>データ!CD7</f>
        <v>38411</v>
      </c>
      <c r="BJ55" s="144"/>
      <c r="BK55" s="144"/>
      <c r="BL55" s="144"/>
      <c r="BM55" s="144"/>
      <c r="BN55" s="144"/>
      <c r="BO55" s="144"/>
      <c r="BP55" s="144"/>
      <c r="BQ55" s="144"/>
      <c r="BR55" s="144"/>
      <c r="BS55" s="144"/>
      <c r="BT55" s="144"/>
      <c r="BU55" s="144"/>
      <c r="BV55" s="144"/>
      <c r="BW55" s="145"/>
      <c r="BX55" s="143">
        <f>データ!CE7</f>
        <v>35105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16927</v>
      </c>
      <c r="DE55" s="144"/>
      <c r="DF55" s="144"/>
      <c r="DG55" s="144"/>
      <c r="DH55" s="144"/>
      <c r="DI55" s="144"/>
      <c r="DJ55" s="144"/>
      <c r="DK55" s="144"/>
      <c r="DL55" s="144"/>
      <c r="DM55" s="144"/>
      <c r="DN55" s="144"/>
      <c r="DO55" s="144"/>
      <c r="DP55" s="144"/>
      <c r="DQ55" s="144"/>
      <c r="DR55" s="145"/>
      <c r="DS55" s="143">
        <f>データ!CM7</f>
        <v>16739</v>
      </c>
      <c r="DT55" s="144"/>
      <c r="DU55" s="144"/>
      <c r="DV55" s="144"/>
      <c r="DW55" s="144"/>
      <c r="DX55" s="144"/>
      <c r="DY55" s="144"/>
      <c r="DZ55" s="144"/>
      <c r="EA55" s="144"/>
      <c r="EB55" s="144"/>
      <c r="EC55" s="144"/>
      <c r="ED55" s="144"/>
      <c r="EE55" s="144"/>
      <c r="EF55" s="144"/>
      <c r="EG55" s="145"/>
      <c r="EH55" s="143">
        <f>データ!CN7</f>
        <v>15652</v>
      </c>
      <c r="EI55" s="144"/>
      <c r="EJ55" s="144"/>
      <c r="EK55" s="144"/>
      <c r="EL55" s="144"/>
      <c r="EM55" s="144"/>
      <c r="EN55" s="144"/>
      <c r="EO55" s="144"/>
      <c r="EP55" s="144"/>
      <c r="EQ55" s="144"/>
      <c r="ER55" s="144"/>
      <c r="ES55" s="144"/>
      <c r="ET55" s="144"/>
      <c r="EU55" s="144"/>
      <c r="EV55" s="145"/>
      <c r="EW55" s="143">
        <f>データ!CO7</f>
        <v>15649</v>
      </c>
      <c r="EX55" s="144"/>
      <c r="EY55" s="144"/>
      <c r="EZ55" s="144"/>
      <c r="FA55" s="144"/>
      <c r="FB55" s="144"/>
      <c r="FC55" s="144"/>
      <c r="FD55" s="144"/>
      <c r="FE55" s="144"/>
      <c r="FF55" s="144"/>
      <c r="FG55" s="144"/>
      <c r="FH55" s="144"/>
      <c r="FI55" s="144"/>
      <c r="FJ55" s="144"/>
      <c r="FK55" s="145"/>
      <c r="FL55" s="143">
        <f>データ!CP7</f>
        <v>15609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70</v>
      </c>
      <c r="GS55" s="129"/>
      <c r="GT55" s="129"/>
      <c r="GU55" s="129"/>
      <c r="GV55" s="129"/>
      <c r="GW55" s="129"/>
      <c r="GX55" s="129"/>
      <c r="GY55" s="129"/>
      <c r="GZ55" s="129"/>
      <c r="HA55" s="129"/>
      <c r="HB55" s="129"/>
      <c r="HC55" s="129"/>
      <c r="HD55" s="129"/>
      <c r="HE55" s="129"/>
      <c r="HF55" s="130"/>
      <c r="HG55" s="128">
        <f>データ!CX7</f>
        <v>72.3</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73</v>
      </c>
      <c r="IL55" s="129"/>
      <c r="IM55" s="129"/>
      <c r="IN55" s="129"/>
      <c r="IO55" s="129"/>
      <c r="IP55" s="129"/>
      <c r="IQ55" s="129"/>
      <c r="IR55" s="129"/>
      <c r="IS55" s="129"/>
      <c r="IT55" s="129"/>
      <c r="IU55" s="129"/>
      <c r="IV55" s="129"/>
      <c r="IW55" s="129"/>
      <c r="IX55" s="129"/>
      <c r="IY55" s="130"/>
      <c r="IZ55" s="128">
        <f>データ!DA7</f>
        <v>73.3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15.3</v>
      </c>
      <c r="KG55" s="129"/>
      <c r="KH55" s="129"/>
      <c r="KI55" s="129"/>
      <c r="KJ55" s="129"/>
      <c r="KK55" s="129"/>
      <c r="KL55" s="129"/>
      <c r="KM55" s="129"/>
      <c r="KN55" s="129"/>
      <c r="KO55" s="129"/>
      <c r="KP55" s="129"/>
      <c r="KQ55" s="129"/>
      <c r="KR55" s="129"/>
      <c r="KS55" s="129"/>
      <c r="KT55" s="130"/>
      <c r="KU55" s="128">
        <f>データ!DI7</f>
        <v>15.4</v>
      </c>
      <c r="KV55" s="129"/>
      <c r="KW55" s="129"/>
      <c r="KX55" s="129"/>
      <c r="KY55" s="129"/>
      <c r="KZ55" s="129"/>
      <c r="LA55" s="129"/>
      <c r="LB55" s="129"/>
      <c r="LC55" s="129"/>
      <c r="LD55" s="129"/>
      <c r="LE55" s="129"/>
      <c r="LF55" s="129"/>
      <c r="LG55" s="129"/>
      <c r="LH55" s="129"/>
      <c r="LI55" s="130"/>
      <c r="LJ55" s="128">
        <f>データ!DJ7</f>
        <v>13.1</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127" t="s">
        <v>58</v>
      </c>
      <c r="H79" s="127"/>
      <c r="I79" s="127"/>
      <c r="J79" s="127"/>
      <c r="K79" s="127"/>
      <c r="L79" s="127"/>
      <c r="M79" s="127"/>
      <c r="N79" s="127"/>
      <c r="O79" s="127"/>
      <c r="P79" s="128">
        <f>データ!DS7</f>
        <v>105.5</v>
      </c>
      <c r="Q79" s="129"/>
      <c r="R79" s="129"/>
      <c r="S79" s="129"/>
      <c r="T79" s="129"/>
      <c r="U79" s="129"/>
      <c r="V79" s="129"/>
      <c r="W79" s="129"/>
      <c r="X79" s="129"/>
      <c r="Y79" s="129"/>
      <c r="Z79" s="129"/>
      <c r="AA79" s="129"/>
      <c r="AB79" s="129"/>
      <c r="AC79" s="129"/>
      <c r="AD79" s="130"/>
      <c r="AE79" s="128">
        <f>データ!DT7</f>
        <v>118.7</v>
      </c>
      <c r="AF79" s="129"/>
      <c r="AG79" s="129"/>
      <c r="AH79" s="129"/>
      <c r="AI79" s="129"/>
      <c r="AJ79" s="129"/>
      <c r="AK79" s="129"/>
      <c r="AL79" s="129"/>
      <c r="AM79" s="129"/>
      <c r="AN79" s="129"/>
      <c r="AO79" s="129"/>
      <c r="AP79" s="129"/>
      <c r="AQ79" s="129"/>
      <c r="AR79" s="129"/>
      <c r="AS79" s="130"/>
      <c r="AT79" s="128">
        <f>データ!DU7</f>
        <v>111.9</v>
      </c>
      <c r="AU79" s="129"/>
      <c r="AV79" s="129"/>
      <c r="AW79" s="129"/>
      <c r="AX79" s="129"/>
      <c r="AY79" s="129"/>
      <c r="AZ79" s="129"/>
      <c r="BA79" s="129"/>
      <c r="BB79" s="129"/>
      <c r="BC79" s="129"/>
      <c r="BD79" s="129"/>
      <c r="BE79" s="129"/>
      <c r="BF79" s="129"/>
      <c r="BG79" s="129"/>
      <c r="BH79" s="130"/>
      <c r="BI79" s="128">
        <f>データ!DV7</f>
        <v>103.9</v>
      </c>
      <c r="BJ79" s="129"/>
      <c r="BK79" s="129"/>
      <c r="BL79" s="129"/>
      <c r="BM79" s="129"/>
      <c r="BN79" s="129"/>
      <c r="BO79" s="129"/>
      <c r="BP79" s="129"/>
      <c r="BQ79" s="129"/>
      <c r="BR79" s="129"/>
      <c r="BS79" s="129"/>
      <c r="BT79" s="129"/>
      <c r="BU79" s="129"/>
      <c r="BV79" s="129"/>
      <c r="BW79" s="130"/>
      <c r="BX79" s="128">
        <f>データ!DW7</f>
        <v>106.9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67.7</v>
      </c>
      <c r="DH79" s="129"/>
      <c r="DI79" s="129"/>
      <c r="DJ79" s="129"/>
      <c r="DK79" s="129"/>
      <c r="DL79" s="129"/>
      <c r="DM79" s="129"/>
      <c r="DN79" s="129"/>
      <c r="DO79" s="129"/>
      <c r="DP79" s="129"/>
      <c r="DQ79" s="129"/>
      <c r="DR79" s="129"/>
      <c r="DS79" s="129"/>
      <c r="DT79" s="129"/>
      <c r="DU79" s="130"/>
      <c r="DV79" s="128">
        <f>データ!EE7</f>
        <v>69.8</v>
      </c>
      <c r="DW79" s="129"/>
      <c r="DX79" s="129"/>
      <c r="DY79" s="129"/>
      <c r="DZ79" s="129"/>
      <c r="EA79" s="129"/>
      <c r="EB79" s="129"/>
      <c r="EC79" s="129"/>
      <c r="ED79" s="129"/>
      <c r="EE79" s="129"/>
      <c r="EF79" s="129"/>
      <c r="EG79" s="129"/>
      <c r="EH79" s="129"/>
      <c r="EI79" s="129"/>
      <c r="EJ79" s="130"/>
      <c r="EK79" s="128">
        <f>データ!EF7</f>
        <v>72.3</v>
      </c>
      <c r="EL79" s="129"/>
      <c r="EM79" s="129"/>
      <c r="EN79" s="129"/>
      <c r="EO79" s="129"/>
      <c r="EP79" s="129"/>
      <c r="EQ79" s="129"/>
      <c r="ER79" s="129"/>
      <c r="ES79" s="129"/>
      <c r="ET79" s="129"/>
      <c r="EU79" s="129"/>
      <c r="EV79" s="129"/>
      <c r="EW79" s="129"/>
      <c r="EX79" s="129"/>
      <c r="EY79" s="130"/>
      <c r="EZ79" s="128">
        <f>データ!EG7</f>
        <v>73.400000000000006</v>
      </c>
      <c r="FA79" s="129"/>
      <c r="FB79" s="129"/>
      <c r="FC79" s="129"/>
      <c r="FD79" s="129"/>
      <c r="FE79" s="129"/>
      <c r="FF79" s="129"/>
      <c r="FG79" s="129"/>
      <c r="FH79" s="129"/>
      <c r="FI79" s="129"/>
      <c r="FJ79" s="129"/>
      <c r="FK79" s="129"/>
      <c r="FL79" s="129"/>
      <c r="FM79" s="129"/>
      <c r="FN79" s="130"/>
      <c r="FO79" s="128">
        <f>データ!EH7</f>
        <v>75.5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v>
      </c>
      <c r="GU79" s="129"/>
      <c r="GV79" s="129"/>
      <c r="GW79" s="129"/>
      <c r="GX79" s="129"/>
      <c r="GY79" s="129"/>
      <c r="GZ79" s="129"/>
      <c r="HA79" s="129"/>
      <c r="HB79" s="129"/>
      <c r="HC79" s="129"/>
      <c r="HD79" s="129"/>
      <c r="HE79" s="129"/>
      <c r="HF79" s="129"/>
      <c r="HG79" s="129"/>
      <c r="HH79" s="130"/>
      <c r="HI79" s="128">
        <f>データ!EP7</f>
        <v>78.099999999999994</v>
      </c>
      <c r="HJ79" s="129"/>
      <c r="HK79" s="129"/>
      <c r="HL79" s="129"/>
      <c r="HM79" s="129"/>
      <c r="HN79" s="129"/>
      <c r="HO79" s="129"/>
      <c r="HP79" s="129"/>
      <c r="HQ79" s="129"/>
      <c r="HR79" s="129"/>
      <c r="HS79" s="129"/>
      <c r="HT79" s="129"/>
      <c r="HU79" s="129"/>
      <c r="HV79" s="129"/>
      <c r="HW79" s="130"/>
      <c r="HX79" s="128">
        <f>データ!EQ7</f>
        <v>79.8</v>
      </c>
      <c r="HY79" s="129"/>
      <c r="HZ79" s="129"/>
      <c r="IA79" s="129"/>
      <c r="IB79" s="129"/>
      <c r="IC79" s="129"/>
      <c r="ID79" s="129"/>
      <c r="IE79" s="129"/>
      <c r="IF79" s="129"/>
      <c r="IG79" s="129"/>
      <c r="IH79" s="129"/>
      <c r="II79" s="129"/>
      <c r="IJ79" s="129"/>
      <c r="IK79" s="129"/>
      <c r="IL79" s="130"/>
      <c r="IM79" s="128">
        <f>データ!ER7</f>
        <v>79.2</v>
      </c>
      <c r="IN79" s="129"/>
      <c r="IO79" s="129"/>
      <c r="IP79" s="129"/>
      <c r="IQ79" s="129"/>
      <c r="IR79" s="129"/>
      <c r="IS79" s="129"/>
      <c r="IT79" s="129"/>
      <c r="IU79" s="129"/>
      <c r="IV79" s="129"/>
      <c r="IW79" s="129"/>
      <c r="IX79" s="129"/>
      <c r="IY79" s="129"/>
      <c r="IZ79" s="129"/>
      <c r="JA79" s="130"/>
      <c r="JB79" s="128">
        <f>データ!ES7</f>
        <v>81.099999999999994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29169993</v>
      </c>
      <c r="KH79" s="144"/>
      <c r="KI79" s="144"/>
      <c r="KJ79" s="144"/>
      <c r="KK79" s="144"/>
      <c r="KL79" s="144"/>
      <c r="KM79" s="144"/>
      <c r="KN79" s="144"/>
      <c r="KO79" s="144"/>
      <c r="KP79" s="144"/>
      <c r="KQ79" s="144"/>
      <c r="KR79" s="144"/>
      <c r="KS79" s="144"/>
      <c r="KT79" s="144"/>
      <c r="KU79" s="145"/>
      <c r="KV79" s="143">
        <f>データ!FA7</f>
        <v>31139754</v>
      </c>
      <c r="KW79" s="144"/>
      <c r="KX79" s="144"/>
      <c r="KY79" s="144"/>
      <c r="KZ79" s="144"/>
      <c r="LA79" s="144"/>
      <c r="LB79" s="144"/>
      <c r="LC79" s="144"/>
      <c r="LD79" s="144"/>
      <c r="LE79" s="144"/>
      <c r="LF79" s="144"/>
      <c r="LG79" s="144"/>
      <c r="LH79" s="144"/>
      <c r="LI79" s="144"/>
      <c r="LJ79" s="145"/>
      <c r="LK79" s="143">
        <f>データ!FB7</f>
        <v>31248477</v>
      </c>
      <c r="LL79" s="144"/>
      <c r="LM79" s="144"/>
      <c r="LN79" s="144"/>
      <c r="LO79" s="144"/>
      <c r="LP79" s="144"/>
      <c r="LQ79" s="144"/>
      <c r="LR79" s="144"/>
      <c r="LS79" s="144"/>
      <c r="LT79" s="144"/>
      <c r="LU79" s="144"/>
      <c r="LV79" s="144"/>
      <c r="LW79" s="144"/>
      <c r="LX79" s="144"/>
      <c r="LY79" s="145"/>
      <c r="LZ79" s="143">
        <f>データ!FC7</f>
        <v>31427385</v>
      </c>
      <c r="MA79" s="144"/>
      <c r="MB79" s="144"/>
      <c r="MC79" s="144"/>
      <c r="MD79" s="144"/>
      <c r="ME79" s="144"/>
      <c r="MF79" s="144"/>
      <c r="MG79" s="144"/>
      <c r="MH79" s="144"/>
      <c r="MI79" s="144"/>
      <c r="MJ79" s="144"/>
      <c r="MK79" s="144"/>
      <c r="ML79" s="144"/>
      <c r="MM79" s="144"/>
      <c r="MN79" s="145"/>
      <c r="MO79" s="143">
        <f>データ!FD7</f>
        <v>31074069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NG8wS7D+NlB7ew/nSbIaeU6KeBrdK/BCbrYwR1IBzjUTOWe3YoADodhtc/hBogTNxOgKkVSC/HuANCe4v/sqA==" saltValue="NM4uxSh8NI5VubQEXuxN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149</v>
      </c>
      <c r="BT5" s="49" t="s">
        <v>150</v>
      </c>
      <c r="BU5" s="49" t="s">
        <v>151</v>
      </c>
      <c r="BV5" s="49" t="s">
        <v>152</v>
      </c>
      <c r="BW5" s="49" t="s">
        <v>153</v>
      </c>
      <c r="BX5" s="49" t="s">
        <v>154</v>
      </c>
      <c r="BY5" s="49" t="s">
        <v>155</v>
      </c>
      <c r="BZ5" s="49" t="s">
        <v>156</v>
      </c>
      <c r="CA5" s="49" t="s">
        <v>146</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157</v>
      </c>
      <c r="CO5" s="49" t="s">
        <v>149</v>
      </c>
      <c r="CP5" s="49" t="s">
        <v>150</v>
      </c>
      <c r="CQ5" s="49" t="s">
        <v>151</v>
      </c>
      <c r="CR5" s="49" t="s">
        <v>152</v>
      </c>
      <c r="CS5" s="49" t="s">
        <v>153</v>
      </c>
      <c r="CT5" s="49" t="s">
        <v>154</v>
      </c>
      <c r="CU5" s="49" t="s">
        <v>155</v>
      </c>
      <c r="CV5" s="49" t="s">
        <v>156</v>
      </c>
      <c r="CW5" s="49" t="s">
        <v>146</v>
      </c>
      <c r="CX5" s="49" t="s">
        <v>147</v>
      </c>
      <c r="CY5" s="49" t="s">
        <v>157</v>
      </c>
      <c r="CZ5" s="49" t="s">
        <v>158</v>
      </c>
      <c r="DA5" s="49" t="s">
        <v>150</v>
      </c>
      <c r="DB5" s="49" t="s">
        <v>151</v>
      </c>
      <c r="DC5" s="49" t="s">
        <v>152</v>
      </c>
      <c r="DD5" s="49" t="s">
        <v>153</v>
      </c>
      <c r="DE5" s="49" t="s">
        <v>154</v>
      </c>
      <c r="DF5" s="49" t="s">
        <v>155</v>
      </c>
      <c r="DG5" s="49" t="s">
        <v>156</v>
      </c>
      <c r="DH5" s="49" t="s">
        <v>146</v>
      </c>
      <c r="DI5" s="49" t="s">
        <v>147</v>
      </c>
      <c r="DJ5" s="49" t="s">
        <v>157</v>
      </c>
      <c r="DK5" s="49" t="s">
        <v>149</v>
      </c>
      <c r="DL5" s="49" t="s">
        <v>150</v>
      </c>
      <c r="DM5" s="49" t="s">
        <v>151</v>
      </c>
      <c r="DN5" s="49" t="s">
        <v>152</v>
      </c>
      <c r="DO5" s="49" t="s">
        <v>153</v>
      </c>
      <c r="DP5" s="49" t="s">
        <v>154</v>
      </c>
      <c r="DQ5" s="49" t="s">
        <v>155</v>
      </c>
      <c r="DR5" s="49" t="s">
        <v>156</v>
      </c>
      <c r="DS5" s="49" t="s">
        <v>146</v>
      </c>
      <c r="DT5" s="49" t="s">
        <v>159</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157</v>
      </c>
      <c r="ER5" s="49" t="s">
        <v>149</v>
      </c>
      <c r="ES5" s="49" t="s">
        <v>150</v>
      </c>
      <c r="ET5" s="49" t="s">
        <v>151</v>
      </c>
      <c r="EU5" s="49" t="s">
        <v>152</v>
      </c>
      <c r="EV5" s="49" t="s">
        <v>153</v>
      </c>
      <c r="EW5" s="49" t="s">
        <v>154</v>
      </c>
      <c r="EX5" s="49" t="s">
        <v>155</v>
      </c>
      <c r="EY5" s="49" t="s">
        <v>160</v>
      </c>
      <c r="EZ5" s="49" t="s">
        <v>146</v>
      </c>
      <c r="FA5" s="49" t="s">
        <v>147</v>
      </c>
      <c r="FB5" s="49" t="s">
        <v>157</v>
      </c>
      <c r="FC5" s="49" t="s">
        <v>149</v>
      </c>
      <c r="FD5" s="49" t="s">
        <v>161</v>
      </c>
      <c r="FE5" s="49" t="s">
        <v>151</v>
      </c>
      <c r="FF5" s="49" t="s">
        <v>152</v>
      </c>
      <c r="FG5" s="49" t="s">
        <v>153</v>
      </c>
      <c r="FH5" s="49" t="s">
        <v>154</v>
      </c>
      <c r="FI5" s="49" t="s">
        <v>155</v>
      </c>
      <c r="FJ5" s="49" t="s">
        <v>156</v>
      </c>
    </row>
    <row r="6" spans="1:166" s="54" customFormat="1" x14ac:dyDescent="0.25">
      <c r="A6" s="35" t="s">
        <v>162</v>
      </c>
      <c r="B6" s="50">
        <f>B8</f>
        <v>2023</v>
      </c>
      <c r="C6" s="50">
        <f t="shared" ref="C6:M6" si="2">C8</f>
        <v>232033</v>
      </c>
      <c r="D6" s="50">
        <f t="shared" si="2"/>
        <v>46</v>
      </c>
      <c r="E6" s="50">
        <f t="shared" si="2"/>
        <v>6</v>
      </c>
      <c r="F6" s="50">
        <f t="shared" si="2"/>
        <v>0</v>
      </c>
      <c r="G6" s="50">
        <f t="shared" si="2"/>
        <v>4</v>
      </c>
      <c r="H6" s="158" t="str">
        <f>IF(H8&lt;&gt;I8,H8,"")&amp;IF(I8&lt;&gt;J8,I8,"")&amp;"　"&amp;J8</f>
        <v>愛知県一宮市　一宮市立木曽川市民病院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6</v>
      </c>
      <c r="R6" s="50" t="str">
        <f t="shared" si="3"/>
        <v>-</v>
      </c>
      <c r="S6" s="50" t="str">
        <f t="shared" si="3"/>
        <v>ド 透</v>
      </c>
      <c r="T6" s="50" t="str">
        <f t="shared" si="3"/>
        <v>救 輪</v>
      </c>
      <c r="U6" s="51">
        <f>U8</f>
        <v>378496</v>
      </c>
      <c r="V6" s="51">
        <f>V8</f>
        <v>8560</v>
      </c>
      <c r="W6" s="50" t="str">
        <f>W8</f>
        <v>非該当</v>
      </c>
      <c r="X6" s="50" t="str">
        <f t="shared" ref="X6" si="4">X8</f>
        <v>非該当</v>
      </c>
      <c r="Y6" s="50" t="str">
        <f t="shared" si="3"/>
        <v>１３：１</v>
      </c>
      <c r="Z6" s="51">
        <f t="shared" si="3"/>
        <v>84</v>
      </c>
      <c r="AA6" s="51">
        <f t="shared" si="3"/>
        <v>46</v>
      </c>
      <c r="AB6" s="51" t="str">
        <f t="shared" si="3"/>
        <v>-</v>
      </c>
      <c r="AC6" s="51" t="str">
        <f t="shared" si="3"/>
        <v>-</v>
      </c>
      <c r="AD6" s="51" t="str">
        <f t="shared" si="3"/>
        <v>-</v>
      </c>
      <c r="AE6" s="51">
        <f t="shared" si="3"/>
        <v>130</v>
      </c>
      <c r="AF6" s="51">
        <f t="shared" si="3"/>
        <v>81</v>
      </c>
      <c r="AG6" s="51">
        <f t="shared" si="3"/>
        <v>46</v>
      </c>
      <c r="AH6" s="51">
        <f t="shared" si="3"/>
        <v>127</v>
      </c>
      <c r="AI6" s="52">
        <f>IF(AI8="-",NA(),AI8)</f>
        <v>95.1</v>
      </c>
      <c r="AJ6" s="52">
        <f t="shared" ref="AJ6:AR6" si="5">IF(AJ8="-",NA(),AJ8)</f>
        <v>93.5</v>
      </c>
      <c r="AK6" s="52">
        <f t="shared" si="5"/>
        <v>104.4</v>
      </c>
      <c r="AL6" s="52">
        <f t="shared" si="5"/>
        <v>107.6</v>
      </c>
      <c r="AM6" s="52">
        <f t="shared" si="5"/>
        <v>97.1</v>
      </c>
      <c r="AN6" s="52">
        <f t="shared" si="5"/>
        <v>96.9</v>
      </c>
      <c r="AO6" s="52">
        <f t="shared" si="5"/>
        <v>100.6</v>
      </c>
      <c r="AP6" s="52">
        <f t="shared" si="5"/>
        <v>105.9</v>
      </c>
      <c r="AQ6" s="52">
        <f t="shared" si="5"/>
        <v>104.3</v>
      </c>
      <c r="AR6" s="52">
        <f t="shared" si="5"/>
        <v>96.3</v>
      </c>
      <c r="AS6" s="52" t="str">
        <f>IF(AS8="-","【-】","【"&amp;SUBSTITUTE(TEXT(AS8,"#,##0.0"),"-","△")&amp;"】")</f>
        <v>【96.6】</v>
      </c>
      <c r="AT6" s="52">
        <f>IF(AT8="-",NA(),AT8)</f>
        <v>91</v>
      </c>
      <c r="AU6" s="52">
        <f t="shared" ref="AU6:BC6" si="6">IF(AU8="-",NA(),AU8)</f>
        <v>87.9</v>
      </c>
      <c r="AV6" s="52">
        <f t="shared" si="6"/>
        <v>90.5</v>
      </c>
      <c r="AW6" s="52">
        <f t="shared" si="6"/>
        <v>87.9</v>
      </c>
      <c r="AX6" s="52">
        <f t="shared" si="6"/>
        <v>88.8</v>
      </c>
      <c r="AY6" s="52">
        <f t="shared" si="6"/>
        <v>84.3</v>
      </c>
      <c r="AZ6" s="52">
        <f t="shared" si="6"/>
        <v>80.7</v>
      </c>
      <c r="BA6" s="52">
        <f t="shared" si="6"/>
        <v>82.2</v>
      </c>
      <c r="BB6" s="52">
        <f t="shared" si="6"/>
        <v>81.7</v>
      </c>
      <c r="BC6" s="52">
        <f t="shared" si="6"/>
        <v>81</v>
      </c>
      <c r="BD6" s="52" t="str">
        <f>IF(BD8="-","【-】","【"&amp;SUBSTITUTE(TEXT(BD8,"#,##0.0"),"-","△")&amp;"】")</f>
        <v>【86.6】</v>
      </c>
      <c r="BE6" s="52">
        <f>IF(BE8="-",NA(),BE8)</f>
        <v>88.1</v>
      </c>
      <c r="BF6" s="52">
        <f t="shared" ref="BF6:BN6" si="7">IF(BF8="-",NA(),BF8)</f>
        <v>85</v>
      </c>
      <c r="BG6" s="52">
        <f t="shared" si="7"/>
        <v>87.6</v>
      </c>
      <c r="BH6" s="52">
        <f t="shared" si="7"/>
        <v>85.1</v>
      </c>
      <c r="BI6" s="52">
        <f t="shared" si="7"/>
        <v>85.8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85.4</v>
      </c>
      <c r="BQ6" s="52">
        <f t="shared" ref="BQ6:BY6" si="8">IF(BQ8="-",NA(),BQ8)</f>
        <v>80.400000000000006</v>
      </c>
      <c r="BR6" s="52">
        <f t="shared" si="8"/>
        <v>82.9</v>
      </c>
      <c r="BS6" s="52">
        <f t="shared" si="8"/>
        <v>76.7</v>
      </c>
      <c r="BT6" s="52">
        <f t="shared" si="8"/>
        <v>85.7</v>
      </c>
      <c r="BU6" s="52">
        <f t="shared" si="8"/>
        <v>70.400000000000006</v>
      </c>
      <c r="BV6" s="52">
        <f t="shared" si="8"/>
        <v>65.8</v>
      </c>
      <c r="BW6" s="52">
        <f t="shared" si="8"/>
        <v>65</v>
      </c>
      <c r="BX6" s="52">
        <f t="shared" si="8"/>
        <v>63.3</v>
      </c>
      <c r="BY6" s="52">
        <f t="shared" si="8"/>
        <v>64.7</v>
      </c>
      <c r="BZ6" s="52" t="str">
        <f>IF(BZ8="-","【-】","【"&amp;SUBSTITUTE(TEXT(BZ8,"#,##0.0"),"-","△")&amp;"】")</f>
        <v>【68.7】</v>
      </c>
      <c r="CA6" s="53">
        <f>IF(CA8="-",NA(),CA8)</f>
        <v>33931</v>
      </c>
      <c r="CB6" s="53">
        <f t="shared" ref="CB6:CJ6" si="9">IF(CB8="-",NA(),CB8)</f>
        <v>35111</v>
      </c>
      <c r="CC6" s="53">
        <f t="shared" si="9"/>
        <v>35655</v>
      </c>
      <c r="CD6" s="53">
        <f t="shared" si="9"/>
        <v>38411</v>
      </c>
      <c r="CE6" s="53">
        <f t="shared" si="9"/>
        <v>35105</v>
      </c>
      <c r="CF6" s="53">
        <f t="shared" si="9"/>
        <v>35788</v>
      </c>
      <c r="CG6" s="53">
        <f t="shared" si="9"/>
        <v>37855</v>
      </c>
      <c r="CH6" s="53">
        <f t="shared" si="9"/>
        <v>39289</v>
      </c>
      <c r="CI6" s="53">
        <f t="shared" si="9"/>
        <v>40846</v>
      </c>
      <c r="CJ6" s="53">
        <f t="shared" si="9"/>
        <v>41075</v>
      </c>
      <c r="CK6" s="52" t="str">
        <f>IF(CK8="-","【-】","【"&amp;SUBSTITUTE(TEXT(CK8,"#,##0"),"-","△")&amp;"】")</f>
        <v>【62,428】</v>
      </c>
      <c r="CL6" s="53">
        <f>IF(CL8="-",NA(),CL8)</f>
        <v>16927</v>
      </c>
      <c r="CM6" s="53">
        <f t="shared" ref="CM6:CU6" si="10">IF(CM8="-",NA(),CM8)</f>
        <v>16739</v>
      </c>
      <c r="CN6" s="53">
        <f t="shared" si="10"/>
        <v>15652</v>
      </c>
      <c r="CO6" s="53">
        <f t="shared" si="10"/>
        <v>15649</v>
      </c>
      <c r="CP6" s="53">
        <f t="shared" si="10"/>
        <v>15609</v>
      </c>
      <c r="CQ6" s="53">
        <f t="shared" si="10"/>
        <v>10602</v>
      </c>
      <c r="CR6" s="53">
        <f t="shared" si="10"/>
        <v>11234</v>
      </c>
      <c r="CS6" s="53">
        <f t="shared" si="10"/>
        <v>11512</v>
      </c>
      <c r="CT6" s="53">
        <f t="shared" si="10"/>
        <v>11831</v>
      </c>
      <c r="CU6" s="53">
        <f t="shared" si="10"/>
        <v>11652</v>
      </c>
      <c r="CV6" s="52" t="str">
        <f>IF(CV8="-","【-】","【"&amp;SUBSTITUTE(TEXT(CV8,"#,##0"),"-","△")&amp;"】")</f>
        <v>【18,236】</v>
      </c>
      <c r="CW6" s="52">
        <f>IF(CW8="-",NA(),CW8)</f>
        <v>70</v>
      </c>
      <c r="CX6" s="52">
        <f t="shared" ref="CX6:DF6" si="11">IF(CX8="-",NA(),CX8)</f>
        <v>72.3</v>
      </c>
      <c r="CY6" s="52">
        <f t="shared" si="11"/>
        <v>71.8</v>
      </c>
      <c r="CZ6" s="52">
        <f t="shared" si="11"/>
        <v>73</v>
      </c>
      <c r="DA6" s="52">
        <f t="shared" si="11"/>
        <v>73.3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15.3</v>
      </c>
      <c r="DI6" s="52">
        <f t="shared" ref="DI6:DQ6" si="12">IF(DI8="-",NA(),DI8)</f>
        <v>15.4</v>
      </c>
      <c r="DJ6" s="52">
        <f t="shared" si="12"/>
        <v>13.1</v>
      </c>
      <c r="DK6" s="52">
        <f t="shared" si="12"/>
        <v>14.2</v>
      </c>
      <c r="DL6" s="52">
        <f t="shared" si="12"/>
        <v>12.4</v>
      </c>
      <c r="DM6" s="52">
        <f t="shared" si="12"/>
        <v>17.5</v>
      </c>
      <c r="DN6" s="52">
        <f t="shared" si="12"/>
        <v>17.5</v>
      </c>
      <c r="DO6" s="52">
        <f t="shared" si="12"/>
        <v>17.3</v>
      </c>
      <c r="DP6" s="52">
        <f t="shared" si="12"/>
        <v>17.899999999999999</v>
      </c>
      <c r="DQ6" s="52">
        <f t="shared" si="12"/>
        <v>18</v>
      </c>
      <c r="DR6" s="52" t="str">
        <f>IF(DR8="-","【-】","【"&amp;SUBSTITUTE(TEXT(DR8,"#,##0.0"),"-","△")&amp;"】")</f>
        <v>【26.4】</v>
      </c>
      <c r="DS6" s="52">
        <f>IF(DS8="-",NA(),DS8)</f>
        <v>105.5</v>
      </c>
      <c r="DT6" s="52">
        <f t="shared" ref="DT6:EB6" si="13">IF(DT8="-",NA(),DT8)</f>
        <v>118.7</v>
      </c>
      <c r="DU6" s="52">
        <f t="shared" si="13"/>
        <v>111.9</v>
      </c>
      <c r="DV6" s="52">
        <f t="shared" si="13"/>
        <v>103.9</v>
      </c>
      <c r="DW6" s="52">
        <f t="shared" si="13"/>
        <v>106.9</v>
      </c>
      <c r="DX6" s="52">
        <f t="shared" si="13"/>
        <v>120.5</v>
      </c>
      <c r="DY6" s="52">
        <f t="shared" si="13"/>
        <v>124.2</v>
      </c>
      <c r="DZ6" s="52">
        <f t="shared" si="13"/>
        <v>121.6</v>
      </c>
      <c r="EA6" s="52">
        <f t="shared" si="13"/>
        <v>118.9</v>
      </c>
      <c r="EB6" s="52">
        <f t="shared" si="13"/>
        <v>121.9</v>
      </c>
      <c r="EC6" s="52" t="str">
        <f>IF(EC8="-","【-】","【"&amp;SUBSTITUTE(TEXT(EC8,"#,##0.0"),"-","△")&amp;"】")</f>
        <v>【54.5】</v>
      </c>
      <c r="ED6" s="52">
        <f>IF(ED8="-",NA(),ED8)</f>
        <v>67.7</v>
      </c>
      <c r="EE6" s="52">
        <f t="shared" ref="EE6:EM6" si="14">IF(EE8="-",NA(),EE8)</f>
        <v>69.8</v>
      </c>
      <c r="EF6" s="52">
        <f t="shared" si="14"/>
        <v>72.3</v>
      </c>
      <c r="EG6" s="52">
        <f t="shared" si="14"/>
        <v>73.400000000000006</v>
      </c>
      <c r="EH6" s="52">
        <f t="shared" si="14"/>
        <v>75.5</v>
      </c>
      <c r="EI6" s="52">
        <f t="shared" si="14"/>
        <v>54.6</v>
      </c>
      <c r="EJ6" s="52">
        <f t="shared" si="14"/>
        <v>56.9</v>
      </c>
      <c r="EK6" s="52">
        <f t="shared" si="14"/>
        <v>58.1</v>
      </c>
      <c r="EL6" s="52">
        <f t="shared" si="14"/>
        <v>59.4</v>
      </c>
      <c r="EM6" s="52">
        <f t="shared" si="14"/>
        <v>59.1</v>
      </c>
      <c r="EN6" s="52" t="str">
        <f>IF(EN8="-","【-】","【"&amp;SUBSTITUTE(TEXT(EN8,"#,##0.0"),"-","△")&amp;"】")</f>
        <v>【57.0】</v>
      </c>
      <c r="EO6" s="52">
        <f>IF(EO8="-",NA(),EO8)</f>
        <v>76</v>
      </c>
      <c r="EP6" s="52">
        <f t="shared" ref="EP6:EX6" si="15">IF(EP8="-",NA(),EP8)</f>
        <v>78.099999999999994</v>
      </c>
      <c r="EQ6" s="52">
        <f t="shared" si="15"/>
        <v>79.8</v>
      </c>
      <c r="ER6" s="52">
        <f t="shared" si="15"/>
        <v>79.2</v>
      </c>
      <c r="ES6" s="52">
        <f t="shared" si="15"/>
        <v>81.099999999999994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29169993</v>
      </c>
      <c r="FA6" s="53">
        <f t="shared" ref="FA6:FI6" si="16">IF(FA8="-",NA(),FA8)</f>
        <v>31139754</v>
      </c>
      <c r="FB6" s="53">
        <f t="shared" si="16"/>
        <v>31248477</v>
      </c>
      <c r="FC6" s="53">
        <f t="shared" si="16"/>
        <v>31427385</v>
      </c>
      <c r="FD6" s="53">
        <f t="shared" si="16"/>
        <v>31074069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5">
      <c r="A7" s="35" t="s">
        <v>163</v>
      </c>
      <c r="B7" s="50">
        <f t="shared" ref="B7:AH7" si="17">B8</f>
        <v>2023</v>
      </c>
      <c r="C7" s="50">
        <f t="shared" si="17"/>
        <v>232033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6</v>
      </c>
      <c r="R7" s="50" t="str">
        <f t="shared" si="17"/>
        <v>-</v>
      </c>
      <c r="S7" s="50" t="str">
        <f t="shared" si="17"/>
        <v>ド 透</v>
      </c>
      <c r="T7" s="50" t="str">
        <f t="shared" si="17"/>
        <v>救 輪</v>
      </c>
      <c r="U7" s="51">
        <f>U8</f>
        <v>378496</v>
      </c>
      <c r="V7" s="51">
        <f>V8</f>
        <v>8560</v>
      </c>
      <c r="W7" s="50" t="str">
        <f>W8</f>
        <v>非該当</v>
      </c>
      <c r="X7" s="50" t="str">
        <f t="shared" si="17"/>
        <v>非該当</v>
      </c>
      <c r="Y7" s="50" t="str">
        <f t="shared" si="17"/>
        <v>１３：１</v>
      </c>
      <c r="Z7" s="51">
        <f t="shared" si="17"/>
        <v>84</v>
      </c>
      <c r="AA7" s="51">
        <f t="shared" si="17"/>
        <v>46</v>
      </c>
      <c r="AB7" s="51" t="str">
        <f t="shared" si="17"/>
        <v>-</v>
      </c>
      <c r="AC7" s="51" t="str">
        <f t="shared" si="17"/>
        <v>-</v>
      </c>
      <c r="AD7" s="51" t="str">
        <f t="shared" si="17"/>
        <v>-</v>
      </c>
      <c r="AE7" s="51">
        <f t="shared" si="17"/>
        <v>130</v>
      </c>
      <c r="AF7" s="51">
        <f t="shared" si="17"/>
        <v>81</v>
      </c>
      <c r="AG7" s="51">
        <f t="shared" si="17"/>
        <v>46</v>
      </c>
      <c r="AH7" s="51">
        <f t="shared" si="17"/>
        <v>127</v>
      </c>
      <c r="AI7" s="52">
        <f>AI8</f>
        <v>95.1</v>
      </c>
      <c r="AJ7" s="52">
        <f t="shared" ref="AJ7:AR7" si="18">AJ8</f>
        <v>93.5</v>
      </c>
      <c r="AK7" s="52">
        <f t="shared" si="18"/>
        <v>104.4</v>
      </c>
      <c r="AL7" s="52">
        <f t="shared" si="18"/>
        <v>107.6</v>
      </c>
      <c r="AM7" s="52">
        <f t="shared" si="18"/>
        <v>97.1</v>
      </c>
      <c r="AN7" s="52">
        <f t="shared" si="18"/>
        <v>96.9</v>
      </c>
      <c r="AO7" s="52">
        <f t="shared" si="18"/>
        <v>100.6</v>
      </c>
      <c r="AP7" s="52">
        <f t="shared" si="18"/>
        <v>105.9</v>
      </c>
      <c r="AQ7" s="52">
        <f t="shared" si="18"/>
        <v>104.3</v>
      </c>
      <c r="AR7" s="52">
        <f t="shared" si="18"/>
        <v>96.3</v>
      </c>
      <c r="AS7" s="52"/>
      <c r="AT7" s="52">
        <f>AT8</f>
        <v>91</v>
      </c>
      <c r="AU7" s="52">
        <f t="shared" ref="AU7:BC7" si="19">AU8</f>
        <v>87.9</v>
      </c>
      <c r="AV7" s="52">
        <f t="shared" si="19"/>
        <v>90.5</v>
      </c>
      <c r="AW7" s="52">
        <f t="shared" si="19"/>
        <v>87.9</v>
      </c>
      <c r="AX7" s="52">
        <f t="shared" si="19"/>
        <v>88.8</v>
      </c>
      <c r="AY7" s="52">
        <f t="shared" si="19"/>
        <v>84.3</v>
      </c>
      <c r="AZ7" s="52">
        <f t="shared" si="19"/>
        <v>80.7</v>
      </c>
      <c r="BA7" s="52">
        <f t="shared" si="19"/>
        <v>82.2</v>
      </c>
      <c r="BB7" s="52">
        <f t="shared" si="19"/>
        <v>81.7</v>
      </c>
      <c r="BC7" s="52">
        <f t="shared" si="19"/>
        <v>81</v>
      </c>
      <c r="BD7" s="52"/>
      <c r="BE7" s="52">
        <f>BE8</f>
        <v>88.1</v>
      </c>
      <c r="BF7" s="52">
        <f t="shared" ref="BF7:BN7" si="20">BF8</f>
        <v>85</v>
      </c>
      <c r="BG7" s="52">
        <f t="shared" si="20"/>
        <v>87.6</v>
      </c>
      <c r="BH7" s="52">
        <f t="shared" si="20"/>
        <v>85.1</v>
      </c>
      <c r="BI7" s="52">
        <f t="shared" si="20"/>
        <v>85.8</v>
      </c>
      <c r="BJ7" s="52">
        <f t="shared" si="20"/>
        <v>80.599999999999994</v>
      </c>
      <c r="BK7" s="52">
        <f t="shared" si="20"/>
        <v>77.099999999999994</v>
      </c>
      <c r="BL7" s="52">
        <f t="shared" si="20"/>
        <v>78.599999999999994</v>
      </c>
      <c r="BM7" s="52">
        <f t="shared" si="20"/>
        <v>78.099999999999994</v>
      </c>
      <c r="BN7" s="52">
        <f t="shared" si="20"/>
        <v>77.5</v>
      </c>
      <c r="BO7" s="52"/>
      <c r="BP7" s="52">
        <f>BP8</f>
        <v>85.4</v>
      </c>
      <c r="BQ7" s="52">
        <f t="shared" ref="BQ7:BY7" si="21">BQ8</f>
        <v>80.400000000000006</v>
      </c>
      <c r="BR7" s="52">
        <f t="shared" si="21"/>
        <v>82.9</v>
      </c>
      <c r="BS7" s="52">
        <f t="shared" si="21"/>
        <v>76.7</v>
      </c>
      <c r="BT7" s="52">
        <f t="shared" si="21"/>
        <v>85.7</v>
      </c>
      <c r="BU7" s="52">
        <f t="shared" si="21"/>
        <v>70.400000000000006</v>
      </c>
      <c r="BV7" s="52">
        <f t="shared" si="21"/>
        <v>65.8</v>
      </c>
      <c r="BW7" s="52">
        <f t="shared" si="21"/>
        <v>65</v>
      </c>
      <c r="BX7" s="52">
        <f t="shared" si="21"/>
        <v>63.3</v>
      </c>
      <c r="BY7" s="52">
        <f t="shared" si="21"/>
        <v>64.7</v>
      </c>
      <c r="BZ7" s="52"/>
      <c r="CA7" s="53">
        <f>CA8</f>
        <v>33931</v>
      </c>
      <c r="CB7" s="53">
        <f t="shared" ref="CB7:CJ7" si="22">CB8</f>
        <v>35111</v>
      </c>
      <c r="CC7" s="53">
        <f t="shared" si="22"/>
        <v>35655</v>
      </c>
      <c r="CD7" s="53">
        <f t="shared" si="22"/>
        <v>38411</v>
      </c>
      <c r="CE7" s="53">
        <f t="shared" si="22"/>
        <v>35105</v>
      </c>
      <c r="CF7" s="53">
        <f t="shared" si="22"/>
        <v>35788</v>
      </c>
      <c r="CG7" s="53">
        <f t="shared" si="22"/>
        <v>37855</v>
      </c>
      <c r="CH7" s="53">
        <f t="shared" si="22"/>
        <v>39289</v>
      </c>
      <c r="CI7" s="53">
        <f t="shared" si="22"/>
        <v>40846</v>
      </c>
      <c r="CJ7" s="53">
        <f t="shared" si="22"/>
        <v>41075</v>
      </c>
      <c r="CK7" s="52"/>
      <c r="CL7" s="53">
        <f>CL8</f>
        <v>16927</v>
      </c>
      <c r="CM7" s="53">
        <f t="shared" ref="CM7:CU7" si="23">CM8</f>
        <v>16739</v>
      </c>
      <c r="CN7" s="53">
        <f t="shared" si="23"/>
        <v>15652</v>
      </c>
      <c r="CO7" s="53">
        <f t="shared" si="23"/>
        <v>15649</v>
      </c>
      <c r="CP7" s="53">
        <f t="shared" si="23"/>
        <v>15609</v>
      </c>
      <c r="CQ7" s="53">
        <f t="shared" si="23"/>
        <v>10602</v>
      </c>
      <c r="CR7" s="53">
        <f t="shared" si="23"/>
        <v>11234</v>
      </c>
      <c r="CS7" s="53">
        <f t="shared" si="23"/>
        <v>11512</v>
      </c>
      <c r="CT7" s="53">
        <f t="shared" si="23"/>
        <v>11831</v>
      </c>
      <c r="CU7" s="53">
        <f t="shared" si="23"/>
        <v>11652</v>
      </c>
      <c r="CV7" s="52"/>
      <c r="CW7" s="52">
        <f>CW8</f>
        <v>70</v>
      </c>
      <c r="CX7" s="52">
        <f t="shared" ref="CX7:DF7" si="24">CX8</f>
        <v>72.3</v>
      </c>
      <c r="CY7" s="52">
        <f t="shared" si="24"/>
        <v>71.8</v>
      </c>
      <c r="CZ7" s="52">
        <f t="shared" si="24"/>
        <v>73</v>
      </c>
      <c r="DA7" s="52">
        <f t="shared" si="24"/>
        <v>73.3</v>
      </c>
      <c r="DB7" s="52">
        <f t="shared" si="24"/>
        <v>63.3</v>
      </c>
      <c r="DC7" s="52">
        <f t="shared" si="24"/>
        <v>68.5</v>
      </c>
      <c r="DD7" s="52">
        <f t="shared" si="24"/>
        <v>67.099999999999994</v>
      </c>
      <c r="DE7" s="52">
        <f t="shared" si="24"/>
        <v>66.900000000000006</v>
      </c>
      <c r="DF7" s="52">
        <f t="shared" si="24"/>
        <v>68.099999999999994</v>
      </c>
      <c r="DG7" s="52"/>
      <c r="DH7" s="52">
        <f>DH8</f>
        <v>15.3</v>
      </c>
      <c r="DI7" s="52">
        <f t="shared" ref="DI7:DQ7" si="25">DI8</f>
        <v>15.4</v>
      </c>
      <c r="DJ7" s="52">
        <f t="shared" si="25"/>
        <v>13.1</v>
      </c>
      <c r="DK7" s="52">
        <f t="shared" si="25"/>
        <v>14.2</v>
      </c>
      <c r="DL7" s="52">
        <f t="shared" si="25"/>
        <v>12.4</v>
      </c>
      <c r="DM7" s="52">
        <f t="shared" si="25"/>
        <v>17.5</v>
      </c>
      <c r="DN7" s="52">
        <f t="shared" si="25"/>
        <v>17.5</v>
      </c>
      <c r="DO7" s="52">
        <f t="shared" si="25"/>
        <v>17.3</v>
      </c>
      <c r="DP7" s="52">
        <f t="shared" si="25"/>
        <v>17.899999999999999</v>
      </c>
      <c r="DQ7" s="52">
        <f t="shared" si="25"/>
        <v>18</v>
      </c>
      <c r="DR7" s="52"/>
      <c r="DS7" s="52">
        <f>DS8</f>
        <v>105.5</v>
      </c>
      <c r="DT7" s="52">
        <f t="shared" ref="DT7:EB7" si="26">DT8</f>
        <v>118.7</v>
      </c>
      <c r="DU7" s="52">
        <f t="shared" si="26"/>
        <v>111.9</v>
      </c>
      <c r="DV7" s="52">
        <f t="shared" si="26"/>
        <v>103.9</v>
      </c>
      <c r="DW7" s="52">
        <f t="shared" si="26"/>
        <v>106.9</v>
      </c>
      <c r="DX7" s="52">
        <f t="shared" si="26"/>
        <v>120.5</v>
      </c>
      <c r="DY7" s="52">
        <f t="shared" si="26"/>
        <v>124.2</v>
      </c>
      <c r="DZ7" s="52">
        <f t="shared" si="26"/>
        <v>121.6</v>
      </c>
      <c r="EA7" s="52">
        <f t="shared" si="26"/>
        <v>118.9</v>
      </c>
      <c r="EB7" s="52">
        <f t="shared" si="26"/>
        <v>121.9</v>
      </c>
      <c r="EC7" s="52"/>
      <c r="ED7" s="52">
        <f>ED8</f>
        <v>67.7</v>
      </c>
      <c r="EE7" s="52">
        <f t="shared" ref="EE7:EM7" si="27">EE8</f>
        <v>69.8</v>
      </c>
      <c r="EF7" s="52">
        <f t="shared" si="27"/>
        <v>72.3</v>
      </c>
      <c r="EG7" s="52">
        <f t="shared" si="27"/>
        <v>73.400000000000006</v>
      </c>
      <c r="EH7" s="52">
        <f t="shared" si="27"/>
        <v>75.5</v>
      </c>
      <c r="EI7" s="52">
        <f t="shared" si="27"/>
        <v>54.6</v>
      </c>
      <c r="EJ7" s="52">
        <f t="shared" si="27"/>
        <v>56.9</v>
      </c>
      <c r="EK7" s="52">
        <f t="shared" si="27"/>
        <v>58.1</v>
      </c>
      <c r="EL7" s="52">
        <f t="shared" si="27"/>
        <v>59.4</v>
      </c>
      <c r="EM7" s="52">
        <f t="shared" si="27"/>
        <v>59.1</v>
      </c>
      <c r="EN7" s="52"/>
      <c r="EO7" s="52">
        <f>EO8</f>
        <v>76</v>
      </c>
      <c r="EP7" s="52">
        <f t="shared" ref="EP7:EX7" si="28">EP8</f>
        <v>78.099999999999994</v>
      </c>
      <c r="EQ7" s="52">
        <f t="shared" si="28"/>
        <v>79.8</v>
      </c>
      <c r="ER7" s="52">
        <f t="shared" si="28"/>
        <v>79.2</v>
      </c>
      <c r="ES7" s="52">
        <f t="shared" si="28"/>
        <v>81.099999999999994</v>
      </c>
      <c r="ET7" s="52">
        <f t="shared" si="28"/>
        <v>71.7</v>
      </c>
      <c r="EU7" s="52">
        <f t="shared" si="28"/>
        <v>72.900000000000006</v>
      </c>
      <c r="EV7" s="52">
        <f t="shared" si="28"/>
        <v>73.900000000000006</v>
      </c>
      <c r="EW7" s="52">
        <f t="shared" si="28"/>
        <v>74.3</v>
      </c>
      <c r="EX7" s="52">
        <f t="shared" si="28"/>
        <v>72.2</v>
      </c>
      <c r="EY7" s="52"/>
      <c r="EZ7" s="53">
        <f>EZ8</f>
        <v>29169993</v>
      </c>
      <c r="FA7" s="53">
        <f t="shared" ref="FA7:FI7" si="29">FA8</f>
        <v>31139754</v>
      </c>
      <c r="FB7" s="53">
        <f t="shared" si="29"/>
        <v>31248477</v>
      </c>
      <c r="FC7" s="53">
        <f t="shared" si="29"/>
        <v>31427385</v>
      </c>
      <c r="FD7" s="53">
        <f t="shared" si="29"/>
        <v>31074069</v>
      </c>
      <c r="FE7" s="53">
        <f t="shared" si="29"/>
        <v>41891213</v>
      </c>
      <c r="FF7" s="53">
        <f t="shared" si="29"/>
        <v>42806727</v>
      </c>
      <c r="FG7" s="53">
        <f t="shared" si="29"/>
        <v>43530781</v>
      </c>
      <c r="FH7" s="53">
        <f t="shared" si="29"/>
        <v>44196357</v>
      </c>
      <c r="FI7" s="53">
        <f t="shared" si="29"/>
        <v>45484013</v>
      </c>
      <c r="FJ7" s="53"/>
    </row>
    <row r="8" spans="1:166" s="54" customFormat="1" x14ac:dyDescent="0.25">
      <c r="A8" s="35"/>
      <c r="B8" s="55">
        <v>2023</v>
      </c>
      <c r="C8" s="55">
        <v>232033</v>
      </c>
      <c r="D8" s="55">
        <v>46</v>
      </c>
      <c r="E8" s="55">
        <v>6</v>
      </c>
      <c r="F8" s="55">
        <v>0</v>
      </c>
      <c r="G8" s="55">
        <v>4</v>
      </c>
      <c r="H8" s="55" t="s">
        <v>164</v>
      </c>
      <c r="I8" s="55" t="s">
        <v>165</v>
      </c>
      <c r="J8" s="55" t="s">
        <v>166</v>
      </c>
      <c r="K8" s="55" t="s">
        <v>167</v>
      </c>
      <c r="L8" s="55" t="s">
        <v>168</v>
      </c>
      <c r="M8" s="55" t="s">
        <v>169</v>
      </c>
      <c r="N8" s="55" t="s">
        <v>170</v>
      </c>
      <c r="O8" s="55" t="s">
        <v>171</v>
      </c>
      <c r="P8" s="55" t="s">
        <v>172</v>
      </c>
      <c r="Q8" s="56">
        <v>6</v>
      </c>
      <c r="R8" s="55" t="s">
        <v>40</v>
      </c>
      <c r="S8" s="55" t="s">
        <v>173</v>
      </c>
      <c r="T8" s="55" t="s">
        <v>174</v>
      </c>
      <c r="U8" s="56">
        <v>378496</v>
      </c>
      <c r="V8" s="56">
        <v>8560</v>
      </c>
      <c r="W8" s="55" t="s">
        <v>175</v>
      </c>
      <c r="X8" s="55" t="s">
        <v>175</v>
      </c>
      <c r="Y8" s="57" t="s">
        <v>176</v>
      </c>
      <c r="Z8" s="56">
        <v>84</v>
      </c>
      <c r="AA8" s="56">
        <v>46</v>
      </c>
      <c r="AB8" s="56" t="s">
        <v>40</v>
      </c>
      <c r="AC8" s="56" t="s">
        <v>40</v>
      </c>
      <c r="AD8" s="56" t="s">
        <v>40</v>
      </c>
      <c r="AE8" s="56">
        <v>130</v>
      </c>
      <c r="AF8" s="56">
        <v>81</v>
      </c>
      <c r="AG8" s="56">
        <v>46</v>
      </c>
      <c r="AH8" s="56">
        <v>127</v>
      </c>
      <c r="AI8" s="58">
        <v>95.1</v>
      </c>
      <c r="AJ8" s="58">
        <v>93.5</v>
      </c>
      <c r="AK8" s="58">
        <v>104.4</v>
      </c>
      <c r="AL8" s="58">
        <v>107.6</v>
      </c>
      <c r="AM8" s="58">
        <v>97.1</v>
      </c>
      <c r="AN8" s="58">
        <v>96.9</v>
      </c>
      <c r="AO8" s="58">
        <v>100.6</v>
      </c>
      <c r="AP8" s="58">
        <v>105.9</v>
      </c>
      <c r="AQ8" s="58">
        <v>104.3</v>
      </c>
      <c r="AR8" s="58">
        <v>96.3</v>
      </c>
      <c r="AS8" s="58">
        <v>96.6</v>
      </c>
      <c r="AT8" s="58">
        <v>91</v>
      </c>
      <c r="AU8" s="58">
        <v>87.9</v>
      </c>
      <c r="AV8" s="58">
        <v>90.5</v>
      </c>
      <c r="AW8" s="58">
        <v>87.9</v>
      </c>
      <c r="AX8" s="58">
        <v>88.8</v>
      </c>
      <c r="AY8" s="58">
        <v>84.3</v>
      </c>
      <c r="AZ8" s="58">
        <v>80.7</v>
      </c>
      <c r="BA8" s="58">
        <v>82.2</v>
      </c>
      <c r="BB8" s="58">
        <v>81.7</v>
      </c>
      <c r="BC8" s="58">
        <v>81</v>
      </c>
      <c r="BD8" s="58">
        <v>86.6</v>
      </c>
      <c r="BE8" s="59">
        <v>88.1</v>
      </c>
      <c r="BF8" s="59">
        <v>85</v>
      </c>
      <c r="BG8" s="59">
        <v>87.6</v>
      </c>
      <c r="BH8" s="59">
        <v>85.1</v>
      </c>
      <c r="BI8" s="59">
        <v>85.8</v>
      </c>
      <c r="BJ8" s="59">
        <v>80.599999999999994</v>
      </c>
      <c r="BK8" s="59">
        <v>77.099999999999994</v>
      </c>
      <c r="BL8" s="59">
        <v>78.599999999999994</v>
      </c>
      <c r="BM8" s="59">
        <v>78.099999999999994</v>
      </c>
      <c r="BN8" s="59">
        <v>77.5</v>
      </c>
      <c r="BO8" s="59">
        <v>83.9</v>
      </c>
      <c r="BP8" s="58">
        <v>85.4</v>
      </c>
      <c r="BQ8" s="58">
        <v>80.400000000000006</v>
      </c>
      <c r="BR8" s="58">
        <v>82.9</v>
      </c>
      <c r="BS8" s="58">
        <v>76.7</v>
      </c>
      <c r="BT8" s="58">
        <v>85.7</v>
      </c>
      <c r="BU8" s="58">
        <v>70.400000000000006</v>
      </c>
      <c r="BV8" s="58">
        <v>65.8</v>
      </c>
      <c r="BW8" s="58">
        <v>65</v>
      </c>
      <c r="BX8" s="58">
        <v>63.3</v>
      </c>
      <c r="BY8" s="58">
        <v>64.7</v>
      </c>
      <c r="BZ8" s="58">
        <v>68.7</v>
      </c>
      <c r="CA8" s="59">
        <v>33931</v>
      </c>
      <c r="CB8" s="59">
        <v>35111</v>
      </c>
      <c r="CC8" s="59">
        <v>35655</v>
      </c>
      <c r="CD8" s="59">
        <v>38411</v>
      </c>
      <c r="CE8" s="59">
        <v>35105</v>
      </c>
      <c r="CF8" s="59">
        <v>35788</v>
      </c>
      <c r="CG8" s="59">
        <v>37855</v>
      </c>
      <c r="CH8" s="59">
        <v>39289</v>
      </c>
      <c r="CI8" s="59">
        <v>40846</v>
      </c>
      <c r="CJ8" s="59">
        <v>41075</v>
      </c>
      <c r="CK8" s="58">
        <v>62428</v>
      </c>
      <c r="CL8" s="59">
        <v>16927</v>
      </c>
      <c r="CM8" s="59">
        <v>16739</v>
      </c>
      <c r="CN8" s="59">
        <v>15652</v>
      </c>
      <c r="CO8" s="59">
        <v>15649</v>
      </c>
      <c r="CP8" s="59">
        <v>15609</v>
      </c>
      <c r="CQ8" s="59">
        <v>10602</v>
      </c>
      <c r="CR8" s="59">
        <v>11234</v>
      </c>
      <c r="CS8" s="59">
        <v>11512</v>
      </c>
      <c r="CT8" s="59">
        <v>11831</v>
      </c>
      <c r="CU8" s="59">
        <v>11652</v>
      </c>
      <c r="CV8" s="58">
        <v>18236</v>
      </c>
      <c r="CW8" s="59">
        <v>70</v>
      </c>
      <c r="CX8" s="59">
        <v>72.3</v>
      </c>
      <c r="CY8" s="59">
        <v>71.8</v>
      </c>
      <c r="CZ8" s="59">
        <v>73</v>
      </c>
      <c r="DA8" s="59">
        <v>73.3</v>
      </c>
      <c r="DB8" s="59">
        <v>63.3</v>
      </c>
      <c r="DC8" s="59">
        <v>68.5</v>
      </c>
      <c r="DD8" s="59">
        <v>67.099999999999994</v>
      </c>
      <c r="DE8" s="59">
        <v>66.900000000000006</v>
      </c>
      <c r="DF8" s="59">
        <v>68.099999999999994</v>
      </c>
      <c r="DG8" s="59">
        <v>56.1</v>
      </c>
      <c r="DH8" s="59">
        <v>15.3</v>
      </c>
      <c r="DI8" s="59">
        <v>15.4</v>
      </c>
      <c r="DJ8" s="59">
        <v>13.1</v>
      </c>
      <c r="DK8" s="59">
        <v>14.2</v>
      </c>
      <c r="DL8" s="59">
        <v>12.4</v>
      </c>
      <c r="DM8" s="59">
        <v>17.5</v>
      </c>
      <c r="DN8" s="59">
        <v>17.5</v>
      </c>
      <c r="DO8" s="59">
        <v>17.3</v>
      </c>
      <c r="DP8" s="59">
        <v>17.899999999999999</v>
      </c>
      <c r="DQ8" s="59">
        <v>18</v>
      </c>
      <c r="DR8" s="59">
        <v>26.4</v>
      </c>
      <c r="DS8" s="59">
        <v>105.5</v>
      </c>
      <c r="DT8" s="59">
        <v>118.7</v>
      </c>
      <c r="DU8" s="59">
        <v>111.9</v>
      </c>
      <c r="DV8" s="59">
        <v>103.9</v>
      </c>
      <c r="DW8" s="59">
        <v>106.9</v>
      </c>
      <c r="DX8" s="59">
        <v>120.5</v>
      </c>
      <c r="DY8" s="59">
        <v>124.2</v>
      </c>
      <c r="DZ8" s="59">
        <v>121.6</v>
      </c>
      <c r="EA8" s="59">
        <v>118.9</v>
      </c>
      <c r="EB8" s="59">
        <v>121.9</v>
      </c>
      <c r="EC8" s="59">
        <v>54.5</v>
      </c>
      <c r="ED8" s="58">
        <v>67.7</v>
      </c>
      <c r="EE8" s="58">
        <v>69.8</v>
      </c>
      <c r="EF8" s="58">
        <v>72.3</v>
      </c>
      <c r="EG8" s="58">
        <v>73.400000000000006</v>
      </c>
      <c r="EH8" s="58">
        <v>75.5</v>
      </c>
      <c r="EI8" s="58">
        <v>54.6</v>
      </c>
      <c r="EJ8" s="58">
        <v>56.9</v>
      </c>
      <c r="EK8" s="58">
        <v>58.1</v>
      </c>
      <c r="EL8" s="58">
        <v>59.4</v>
      </c>
      <c r="EM8" s="58">
        <v>59.1</v>
      </c>
      <c r="EN8" s="58">
        <v>57</v>
      </c>
      <c r="EO8" s="58">
        <v>76</v>
      </c>
      <c r="EP8" s="58">
        <v>78.099999999999994</v>
      </c>
      <c r="EQ8" s="58">
        <v>79.8</v>
      </c>
      <c r="ER8" s="58">
        <v>79.2</v>
      </c>
      <c r="ES8" s="58">
        <v>81.099999999999994</v>
      </c>
      <c r="ET8" s="58">
        <v>71.7</v>
      </c>
      <c r="EU8" s="58">
        <v>72.900000000000006</v>
      </c>
      <c r="EV8" s="58">
        <v>73.900000000000006</v>
      </c>
      <c r="EW8" s="58">
        <v>74.3</v>
      </c>
      <c r="EX8" s="58">
        <v>72.2</v>
      </c>
      <c r="EY8" s="58">
        <v>70.400000000000006</v>
      </c>
      <c r="EZ8" s="59">
        <v>29169993</v>
      </c>
      <c r="FA8" s="59">
        <v>31139754</v>
      </c>
      <c r="FB8" s="59">
        <v>31248477</v>
      </c>
      <c r="FC8" s="59">
        <v>31427385</v>
      </c>
      <c r="FD8" s="59">
        <v>31074069</v>
      </c>
      <c r="FE8" s="59">
        <v>41891213</v>
      </c>
      <c r="FF8" s="59">
        <v>42806727</v>
      </c>
      <c r="FG8" s="59">
        <v>43530781</v>
      </c>
      <c r="FH8" s="59">
        <v>44196357</v>
      </c>
      <c r="FI8" s="59">
        <v>45484013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2025-02-10T04:09:40Z</cp:lastPrinted>
  <dcterms:created xsi:type="dcterms:W3CDTF">2025-01-16T06:42:38Z</dcterms:created>
  <dcterms:modified xsi:type="dcterms:W3CDTF">2025-02-10T04:09:43Z</dcterms:modified>
  <cp:category/>
</cp:coreProperties>
</file>