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05　瀬戸市　〇\下水道事業（公下）\"/>
    </mc:Choice>
  </mc:AlternateContent>
  <xr:revisionPtr revIDLastSave="0" documentId="13_ncr:1_{F85FE5B8-A5E1-44A8-A11D-69275FD295DC}" xr6:coauthVersionLast="47" xr6:coauthVersionMax="47" xr10:uidLastSave="{00000000-0000-0000-0000-000000000000}"/>
  <workbookProtection workbookAlgorithmName="SHA-512" workbookHashValue="Ql0YnjAblpA4V9cwO2zBRVYI2SmnU3isck92gYn3Go75C2MHcKfnWW4pgEnFDGoQcA+9ctBv67GT8Fm2ns8dMw==" workbookSaltValue="UIYmQR/ZabRvGjxeG9kGFw=="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AD10" i="4" s="1"/>
  <c r="Q6" i="5"/>
  <c r="W10" i="4" s="1"/>
  <c r="P6" i="5"/>
  <c r="P10" i="4" s="1"/>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85" i="4"/>
  <c r="BB10" i="4"/>
  <c r="AT10" i="4"/>
  <c r="AT8" i="4"/>
  <c r="W8" i="4"/>
  <c r="P8" i="4"/>
  <c r="B6"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<sst xmlns="http://schemas.openxmlformats.org/spreadsheetml/2006/main" count="253" uniqueCount="116">
  <si>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</si>
  <si>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</si>
  <si>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</si>
  <si>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</si>
  <si>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</si>
  <si>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</si>
  <si>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</si>
  <si>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</si>
  <si>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</si>
  <si>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</si>
  <si>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</si>
  <si>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</si>
  <si>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</si>
  <si>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</si>
  <si>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</si>
  <si>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</si>
  <si>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</si>
  <si>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</si>
  <si>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</si>
  <si>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</si>
  <si>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</si>
  <si>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</si>
  <si>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</si>
  <si>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</si>
  <si>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</si>
  <si>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</si>
  <si>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</si>
  <si>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</si>
  <si>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</si>
  <si>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</si>
  <si>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</si>
  <si>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</si>
  <si>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</si>
  <si>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</si>
  <si>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</si>
  <si>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</si>
  <si>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</si>
  <si>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</si>
  <si>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</si>
  <si>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</si>
  <si>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</si>
  <si>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</si>
  <si>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</si>
  <si>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</si>
  <si>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</si>
  <si>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</si>
  <si>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</si>
  <si>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</si>
  <si>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</si>
  <si>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</si>
  <si>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</si>
  <si>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</si>
  <si>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</si>
  <si>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</si>
  <si>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</si>
  <si>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</si>
  <si>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</si>
  <si>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</si>
  <si>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</si>
  <si>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</si>
  <si>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</si>
  <si>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</si>
  <si>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</si>
  <si>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</si>
  <si>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</si>
  <si>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</si>
  <si>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</si>
  <si>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</si>
  <si>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</si>
  <si>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</si>
  <si>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</si>
  <si>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</si>
  <si>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</si>
  <si>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</si>
  <si>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</si>
  <si>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</si>
  <si>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</si>
  <si>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</si>
  <si>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</si>
  <si>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</si>
  <si>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</si>
  <si>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</si>
  <si>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</si>
  <si>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</si>
  <si>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</si>
  <si>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</si>
  <si>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</si>
  <si>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</si>
  <si>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</si>
  <si>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</si>
  <si>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</si>
  <si>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</si>
  <si>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</si>
  <si>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</si>
  <si>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</si>
  <si>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</si>
  <si>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瀬戸市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</si>
  <si>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</si>
  <si>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</si>
  <si>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</si>
  <si>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</si>
  <si>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</si>
  <si>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</si>
  <si>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</si>
  <si>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</si>
  <si>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</si>
  <si>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</si>
  <si>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</si>
  <si>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</si>
  <si>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</si>
  <si>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</si>
  <si>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</si>
  <si>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</si>
  <si>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①経常収支比率は100％を超えており、単年度収支は黒字となっているものの、経常収益には一般会計繰入金が含まれており、収入の確保と事業の効率化を進める必要がある。
③流動比率が類似団体平均を大きく下回っているのは、建設改良費等に充てられた企業債償還金が多く、保有資金が少ないためである。前年度より上昇したのは、保有現金残高が増加したためである。
④企業債残高対事業規模比率が類似団体平均と比べて高い数値となっているのは、処理区域拡大に向けた投資を積極的に行っているためであり、今後も投資と財源のバランスに留意しながら、計画的な事業実施に取り組む。
⑤経費回収率は類似団体平均より低く、100％を下回っている。改善に向けて、汚水処理費のさらなる削減に努めるとともに、下水道使用料改定の必要性について検討を行う。
⑥汚水処理原価は、類似団体と同水準であるが、引き続き、事業の効率化に取り組む。前年度より低くなったのは、減価償却費が減少したことによるものである。
⑦施設利用率は、類似団体平均より低いが、今後は処理区域拡大に伴う水洗化人口の増加により、一日平均処理量が増え、処理場の利用率の向上が見込まれる。
⑧水洗化率が類似団体平均より低くなっているのは、近年拡大した処理区域には比較的新しい住宅が多く、現状の合併処理浄化槽からの下水道への転換が進みにくいためである。今後も接続勧奨に取り組み水洗化率の向上に努める。</t>
    <rPh sb="154" eb="156">
      <t>ホユウ</t>
    </rPh>
    <rPh sb="156" eb="158">
      <t>ゲンキン</t>
    </rPh>
    <rPh sb="158" eb="160">
      <t>ザンダカ</t>
    </rPh>
    <rPh sb="161" eb="163">
      <t>ゾウカ</t>
    </rPh>
    <rPh sb="406" eb="411">
      <t>ゲンカショウキャクヒ</t>
    </rPh>
    <rPh sb="412" eb="414">
      <t>ゲンショウ</t>
    </rPh>
    <phoneticPr fontId="4"/>
  </si>
  <si>
    <t>①有形固定資産減価償却率が低いのは、令和2年度に地方公営企業法を適用したことによるものが大きく、法適化した際に、過年度の減価償却累計額を計上していないためである。
②管渠老朽化率は、類似団体より高いが、ストックマネジメント計画に基づき、老朽管渠の計画的かつ効率的な更新に取り組んでいる。
③管渠改善率は、類似団体より高いものの、低い数値となっている。引き続き、ストックマネジメント計画に基づき、老朽管渠の計画的かつ効率的な更新に取り組む。</t>
    <rPh sb="91" eb="93">
      <t>ルイジ</t>
    </rPh>
    <rPh sb="93" eb="95">
      <t>ダンタイ</t>
    </rPh>
    <rPh sb="97" eb="98">
      <t>タカ</t>
    </rPh>
    <rPh sb="111" eb="113">
      <t>ケイカク</t>
    </rPh>
    <rPh sb="114" eb="115">
      <t>モト</t>
    </rPh>
    <rPh sb="118" eb="120">
      <t>ロウキュウ</t>
    </rPh>
    <rPh sb="120" eb="122">
      <t>カンキョ</t>
    </rPh>
    <rPh sb="123" eb="125">
      <t>ケイカク</t>
    </rPh>
    <rPh sb="125" eb="126">
      <t>テキ</t>
    </rPh>
    <rPh sb="128" eb="130">
      <t>コウリツ</t>
    </rPh>
    <rPh sb="130" eb="131">
      <t>テキ</t>
    </rPh>
    <rPh sb="132" eb="134">
      <t>コウシン</t>
    </rPh>
    <rPh sb="135" eb="136">
      <t>ト</t>
    </rPh>
    <rPh sb="137" eb="138">
      <t>ク</t>
    </rPh>
    <rPh sb="152" eb="154">
      <t>ルイジ</t>
    </rPh>
    <rPh sb="154" eb="156">
      <t>ダンタイ</t>
    </rPh>
    <rPh sb="158" eb="159">
      <t>タカ</t>
    </rPh>
    <rPh sb="164" eb="165">
      <t>ヒク</t>
    </rPh>
    <rPh sb="166" eb="168">
      <t>スウチ</t>
    </rPh>
    <rPh sb="175" eb="176">
      <t>ヒ</t>
    </rPh>
    <rPh sb="177" eb="178">
      <t>ツヅ</t>
    </rPh>
    <phoneticPr fontId="4"/>
  </si>
  <si>
    <t xml:space="preserve">  本市の下水道事業は処理区域拡大に向けた整備を進めている過程であり、今後も計画的に下水道整備を進めていくところであるが、供用開始から50年が経過し、老朽化する施設の更新に要する費用の増大が懸念されている。
　人口減少に伴う下水道使用料収入の減少や施設の老朽化の進展等、厳しい経営環境が予想される中、安定した下水道サービスを継続的に提供するため、経営基盤の強化に向け、下水道使用料改定や一般会計繰入金の依存度の引き下げを行う。
　今後は、処理区域拡大を進めつつ、適切な維持管理と長寿命化に取り組み、なおかつ、企業債発行額を抑制し、投資と財政のバランスの取れた経営を目指していくため、令和6年度に経営戦略を改定する予定である。</t>
    <rPh sb="215" eb="217">
      <t>コンゴ</t>
    </rPh>
    <rPh sb="219" eb="221">
      <t>ショリ</t>
    </rPh>
    <rPh sb="221" eb="223">
      <t>クイキ</t>
    </rPh>
    <rPh sb="223" eb="225">
      <t>カクダイ</t>
    </rPh>
    <rPh sb="226" eb="227">
      <t>スス</t>
    </rPh>
    <rPh sb="254" eb="256">
      <t>キギョウ</t>
    </rPh>
    <rPh sb="256" eb="257">
      <t>サイ</t>
    </rPh>
    <rPh sb="257" eb="259">
      <t>ハッコウ</t>
    </rPh>
    <rPh sb="259" eb="260">
      <t>ガク</t>
    </rPh>
    <rPh sb="261" eb="263">
      <t>ヨクセイ</t>
    </rPh>
    <rPh sb="265" eb="267">
      <t>トウシ</t>
    </rPh>
    <rPh sb="268" eb="270">
      <t>ザイセイ</t>
    </rPh>
    <rPh sb="276" eb="277">
      <t>ト</t>
    </rPh>
    <rPh sb="279" eb="281">
      <t>ケイエイ</t>
    </rPh>
    <rPh sb="282" eb="284">
      <t>メザ</t>
    </rPh>
    <rPh sb="291" eb="293">
      <t>レイワ</t>
    </rPh>
    <rPh sb="294" eb="296">
      <t>ネンド</t>
    </rPh>
    <rPh sb="297" eb="299">
      <t>ケイエイ</t>
    </rPh>
    <rPh sb="299" eb="301">
      <t>センリャク</t>
    </rPh>
    <rPh sb="302" eb="304">
      <t>カイテイ</t>
    </rPh>
    <rPh sb="306" eb="30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</si>
</sst>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0.01</c:v>
                </c:pt>
                <c:pt idx="2" formatCode="#,##0.00;&quot;△&quot;#,##0.00">
                  <c:v>0</c:v>
                </c:pt>
                <c:pt idx="3">
                  <c:v>7.0000000000000007E-2</c:v>
                </c:pt>
                <c:pt idx="4">
                  <c:v>0.15</c:v>
                </c:pt>
              </c:numCache>
            </c:numRef>
          </c:val>
          <c:extLst>
            <c:ext xmlns:c16="http://schemas.microsoft.com/office/drawing/2014/chart" uri="{C3380CC4-5D6E-409C-BE32-E72D297353CC}">
              <c16:uniqueId val="{00000000-779F-4B0C-9759-1F789D44EC9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0.08</c:v>
                </c:pt>
                <c:pt idx="2">
                  <c:v>0.24</c:v>
                </c:pt>
                <c:pt idx="3">
                  <c:v>0.14000000000000001</c:v>
                </c:pt>
                <c:pt idx="4">
                  <c:v>0.06</c:v>
                </c:pt>
              </c:numCache>
            </c:numRef>
          </c:val>
          <c:smooth val="0"/>
          <c:extLst>
            <c:ext xmlns:c16="http://schemas.microsoft.com/office/drawing/2014/chart" uri="{C3380CC4-5D6E-409C-BE32-E72D297353CC}">
              <c16:uniqueId val="{00000001-779F-4B0C-9759-1F789D44EC9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51.78</c:v>
                </c:pt>
                <c:pt idx="2">
                  <c:v>53.93</c:v>
                </c:pt>
                <c:pt idx="3">
                  <c:v>57.88</c:v>
                </c:pt>
                <c:pt idx="4">
                  <c:v>57.78</c:v>
                </c:pt>
              </c:numCache>
            </c:numRef>
          </c:val>
          <c:extLst>
            <c:ext xmlns:c16="http://schemas.microsoft.com/office/drawing/2014/chart" uri="{C3380CC4-5D6E-409C-BE32-E72D297353CC}">
              <c16:uniqueId val="{00000000-354E-4F79-8EC5-256D480DC86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60.78</c:v>
                </c:pt>
                <c:pt idx="2">
                  <c:v>59.96</c:v>
                </c:pt>
                <c:pt idx="3">
                  <c:v>59.9</c:v>
                </c:pt>
                <c:pt idx="4">
                  <c:v>60.13</c:v>
                </c:pt>
              </c:numCache>
            </c:numRef>
          </c:val>
          <c:smooth val="0"/>
          <c:extLst>
            <c:ext xmlns:c16="http://schemas.microsoft.com/office/drawing/2014/chart" uri="{C3380CC4-5D6E-409C-BE32-E72D297353CC}">
              <c16:uniqueId val="{00000001-354E-4F79-8EC5-256D480DC86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86.98</c:v>
                </c:pt>
                <c:pt idx="2">
                  <c:v>86.22</c:v>
                </c:pt>
                <c:pt idx="3">
                  <c:v>87.62</c:v>
                </c:pt>
                <c:pt idx="4">
                  <c:v>86.49</c:v>
                </c:pt>
              </c:numCache>
            </c:numRef>
          </c:val>
          <c:extLst>
            <c:ext xmlns:c16="http://schemas.microsoft.com/office/drawing/2014/chart" uri="{C3380CC4-5D6E-409C-BE32-E72D297353CC}">
              <c16:uniqueId val="{00000000-1B39-4299-9F66-1C6B1546D1B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94.17</c:v>
                </c:pt>
                <c:pt idx="2">
                  <c:v>94.27</c:v>
                </c:pt>
                <c:pt idx="3">
                  <c:v>94.46</c:v>
                </c:pt>
                <c:pt idx="4">
                  <c:v>94.37</c:v>
                </c:pt>
              </c:numCache>
            </c:numRef>
          </c:val>
          <c:smooth val="0"/>
          <c:extLst>
            <c:ext xmlns:c16="http://schemas.microsoft.com/office/drawing/2014/chart" uri="{C3380CC4-5D6E-409C-BE32-E72D297353CC}">
              <c16:uniqueId val="{00000001-1B39-4299-9F66-1C6B1546D1B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102.12</c:v>
                </c:pt>
                <c:pt idx="2">
                  <c:v>102.27</c:v>
                </c:pt>
                <c:pt idx="3">
                  <c:v>101.86</c:v>
                </c:pt>
                <c:pt idx="4">
                  <c:v>101.77</c:v>
                </c:pt>
              </c:numCache>
            </c:numRef>
          </c:val>
          <c:extLst>
            <c:ext xmlns:c16="http://schemas.microsoft.com/office/drawing/2014/chart" uri="{C3380CC4-5D6E-409C-BE32-E72D297353CC}">
              <c16:uniqueId val="{00000000-5985-4B44-864F-3C7990A2974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106.67</c:v>
                </c:pt>
                <c:pt idx="2">
                  <c:v>106.9</c:v>
                </c:pt>
                <c:pt idx="3">
                  <c:v>106.74</c:v>
                </c:pt>
                <c:pt idx="4">
                  <c:v>106.65</c:v>
                </c:pt>
              </c:numCache>
            </c:numRef>
          </c:val>
          <c:smooth val="0"/>
          <c:extLst>
            <c:ext xmlns:c16="http://schemas.microsoft.com/office/drawing/2014/chart" uri="{C3380CC4-5D6E-409C-BE32-E72D297353CC}">
              <c16:uniqueId val="{00000001-5985-4B44-864F-3C7990A2974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4.54</c:v>
                </c:pt>
                <c:pt idx="2">
                  <c:v>8.9499999999999993</c:v>
                </c:pt>
                <c:pt idx="3">
                  <c:v>12.34</c:v>
                </c:pt>
                <c:pt idx="4">
                  <c:v>15.38</c:v>
                </c:pt>
              </c:numCache>
            </c:numRef>
          </c:val>
          <c:extLst>
            <c:ext xmlns:c16="http://schemas.microsoft.com/office/drawing/2014/chart" uri="{C3380CC4-5D6E-409C-BE32-E72D297353CC}">
              <c16:uniqueId val="{00000000-C4DC-4385-86C8-F04171CD311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23.25</c:v>
                </c:pt>
                <c:pt idx="2">
                  <c:v>25.2</c:v>
                </c:pt>
                <c:pt idx="3">
                  <c:v>27.42</c:v>
                </c:pt>
                <c:pt idx="4">
                  <c:v>30.01</c:v>
                </c:pt>
              </c:numCache>
            </c:numRef>
          </c:val>
          <c:smooth val="0"/>
          <c:extLst>
            <c:ext xmlns:c16="http://schemas.microsoft.com/office/drawing/2014/chart" uri="{C3380CC4-5D6E-409C-BE32-E72D297353CC}">
              <c16:uniqueId val="{00000001-C4DC-4385-86C8-F04171CD311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formatCode="#,##0.00;&quot;△&quot;#,##0.00;&quot;-&quot;">
                  <c:v>18.2</c:v>
                </c:pt>
                <c:pt idx="3" formatCode="#,##0.00;&quot;△&quot;#,##0.00;&quot;-&quot;">
                  <c:v>17.87</c:v>
                </c:pt>
                <c:pt idx="4" formatCode="#,##0.00;&quot;△&quot;#,##0.00;&quot;-&quot;">
                  <c:v>17.57</c:v>
                </c:pt>
              </c:numCache>
            </c:numRef>
          </c:val>
          <c:extLst>
            <c:ext xmlns:c16="http://schemas.microsoft.com/office/drawing/2014/chart" uri="{C3380CC4-5D6E-409C-BE32-E72D297353CC}">
              <c16:uniqueId val="{00000000-0009-468D-BEAD-94FFC09B26E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1.06</c:v>
                </c:pt>
                <c:pt idx="2">
                  <c:v>2.02</c:v>
                </c:pt>
                <c:pt idx="3">
                  <c:v>2.67</c:v>
                </c:pt>
                <c:pt idx="4">
                  <c:v>3.43</c:v>
                </c:pt>
              </c:numCache>
            </c:numRef>
          </c:val>
          <c:smooth val="0"/>
          <c:extLst>
            <c:ext xmlns:c16="http://schemas.microsoft.com/office/drawing/2014/chart" uri="{C3380CC4-5D6E-409C-BE32-E72D297353CC}">
              <c16:uniqueId val="{00000001-0009-468D-BEAD-94FFC09B26E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93B-43ED-8FFC-4BCA63C063C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3.68</c:v>
                </c:pt>
                <c:pt idx="2">
                  <c:v>5.3</c:v>
                </c:pt>
                <c:pt idx="3">
                  <c:v>6.49</c:v>
                </c:pt>
                <c:pt idx="4">
                  <c:v>6.74</c:v>
                </c:pt>
              </c:numCache>
            </c:numRef>
          </c:val>
          <c:smooth val="0"/>
          <c:extLst>
            <c:ext xmlns:c16="http://schemas.microsoft.com/office/drawing/2014/chart" uri="{C3380CC4-5D6E-409C-BE32-E72D297353CC}">
              <c16:uniqueId val="{00000001-F93B-43ED-8FFC-4BCA63C063C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34.72</c:v>
                </c:pt>
                <c:pt idx="2">
                  <c:v>43.43</c:v>
                </c:pt>
                <c:pt idx="3">
                  <c:v>60.07</c:v>
                </c:pt>
                <c:pt idx="4">
                  <c:v>78.73</c:v>
                </c:pt>
              </c:numCache>
            </c:numRef>
          </c:val>
          <c:extLst>
            <c:ext xmlns:c16="http://schemas.microsoft.com/office/drawing/2014/chart" uri="{C3380CC4-5D6E-409C-BE32-E72D297353CC}">
              <c16:uniqueId val="{00000000-1A9A-4FE2-8E0A-46B59673B72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67.86</c:v>
                </c:pt>
                <c:pt idx="2">
                  <c:v>72.92</c:v>
                </c:pt>
                <c:pt idx="3">
                  <c:v>81.19</c:v>
                </c:pt>
                <c:pt idx="4">
                  <c:v>85.86</c:v>
                </c:pt>
              </c:numCache>
            </c:numRef>
          </c:val>
          <c:smooth val="0"/>
          <c:extLst>
            <c:ext xmlns:c16="http://schemas.microsoft.com/office/drawing/2014/chart" uri="{C3380CC4-5D6E-409C-BE32-E72D297353CC}">
              <c16:uniqueId val="{00000001-1A9A-4FE2-8E0A-46B59673B72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1243.1500000000001</c:v>
                </c:pt>
                <c:pt idx="2">
                  <c:v>1488.5</c:v>
                </c:pt>
                <c:pt idx="3">
                  <c:v>1478.44</c:v>
                </c:pt>
                <c:pt idx="4">
                  <c:v>1487.76</c:v>
                </c:pt>
              </c:numCache>
            </c:numRef>
          </c:val>
          <c:extLst>
            <c:ext xmlns:c16="http://schemas.microsoft.com/office/drawing/2014/chart" uri="{C3380CC4-5D6E-409C-BE32-E72D297353CC}">
              <c16:uniqueId val="{00000000-4D77-4551-B12F-5227A82BF73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709.4</c:v>
                </c:pt>
                <c:pt idx="2">
                  <c:v>734.47</c:v>
                </c:pt>
                <c:pt idx="3">
                  <c:v>720.89</c:v>
                </c:pt>
                <c:pt idx="4">
                  <c:v>676.93</c:v>
                </c:pt>
              </c:numCache>
            </c:numRef>
          </c:val>
          <c:smooth val="0"/>
          <c:extLst>
            <c:ext xmlns:c16="http://schemas.microsoft.com/office/drawing/2014/chart" uri="{C3380CC4-5D6E-409C-BE32-E72D297353CC}">
              <c16:uniqueId val="{00000001-4D77-4551-B12F-5227A82BF73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60.84</c:v>
                </c:pt>
                <c:pt idx="2">
                  <c:v>62.94</c:v>
                </c:pt>
                <c:pt idx="3">
                  <c:v>64.650000000000006</c:v>
                </c:pt>
                <c:pt idx="4">
                  <c:v>65.790000000000006</c:v>
                </c:pt>
              </c:numCache>
            </c:numRef>
          </c:val>
          <c:extLst>
            <c:ext xmlns:c16="http://schemas.microsoft.com/office/drawing/2014/chart" uri="{C3380CC4-5D6E-409C-BE32-E72D297353CC}">
              <c16:uniqueId val="{00000000-1333-4C10-82BC-9D24ABA8FC0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91.14</c:v>
                </c:pt>
                <c:pt idx="2">
                  <c:v>90.69</c:v>
                </c:pt>
                <c:pt idx="3">
                  <c:v>90.5</c:v>
                </c:pt>
                <c:pt idx="4">
                  <c:v>92.66</c:v>
                </c:pt>
              </c:numCache>
            </c:numRef>
          </c:val>
          <c:smooth val="0"/>
          <c:extLst>
            <c:ext xmlns:c16="http://schemas.microsoft.com/office/drawing/2014/chart" uri="{C3380CC4-5D6E-409C-BE32-E72D297353CC}">
              <c16:uniqueId val="{00000001-1333-4C10-82BC-9D24ABA8FC0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148.24</c:v>
                </c:pt>
                <c:pt idx="2">
                  <c:v>143.47999999999999</c:v>
                </c:pt>
                <c:pt idx="3">
                  <c:v>139.55000000000001</c:v>
                </c:pt>
                <c:pt idx="4">
                  <c:v>137.94</c:v>
                </c:pt>
              </c:numCache>
            </c:numRef>
          </c:val>
          <c:extLst>
            <c:ext xmlns:c16="http://schemas.microsoft.com/office/drawing/2014/chart" uri="{C3380CC4-5D6E-409C-BE32-E72D297353CC}">
              <c16:uniqueId val="{00000000-0BE4-4145-822B-EFC4C57AC66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136.86000000000001</c:v>
                </c:pt>
                <c:pt idx="2">
                  <c:v>138.52000000000001</c:v>
                </c:pt>
                <c:pt idx="3">
                  <c:v>138.66999999999999</c:v>
                </c:pt>
                <c:pt idx="4">
                  <c:v>139.12</c:v>
                </c:pt>
              </c:numCache>
            </c:numRef>
          </c:val>
          <c:smooth val="0"/>
          <c:extLst>
            <c:ext xmlns:c16="http://schemas.microsoft.com/office/drawing/2014/chart" uri="{C3380CC4-5D6E-409C-BE32-E72D297353CC}">
              <c16:uniqueId val="{00000001-0BE4-4145-822B-EFC4C57AC66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3" t="str">
        <f>データ!H6</f>
        <v>愛知県　瀬戸市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74" t="s">
        <v>9</v>
      </c>
      <c r="BM7" s="75"/>
      <c r="BN7" s="75"/>
      <c r="BO7" s="75"/>
      <c r="BP7" s="75"/>
      <c r="BQ7" s="75"/>
      <c r="BR7" s="75"/>
      <c r="BS7" s="75"/>
      <c r="BT7" s="75"/>
      <c r="BU7" s="75"/>
      <c r="BV7" s="75"/>
      <c r="BW7" s="75"/>
      <c r="BX7" s="75"/>
      <c r="BY7" s="76"/>
    </row>
    <row r="8" spans="1:78" ht="18.75" customHeight="1" x14ac:dyDescent="0.25">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Bc1</v>
      </c>
      <c r="X8" s="70"/>
      <c r="Y8" s="70"/>
      <c r="Z8" s="70"/>
      <c r="AA8" s="70"/>
      <c r="AB8" s="70"/>
      <c r="AC8" s="70"/>
      <c r="AD8" s="71" t="str">
        <f>データ!$M$6</f>
        <v>非設置</v>
      </c>
      <c r="AE8" s="71"/>
      <c r="AF8" s="71"/>
      <c r="AG8" s="71"/>
      <c r="AH8" s="71"/>
      <c r="AI8" s="71"/>
      <c r="AJ8" s="71"/>
      <c r="AK8" s="3"/>
      <c r="AL8" s="45">
        <f>データ!S6</f>
        <v>127411</v>
      </c>
      <c r="AM8" s="45"/>
      <c r="AN8" s="45"/>
      <c r="AO8" s="45"/>
      <c r="AP8" s="45"/>
      <c r="AQ8" s="45"/>
      <c r="AR8" s="45"/>
      <c r="AS8" s="45"/>
      <c r="AT8" s="44">
        <f>データ!T6</f>
        <v>111.4</v>
      </c>
      <c r="AU8" s="44"/>
      <c r="AV8" s="44"/>
      <c r="AW8" s="44"/>
      <c r="AX8" s="44"/>
      <c r="AY8" s="44"/>
      <c r="AZ8" s="44"/>
      <c r="BA8" s="44"/>
      <c r="BB8" s="44">
        <f>データ!U6</f>
        <v>1143.73</v>
      </c>
      <c r="BC8" s="44"/>
      <c r="BD8" s="44"/>
      <c r="BE8" s="44"/>
      <c r="BF8" s="44"/>
      <c r="BG8" s="44"/>
      <c r="BH8" s="44"/>
      <c r="BI8" s="44"/>
      <c r="BJ8" s="3"/>
      <c r="BK8" s="3"/>
      <c r="BL8" s="66" t="s">
        <v>10</v>
      </c>
      <c r="BM8" s="67"/>
      <c r="BN8" s="68" t="s">
        <v>11</v>
      </c>
      <c r="BO8" s="68"/>
      <c r="BP8" s="68"/>
      <c r="BQ8" s="68"/>
      <c r="BR8" s="68"/>
      <c r="BS8" s="68"/>
      <c r="BT8" s="68"/>
      <c r="BU8" s="68"/>
      <c r="BV8" s="68"/>
      <c r="BW8" s="68"/>
      <c r="BX8" s="68"/>
      <c r="BY8" s="69"/>
    </row>
    <row r="9" spans="1:78" ht="18.75" customHeight="1" x14ac:dyDescent="0.2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5">
      <c r="A10" s="2"/>
      <c r="B10" s="44" t="str">
        <f>データ!N6</f>
        <v>-</v>
      </c>
      <c r="C10" s="44"/>
      <c r="D10" s="44"/>
      <c r="E10" s="44"/>
      <c r="F10" s="44"/>
      <c r="G10" s="44"/>
      <c r="H10" s="44"/>
      <c r="I10" s="44">
        <f>データ!O6</f>
        <v>70.47</v>
      </c>
      <c r="J10" s="44"/>
      <c r="K10" s="44"/>
      <c r="L10" s="44"/>
      <c r="M10" s="44"/>
      <c r="N10" s="44"/>
      <c r="O10" s="44"/>
      <c r="P10" s="44">
        <f>データ!P6</f>
        <v>71.239999999999995</v>
      </c>
      <c r="Q10" s="44"/>
      <c r="R10" s="44"/>
      <c r="S10" s="44"/>
      <c r="T10" s="44"/>
      <c r="U10" s="44"/>
      <c r="V10" s="44"/>
      <c r="W10" s="44">
        <f>データ!Q6</f>
        <v>88.3</v>
      </c>
      <c r="X10" s="44"/>
      <c r="Y10" s="44"/>
      <c r="Z10" s="44"/>
      <c r="AA10" s="44"/>
      <c r="AB10" s="44"/>
      <c r="AC10" s="44"/>
      <c r="AD10" s="45">
        <f>データ!R6</f>
        <v>1760</v>
      </c>
      <c r="AE10" s="45"/>
      <c r="AF10" s="45"/>
      <c r="AG10" s="45"/>
      <c r="AH10" s="45"/>
      <c r="AI10" s="45"/>
      <c r="AJ10" s="45"/>
      <c r="AK10" s="2"/>
      <c r="AL10" s="45">
        <f>データ!V6</f>
        <v>90400</v>
      </c>
      <c r="AM10" s="45"/>
      <c r="AN10" s="45"/>
      <c r="AO10" s="45"/>
      <c r="AP10" s="45"/>
      <c r="AQ10" s="45"/>
      <c r="AR10" s="45"/>
      <c r="AS10" s="45"/>
      <c r="AT10" s="44">
        <f>データ!W6</f>
        <v>15.73</v>
      </c>
      <c r="AU10" s="44"/>
      <c r="AV10" s="44"/>
      <c r="AW10" s="44"/>
      <c r="AX10" s="44"/>
      <c r="AY10" s="44"/>
      <c r="AZ10" s="44"/>
      <c r="BA10" s="44"/>
      <c r="BB10" s="44">
        <f>データ!X6</f>
        <v>5746.98</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113</v>
      </c>
      <c r="BM16" s="61"/>
      <c r="BN16" s="61"/>
      <c r="BO16" s="61"/>
      <c r="BP16" s="61"/>
      <c r="BQ16" s="61"/>
      <c r="BR16" s="61"/>
      <c r="BS16" s="61"/>
      <c r="BT16" s="61"/>
      <c r="BU16" s="61"/>
      <c r="BV16" s="61"/>
      <c r="BW16" s="61"/>
      <c r="BX16" s="61"/>
      <c r="BY16" s="61"/>
      <c r="BZ16" s="62"/>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I0dS3RMq7TH1jr2GwH9Xri9RmnYD3mYdBq1s1i2JWjL8NFPRb0IxjAKOtQlw5j/Iz2Ol31/DNJgcjfGIlqNaCA==" saltValue="8aDCERr9jvB9qD6jsL2PC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2023</v>
      </c>
      <c r="C6" s="19">
        <f t="shared" ref="C6:X6" si="3">C7</f>
        <v>232041</v>
      </c>
      <c r="D6" s="19">
        <f t="shared" si="3"/>
        <v>46</v>
      </c>
      <c r="E6" s="19">
        <f t="shared" si="3"/>
        <v>17</v>
      </c>
      <c r="F6" s="19">
        <f t="shared" si="3"/>
        <v>1</v>
      </c>
      <c r="G6" s="19">
        <f t="shared" si="3"/>
        <v>0</v>
      </c>
      <c r="H6" s="19" t="str">
        <f t="shared" si="3"/>
        <v>愛知県　瀬戸市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70.47</v>
      </c>
      <c r="P6" s="20">
        <f t="shared" si="3"/>
        <v>71.239999999999995</v>
      </c>
      <c r="Q6" s="20">
        <f t="shared" si="3"/>
        <v>88.3</v>
      </c>
      <c r="R6" s="20">
        <f t="shared" si="3"/>
        <v>1760</v>
      </c>
      <c r="S6" s="20">
        <f t="shared" si="3"/>
        <v>127411</v>
      </c>
      <c r="T6" s="20">
        <f t="shared" si="3"/>
        <v>111.4</v>
      </c>
      <c r="U6" s="20">
        <f t="shared" si="3"/>
        <v>1143.73</v>
      </c>
      <c r="V6" s="20">
        <f t="shared" si="3"/>
        <v>90400</v>
      </c>
      <c r="W6" s="20">
        <f t="shared" si="3"/>
        <v>15.73</v>
      </c>
      <c r="X6" s="20">
        <f t="shared" si="3"/>
        <v>5746.98</v>
      </c>
      <c r="Y6" s="21" t="str">
        <f>IF(Y7="",NA(),Y7)</f>
        <v>-</v>
      </c>
      <c r="Z6" s="21">
        <f t="shared" ref="Z6:AH6" si="4">IF(Z7="",NA(),Z7)</f>
        <v>102.12</v>
      </c>
      <c r="AA6" s="21">
        <f t="shared" si="4"/>
        <v>102.27</v>
      </c>
      <c r="AB6" s="21">
        <f t="shared" si="4"/>
        <v>101.86</v>
      </c>
      <c r="AC6" s="21">
        <f t="shared" si="4"/>
        <v>101.77</v>
      </c>
      <c r="AD6" s="21" t="str">
        <f t="shared" si="4"/>
        <v>-</v>
      </c>
      <c r="AE6" s="21">
        <f t="shared" si="4"/>
        <v>106.67</v>
      </c>
      <c r="AF6" s="21">
        <f t="shared" si="4"/>
        <v>106.9</v>
      </c>
      <c r="AG6" s="21">
        <f t="shared" si="4"/>
        <v>106.74</v>
      </c>
      <c r="AH6" s="21">
        <f t="shared" si="4"/>
        <v>106.65</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3.68</v>
      </c>
      <c r="AQ6" s="21">
        <f t="shared" si="5"/>
        <v>5.3</v>
      </c>
      <c r="AR6" s="21">
        <f t="shared" si="5"/>
        <v>6.49</v>
      </c>
      <c r="AS6" s="21">
        <f t="shared" si="5"/>
        <v>6.74</v>
      </c>
      <c r="AT6" s="20" t="str">
        <f>IF(AT7="","",IF(AT7="-","【-】","【"&amp;SUBSTITUTE(TEXT(AT7,"#,##0.00"),"-","△")&amp;"】"))</f>
        <v>【3.03】</v>
      </c>
      <c r="AU6" s="21" t="str">
        <f>IF(AU7="",NA(),AU7)</f>
        <v>-</v>
      </c>
      <c r="AV6" s="21">
        <f t="shared" ref="AV6:BD6" si="6">IF(AV7="",NA(),AV7)</f>
        <v>34.72</v>
      </c>
      <c r="AW6" s="21">
        <f t="shared" si="6"/>
        <v>43.43</v>
      </c>
      <c r="AX6" s="21">
        <f t="shared" si="6"/>
        <v>60.07</v>
      </c>
      <c r="AY6" s="21">
        <f t="shared" si="6"/>
        <v>78.73</v>
      </c>
      <c r="AZ6" s="21" t="str">
        <f t="shared" si="6"/>
        <v>-</v>
      </c>
      <c r="BA6" s="21">
        <f t="shared" si="6"/>
        <v>67.86</v>
      </c>
      <c r="BB6" s="21">
        <f t="shared" si="6"/>
        <v>72.92</v>
      </c>
      <c r="BC6" s="21">
        <f t="shared" si="6"/>
        <v>81.19</v>
      </c>
      <c r="BD6" s="21">
        <f t="shared" si="6"/>
        <v>85.86</v>
      </c>
      <c r="BE6" s="20" t="str">
        <f>IF(BE7="","",IF(BE7="-","【-】","【"&amp;SUBSTITUTE(TEXT(BE7,"#,##0.00"),"-","△")&amp;"】"))</f>
        <v>【78.43】</v>
      </c>
      <c r="BF6" s="21" t="str">
        <f>IF(BF7="",NA(),BF7)</f>
        <v>-</v>
      </c>
      <c r="BG6" s="21">
        <f t="shared" ref="BG6:BO6" si="7">IF(BG7="",NA(),BG7)</f>
        <v>1243.1500000000001</v>
      </c>
      <c r="BH6" s="21">
        <f t="shared" si="7"/>
        <v>1488.5</v>
      </c>
      <c r="BI6" s="21">
        <f t="shared" si="7"/>
        <v>1478.44</v>
      </c>
      <c r="BJ6" s="21">
        <f t="shared" si="7"/>
        <v>1487.76</v>
      </c>
      <c r="BK6" s="21" t="str">
        <f t="shared" si="7"/>
        <v>-</v>
      </c>
      <c r="BL6" s="21">
        <f t="shared" si="7"/>
        <v>709.4</v>
      </c>
      <c r="BM6" s="21">
        <f t="shared" si="7"/>
        <v>734.47</v>
      </c>
      <c r="BN6" s="21">
        <f t="shared" si="7"/>
        <v>720.89</v>
      </c>
      <c r="BO6" s="21">
        <f t="shared" si="7"/>
        <v>676.93</v>
      </c>
      <c r="BP6" s="20" t="str">
        <f>IF(BP7="","",IF(BP7="-","【-】","【"&amp;SUBSTITUTE(TEXT(BP7,"#,##0.00"),"-","△")&amp;"】"))</f>
        <v>【630.82】</v>
      </c>
      <c r="BQ6" s="21" t="str">
        <f>IF(BQ7="",NA(),BQ7)</f>
        <v>-</v>
      </c>
      <c r="BR6" s="21">
        <f t="shared" ref="BR6:BZ6" si="8">IF(BR7="",NA(),BR7)</f>
        <v>60.84</v>
      </c>
      <c r="BS6" s="21">
        <f t="shared" si="8"/>
        <v>62.94</v>
      </c>
      <c r="BT6" s="21">
        <f t="shared" si="8"/>
        <v>64.650000000000006</v>
      </c>
      <c r="BU6" s="21">
        <f t="shared" si="8"/>
        <v>65.790000000000006</v>
      </c>
      <c r="BV6" s="21" t="str">
        <f t="shared" si="8"/>
        <v>-</v>
      </c>
      <c r="BW6" s="21">
        <f t="shared" si="8"/>
        <v>91.14</v>
      </c>
      <c r="BX6" s="21">
        <f t="shared" si="8"/>
        <v>90.69</v>
      </c>
      <c r="BY6" s="21">
        <f t="shared" si="8"/>
        <v>90.5</v>
      </c>
      <c r="BZ6" s="21">
        <f t="shared" si="8"/>
        <v>92.66</v>
      </c>
      <c r="CA6" s="20" t="str">
        <f>IF(CA7="","",IF(CA7="-","【-】","【"&amp;SUBSTITUTE(TEXT(CA7,"#,##0.00"),"-","△")&amp;"】"))</f>
        <v>【97.81】</v>
      </c>
      <c r="CB6" s="21" t="str">
        <f>IF(CB7="",NA(),CB7)</f>
        <v>-</v>
      </c>
      <c r="CC6" s="21">
        <f t="shared" ref="CC6:CK6" si="9">IF(CC7="",NA(),CC7)</f>
        <v>148.24</v>
      </c>
      <c r="CD6" s="21">
        <f t="shared" si="9"/>
        <v>143.47999999999999</v>
      </c>
      <c r="CE6" s="21">
        <f t="shared" si="9"/>
        <v>139.55000000000001</v>
      </c>
      <c r="CF6" s="21">
        <f t="shared" si="9"/>
        <v>137.94</v>
      </c>
      <c r="CG6" s="21" t="str">
        <f t="shared" si="9"/>
        <v>-</v>
      </c>
      <c r="CH6" s="21">
        <f t="shared" si="9"/>
        <v>136.86000000000001</v>
      </c>
      <c r="CI6" s="21">
        <f t="shared" si="9"/>
        <v>138.52000000000001</v>
      </c>
      <c r="CJ6" s="21">
        <f t="shared" si="9"/>
        <v>138.66999999999999</v>
      </c>
      <c r="CK6" s="21">
        <f t="shared" si="9"/>
        <v>139.12</v>
      </c>
      <c r="CL6" s="20" t="str">
        <f>IF(CL7="","",IF(CL7="-","【-】","【"&amp;SUBSTITUTE(TEXT(CL7,"#,##0.00"),"-","△")&amp;"】"))</f>
        <v>【138.75】</v>
      </c>
      <c r="CM6" s="21" t="str">
        <f>IF(CM7="",NA(),CM7)</f>
        <v>-</v>
      </c>
      <c r="CN6" s="21">
        <f t="shared" ref="CN6:CV6" si="10">IF(CN7="",NA(),CN7)</f>
        <v>51.78</v>
      </c>
      <c r="CO6" s="21">
        <f t="shared" si="10"/>
        <v>53.93</v>
      </c>
      <c r="CP6" s="21">
        <f t="shared" si="10"/>
        <v>57.88</v>
      </c>
      <c r="CQ6" s="21">
        <f t="shared" si="10"/>
        <v>57.78</v>
      </c>
      <c r="CR6" s="21" t="str">
        <f t="shared" si="10"/>
        <v>-</v>
      </c>
      <c r="CS6" s="21">
        <f t="shared" si="10"/>
        <v>60.78</v>
      </c>
      <c r="CT6" s="21">
        <f t="shared" si="10"/>
        <v>59.96</v>
      </c>
      <c r="CU6" s="21">
        <f t="shared" si="10"/>
        <v>59.9</v>
      </c>
      <c r="CV6" s="21">
        <f t="shared" si="10"/>
        <v>60.13</v>
      </c>
      <c r="CW6" s="20" t="str">
        <f>IF(CW7="","",IF(CW7="-","【-】","【"&amp;SUBSTITUTE(TEXT(CW7,"#,##0.00"),"-","△")&amp;"】"))</f>
        <v>【58.94】</v>
      </c>
      <c r="CX6" s="21" t="str">
        <f>IF(CX7="",NA(),CX7)</f>
        <v>-</v>
      </c>
      <c r="CY6" s="21">
        <f t="shared" ref="CY6:DG6" si="11">IF(CY7="",NA(),CY7)</f>
        <v>86.98</v>
      </c>
      <c r="CZ6" s="21">
        <f t="shared" si="11"/>
        <v>86.22</v>
      </c>
      <c r="DA6" s="21">
        <f t="shared" si="11"/>
        <v>87.62</v>
      </c>
      <c r="DB6" s="21">
        <f t="shared" si="11"/>
        <v>86.49</v>
      </c>
      <c r="DC6" s="21" t="str">
        <f t="shared" si="11"/>
        <v>-</v>
      </c>
      <c r="DD6" s="21">
        <f t="shared" si="11"/>
        <v>94.17</v>
      </c>
      <c r="DE6" s="21">
        <f t="shared" si="11"/>
        <v>94.27</v>
      </c>
      <c r="DF6" s="21">
        <f t="shared" si="11"/>
        <v>94.46</v>
      </c>
      <c r="DG6" s="21">
        <f t="shared" si="11"/>
        <v>94.37</v>
      </c>
      <c r="DH6" s="20" t="str">
        <f>IF(DH7="","",IF(DH7="-","【-】","【"&amp;SUBSTITUTE(TEXT(DH7,"#,##0.00"),"-","△")&amp;"】"))</f>
        <v>【95.91】</v>
      </c>
      <c r="DI6" s="21" t="str">
        <f>IF(DI7="",NA(),DI7)</f>
        <v>-</v>
      </c>
      <c r="DJ6" s="21">
        <f t="shared" ref="DJ6:DR6" si="12">IF(DJ7="",NA(),DJ7)</f>
        <v>4.54</v>
      </c>
      <c r="DK6" s="21">
        <f t="shared" si="12"/>
        <v>8.9499999999999993</v>
      </c>
      <c r="DL6" s="21">
        <f t="shared" si="12"/>
        <v>12.34</v>
      </c>
      <c r="DM6" s="21">
        <f t="shared" si="12"/>
        <v>15.38</v>
      </c>
      <c r="DN6" s="21" t="str">
        <f t="shared" si="12"/>
        <v>-</v>
      </c>
      <c r="DO6" s="21">
        <f t="shared" si="12"/>
        <v>23.25</v>
      </c>
      <c r="DP6" s="21">
        <f t="shared" si="12"/>
        <v>25.2</v>
      </c>
      <c r="DQ6" s="21">
        <f t="shared" si="12"/>
        <v>27.42</v>
      </c>
      <c r="DR6" s="21">
        <f t="shared" si="12"/>
        <v>30.01</v>
      </c>
      <c r="DS6" s="20" t="str">
        <f>IF(DS7="","",IF(DS7="-","【-】","【"&amp;SUBSTITUTE(TEXT(DS7,"#,##0.00"),"-","△")&amp;"】"))</f>
        <v>【41.09】</v>
      </c>
      <c r="DT6" s="21" t="str">
        <f>IF(DT7="",NA(),DT7)</f>
        <v>-</v>
      </c>
      <c r="DU6" s="20">
        <f t="shared" ref="DU6:EC6" si="13">IF(DU7="",NA(),DU7)</f>
        <v>0</v>
      </c>
      <c r="DV6" s="21">
        <f t="shared" si="13"/>
        <v>18.2</v>
      </c>
      <c r="DW6" s="21">
        <f t="shared" si="13"/>
        <v>17.87</v>
      </c>
      <c r="DX6" s="21">
        <f t="shared" si="13"/>
        <v>17.57</v>
      </c>
      <c r="DY6" s="21" t="str">
        <f t="shared" si="13"/>
        <v>-</v>
      </c>
      <c r="DZ6" s="21">
        <f t="shared" si="13"/>
        <v>1.06</v>
      </c>
      <c r="EA6" s="21">
        <f t="shared" si="13"/>
        <v>2.02</v>
      </c>
      <c r="EB6" s="21">
        <f t="shared" si="13"/>
        <v>2.67</v>
      </c>
      <c r="EC6" s="21">
        <f t="shared" si="13"/>
        <v>3.43</v>
      </c>
      <c r="ED6" s="20" t="str">
        <f>IF(ED7="","",IF(ED7="-","【-】","【"&amp;SUBSTITUTE(TEXT(ED7,"#,##0.00"),"-","△")&amp;"】"))</f>
        <v>【8.68】</v>
      </c>
      <c r="EE6" s="21" t="str">
        <f>IF(EE7="",NA(),EE7)</f>
        <v>-</v>
      </c>
      <c r="EF6" s="21">
        <f t="shared" ref="EF6:EN6" si="14">IF(EF7="",NA(),EF7)</f>
        <v>0.01</v>
      </c>
      <c r="EG6" s="20">
        <f t="shared" si="14"/>
        <v>0</v>
      </c>
      <c r="EH6" s="21">
        <f t="shared" si="14"/>
        <v>7.0000000000000007E-2</v>
      </c>
      <c r="EI6" s="21">
        <f t="shared" si="14"/>
        <v>0.15</v>
      </c>
      <c r="EJ6" s="21" t="str">
        <f t="shared" si="14"/>
        <v>-</v>
      </c>
      <c r="EK6" s="21">
        <f t="shared" si="14"/>
        <v>0.08</v>
      </c>
      <c r="EL6" s="21">
        <f t="shared" si="14"/>
        <v>0.24</v>
      </c>
      <c r="EM6" s="21">
        <f t="shared" si="14"/>
        <v>0.14000000000000001</v>
      </c>
      <c r="EN6" s="21">
        <f t="shared" si="14"/>
        <v>0.06</v>
      </c>
      <c r="EO6" s="20" t="str">
        <f>IF(EO7="","",IF(EO7="-","【-】","【"&amp;SUBSTITUTE(TEXT(EO7,"#,##0.00"),"-","△")&amp;"】"))</f>
        <v>【0.22】</v>
      </c>
    </row>
    <row r="7" spans="1:148" s="22" customFormat="1" x14ac:dyDescent="0.25">
      <c r="A7" s="14"/>
      <c r="B7" s="23">
        <v>2023</v>
      </c>
      <c r="C7" s="23">
        <v>232041</v>
      </c>
      <c r="D7" s="23">
        <v>46</v>
      </c>
      <c r="E7" s="23">
        <v>17</v>
      </c>
      <c r="F7" s="23">
        <v>1</v>
      </c>
      <c r="G7" s="23">
        <v>0</v>
      </c>
      <c r="H7" s="23" t="s">
        <v>96</v>
      </c>
      <c r="I7" s="23" t="s">
        <v>97</v>
      </c>
      <c r="J7" s="23" t="s">
        <v>98</v>
      </c>
      <c r="K7" s="23" t="s">
        <v>99</v>
      </c>
      <c r="L7" s="23" t="s">
        <v>100</v>
      </c>
      <c r="M7" s="23" t="s">
        <v>101</v>
      </c>
      <c r="N7" s="24" t="s">
        <v>102</v>
      </c>
      <c r="O7" s="24">
        <v>70.47</v>
      </c>
      <c r="P7" s="24">
        <v>71.239999999999995</v>
      </c>
      <c r="Q7" s="24">
        <v>88.3</v>
      </c>
      <c r="R7" s="24">
        <v>1760</v>
      </c>
      <c r="S7" s="24">
        <v>127411</v>
      </c>
      <c r="T7" s="24">
        <v>111.4</v>
      </c>
      <c r="U7" s="24">
        <v>1143.73</v>
      </c>
      <c r="V7" s="24">
        <v>90400</v>
      </c>
      <c r="W7" s="24">
        <v>15.73</v>
      </c>
      <c r="X7" s="24">
        <v>5746.98</v>
      </c>
      <c r="Y7" s="24" t="s">
        <v>102</v>
      </c>
      <c r="Z7" s="24">
        <v>102.12</v>
      </c>
      <c r="AA7" s="24">
        <v>102.27</v>
      </c>
      <c r="AB7" s="24">
        <v>101.86</v>
      </c>
      <c r="AC7" s="24">
        <v>101.77</v>
      </c>
      <c r="AD7" s="24" t="s">
        <v>102</v>
      </c>
      <c r="AE7" s="24">
        <v>106.67</v>
      </c>
      <c r="AF7" s="24">
        <v>106.9</v>
      </c>
      <c r="AG7" s="24">
        <v>106.74</v>
      </c>
      <c r="AH7" s="24">
        <v>106.65</v>
      </c>
      <c r="AI7" s="24">
        <v>105.91</v>
      </c>
      <c r="AJ7" s="24" t="s">
        <v>102</v>
      </c>
      <c r="AK7" s="24">
        <v>0</v>
      </c>
      <c r="AL7" s="24">
        <v>0</v>
      </c>
      <c r="AM7" s="24">
        <v>0</v>
      </c>
      <c r="AN7" s="24">
        <v>0</v>
      </c>
      <c r="AO7" s="24" t="s">
        <v>102</v>
      </c>
      <c r="AP7" s="24">
        <v>3.68</v>
      </c>
      <c r="AQ7" s="24">
        <v>5.3</v>
      </c>
      <c r="AR7" s="24">
        <v>6.49</v>
      </c>
      <c r="AS7" s="24">
        <v>6.74</v>
      </c>
      <c r="AT7" s="24">
        <v>3.03</v>
      </c>
      <c r="AU7" s="24" t="s">
        <v>102</v>
      </c>
      <c r="AV7" s="24">
        <v>34.72</v>
      </c>
      <c r="AW7" s="24">
        <v>43.43</v>
      </c>
      <c r="AX7" s="24">
        <v>60.07</v>
      </c>
      <c r="AY7" s="24">
        <v>78.73</v>
      </c>
      <c r="AZ7" s="24" t="s">
        <v>102</v>
      </c>
      <c r="BA7" s="24">
        <v>67.86</v>
      </c>
      <c r="BB7" s="24">
        <v>72.92</v>
      </c>
      <c r="BC7" s="24">
        <v>81.19</v>
      </c>
      <c r="BD7" s="24">
        <v>85.86</v>
      </c>
      <c r="BE7" s="24">
        <v>78.430000000000007</v>
      </c>
      <c r="BF7" s="24" t="s">
        <v>102</v>
      </c>
      <c r="BG7" s="24">
        <v>1243.1500000000001</v>
      </c>
      <c r="BH7" s="24">
        <v>1488.5</v>
      </c>
      <c r="BI7" s="24">
        <v>1478.44</v>
      </c>
      <c r="BJ7" s="24">
        <v>1487.76</v>
      </c>
      <c r="BK7" s="24" t="s">
        <v>102</v>
      </c>
      <c r="BL7" s="24">
        <v>709.4</v>
      </c>
      <c r="BM7" s="24">
        <v>734.47</v>
      </c>
      <c r="BN7" s="24">
        <v>720.89</v>
      </c>
      <c r="BO7" s="24">
        <v>676.93</v>
      </c>
      <c r="BP7" s="24">
        <v>630.82000000000005</v>
      </c>
      <c r="BQ7" s="24" t="s">
        <v>102</v>
      </c>
      <c r="BR7" s="24">
        <v>60.84</v>
      </c>
      <c r="BS7" s="24">
        <v>62.94</v>
      </c>
      <c r="BT7" s="24">
        <v>64.650000000000006</v>
      </c>
      <c r="BU7" s="24">
        <v>65.790000000000006</v>
      </c>
      <c r="BV7" s="24" t="s">
        <v>102</v>
      </c>
      <c r="BW7" s="24">
        <v>91.14</v>
      </c>
      <c r="BX7" s="24">
        <v>90.69</v>
      </c>
      <c r="BY7" s="24">
        <v>90.5</v>
      </c>
      <c r="BZ7" s="24">
        <v>92.66</v>
      </c>
      <c r="CA7" s="24">
        <v>97.81</v>
      </c>
      <c r="CB7" s="24" t="s">
        <v>102</v>
      </c>
      <c r="CC7" s="24">
        <v>148.24</v>
      </c>
      <c r="CD7" s="24">
        <v>143.47999999999999</v>
      </c>
      <c r="CE7" s="24">
        <v>139.55000000000001</v>
      </c>
      <c r="CF7" s="24">
        <v>137.94</v>
      </c>
      <c r="CG7" s="24" t="s">
        <v>102</v>
      </c>
      <c r="CH7" s="24">
        <v>136.86000000000001</v>
      </c>
      <c r="CI7" s="24">
        <v>138.52000000000001</v>
      </c>
      <c r="CJ7" s="24">
        <v>138.66999999999999</v>
      </c>
      <c r="CK7" s="24">
        <v>139.12</v>
      </c>
      <c r="CL7" s="24">
        <v>138.75</v>
      </c>
      <c r="CM7" s="24" t="s">
        <v>102</v>
      </c>
      <c r="CN7" s="24">
        <v>51.78</v>
      </c>
      <c r="CO7" s="24">
        <v>53.93</v>
      </c>
      <c r="CP7" s="24">
        <v>57.88</v>
      </c>
      <c r="CQ7" s="24">
        <v>57.78</v>
      </c>
      <c r="CR7" s="24" t="s">
        <v>102</v>
      </c>
      <c r="CS7" s="24">
        <v>60.78</v>
      </c>
      <c r="CT7" s="24">
        <v>59.96</v>
      </c>
      <c r="CU7" s="24">
        <v>59.9</v>
      </c>
      <c r="CV7" s="24">
        <v>60.13</v>
      </c>
      <c r="CW7" s="24">
        <v>58.94</v>
      </c>
      <c r="CX7" s="24" t="s">
        <v>102</v>
      </c>
      <c r="CY7" s="24">
        <v>86.98</v>
      </c>
      <c r="CZ7" s="24">
        <v>86.22</v>
      </c>
      <c r="DA7" s="24">
        <v>87.62</v>
      </c>
      <c r="DB7" s="24">
        <v>86.49</v>
      </c>
      <c r="DC7" s="24" t="s">
        <v>102</v>
      </c>
      <c r="DD7" s="24">
        <v>94.17</v>
      </c>
      <c r="DE7" s="24">
        <v>94.27</v>
      </c>
      <c r="DF7" s="24">
        <v>94.46</v>
      </c>
      <c r="DG7" s="24">
        <v>94.37</v>
      </c>
      <c r="DH7" s="24">
        <v>95.91</v>
      </c>
      <c r="DI7" s="24" t="s">
        <v>102</v>
      </c>
      <c r="DJ7" s="24">
        <v>4.54</v>
      </c>
      <c r="DK7" s="24">
        <v>8.9499999999999993</v>
      </c>
      <c r="DL7" s="24">
        <v>12.34</v>
      </c>
      <c r="DM7" s="24">
        <v>15.38</v>
      </c>
      <c r="DN7" s="24" t="s">
        <v>102</v>
      </c>
      <c r="DO7" s="24">
        <v>23.25</v>
      </c>
      <c r="DP7" s="24">
        <v>25.2</v>
      </c>
      <c r="DQ7" s="24">
        <v>27.42</v>
      </c>
      <c r="DR7" s="24">
        <v>30.01</v>
      </c>
      <c r="DS7" s="24">
        <v>41.09</v>
      </c>
      <c r="DT7" s="24" t="s">
        <v>102</v>
      </c>
      <c r="DU7" s="24">
        <v>0</v>
      </c>
      <c r="DV7" s="24">
        <v>18.2</v>
      </c>
      <c r="DW7" s="24">
        <v>17.87</v>
      </c>
      <c r="DX7" s="24">
        <v>17.57</v>
      </c>
      <c r="DY7" s="24" t="s">
        <v>102</v>
      </c>
      <c r="DZ7" s="24">
        <v>1.06</v>
      </c>
      <c r="EA7" s="24">
        <v>2.02</v>
      </c>
      <c r="EB7" s="24">
        <v>2.67</v>
      </c>
      <c r="EC7" s="24">
        <v>3.43</v>
      </c>
      <c r="ED7" s="24">
        <v>8.68</v>
      </c>
      <c r="EE7" s="24" t="s">
        <v>102</v>
      </c>
      <c r="EF7" s="24">
        <v>0.01</v>
      </c>
      <c r="EG7" s="24">
        <v>0</v>
      </c>
      <c r="EH7" s="24">
        <v>7.0000000000000007E-2</v>
      </c>
      <c r="EI7" s="24">
        <v>0.15</v>
      </c>
      <c r="EJ7" s="24" t="s">
        <v>102</v>
      </c>
      <c r="EK7" s="24">
        <v>0.08</v>
      </c>
      <c r="EL7" s="24">
        <v>0.24</v>
      </c>
      <c r="EM7" s="24">
        <v>0.14000000000000001</v>
      </c>
      <c r="EN7" s="24">
        <v>0.06</v>
      </c>
      <c r="EO7" s="24">
        <v>0.22</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5">
      <c r="B11">
        <v>22</v>
      </c>
      <c r="C11">
        <v>21</v>
      </c>
      <c r="D11">
        <v>20</v>
      </c>
      <c r="E11">
        <v>19</v>
      </c>
      <c r="F11">
        <v>18</v>
      </c>
      <c r="G11" t="s">
        <v>108</v>
      </c>
    </row>
    <row r="12" spans="1:148" x14ac:dyDescent="0.25">
      <c r="B12">
        <v>1</v>
      </c>
      <c r="C12">
        <v>1</v>
      </c>
      <c r="D12">
        <v>2</v>
      </c>
      <c r="E12">
        <v>3</v>
      </c>
      <c r="F12">
        <v>4</v>
      </c>
      <c r="G12" t="s">
        <v>109</v>
      </c>
    </row>
    <row r="13" spans="1:148" x14ac:dyDescent="0.2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2025-01-29T04:23:34Z</cp:lastPrinted>
  <dcterms:created xsi:type="dcterms:W3CDTF">2025-01-24T07:02:56Z</dcterms:created>
  <dcterms:modified xsi:type="dcterms:W3CDTF">2025-02-12T02:13:11Z</dcterms:modified>
  <cp:category/>
</cp:coreProperties>
</file>