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6　半田市　〇\下水道事業（公下）\"/>
    </mc:Choice>
  </mc:AlternateContent>
  <xr:revisionPtr revIDLastSave="0" documentId="13_ncr:1_{478AD909-D727-4BCC-8E0E-E6B6E1364E1F}" xr6:coauthVersionLast="47" xr6:coauthVersionMax="47" xr10:uidLastSave="{00000000-0000-0000-0000-000000000000}"/>
  <workbookProtection workbookAlgorithmName="SHA-512" workbookHashValue="m9ZnjgPf24wJBho3Y7L0J8VSV2K8W97JHnQAcX3n60YTzF74Cq/qkBpj0TQtsSh8ImTa+/YunGBsRKjktDeM3w==" workbookSaltValue="92NSd4NZ5UBIU9wbFPsZag=="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AT8" i="4"/>
  <c r="W8" i="4"/>
  <c r="P8" i="4"/>
  <c r="B6" i="4"/>
</calcChain>
</file>

<file path=xl/sharedStrings.xml><?xml version="1.0" encoding="utf-8"?>
<sst xmlns="http://schemas.openxmlformats.org/spreadsheetml/2006/main" count="238" uniqueCount="117">
  <si>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</si>
  <si>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</si>
  <si>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</si>
  <si>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</si>
  <si>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</si>
  <si>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</si>
  <si>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</si>
  <si>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</si>
  <si>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</si>
  <si>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</si>
  <si>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</si>
  <si>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</si>
  <si>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</si>
  <si>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</si>
  <si>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</si>
  <si>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</si>
  <si>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</si>
  <si>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</si>
  <si>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</si>
  <si>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</si>
  <si>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</si>
  <si>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</si>
  <si>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</si>
  <si>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</si>
  <si>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</si>
  <si>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</si>
  <si>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</si>
  <si>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</si>
  <si>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</si>
  <si>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</si>
  <si>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</si>
  <si>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</si>
  <si>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</si>
  <si>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</si>
  <si>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</si>
  <si>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</si>
  <si>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</si>
  <si>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</si>
  <si>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</si>
  <si>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</si>
  <si>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</si>
  <si>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</si>
  <si>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</si>
  <si>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</si>
  <si>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</si>
  <si>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</si>
  <si>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</si>
  <si>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</si>
  <si>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</si>
  <si>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</si>
  <si>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</si>
  <si>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</si>
  <si>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</si>
  <si>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</si>
  <si>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</si>
  <si>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</si>
  <si>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</si>
  <si>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</si>
  <si>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</si>
  <si>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</si>
  <si>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</si>
  <si>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</si>
  <si>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</si>
  <si>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</si>
  <si>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</si>
  <si>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</si>
  <si>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</si>
  <si>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</si>
  <si>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</si>
  <si>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</si>
  <si>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</si>
  <si>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</si>
  <si>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</si>
  <si>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</si>
  <si>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</si>
  <si>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</si>
  <si>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</si>
  <si>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</si>
  <si>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</si>
  <si>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</si>
  <si>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</si>
  <si>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</si>
  <si>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</si>
  <si>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</si>
  <si>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</si>
  <si>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</si>
  <si>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</si>
  <si>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</si>
  <si>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</si>
  <si>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</si>
  <si>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</si>
  <si>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</si>
  <si>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</si>
  <si>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</si>
  <si>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</si>
  <si>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</si>
  <si>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</si>
  <si>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</si>
  <si>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</si>
  <si>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</si>
  <si>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</si>
  <si>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</si>
  <si>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</si>
  <si>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</si>
  <si>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</si>
  <si>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</si>
  <si>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</si>
  <si>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</si>
  <si>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</si>
  <si>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</si>
  <si>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</si>
  <si>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</si>
  <si>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</si>
  <si>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</si>
  <si>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令和5年4月に使用料改定を実施したものの、依然として一般会計繰入金に依存した経営状況となっており、下水道使用料の適正化及び水洗化率の向上が課題である。その中で使用料の適正化について、令和8年度に再度の使用料改定を予定しており、令和5年4月の改定結果を踏まえ、市民生活の変化や影響を考慮しつつ使用料体系を決定していく必要がある。
施設の改築更新については、ストックマネジメント計画に基づき、更新時期の平準化やコスト削減に努めている。
経営戦略については、令和6年度に改定を予定している。</t>
    <rPh sb="0" eb="2">
      <t>レイワ</t>
    </rPh>
    <rPh sb="3" eb="4">
      <t>ネン</t>
    </rPh>
    <rPh sb="5" eb="6">
      <t>ガツ</t>
    </rPh>
    <rPh sb="7" eb="10">
      <t>シヨウリョウ</t>
    </rPh>
    <rPh sb="10" eb="12">
      <t>カイテイ</t>
    </rPh>
    <rPh sb="13" eb="15">
      <t>ジッシ</t>
    </rPh>
    <rPh sb="97" eb="99">
      <t>サイド</t>
    </rPh>
    <rPh sb="100" eb="103">
      <t>シヨウリョウ</t>
    </rPh>
    <rPh sb="103" eb="105">
      <t>カイテイ</t>
    </rPh>
    <rPh sb="113" eb="115">
      <t>レイワ</t>
    </rPh>
    <rPh sb="116" eb="117">
      <t>ネン</t>
    </rPh>
    <rPh sb="118" eb="119">
      <t>ガツ</t>
    </rPh>
    <rPh sb="226" eb="228">
      <t>レイワ</t>
    </rPh>
    <rPh sb="229" eb="231">
      <t>ネンド</t>
    </rPh>
    <rPh sb="232" eb="234">
      <t>カイテイ</t>
    </rPh>
    <rPh sb="235" eb="237">
      <t>ヨテイ</t>
    </rPh>
    <phoneticPr fontId="4"/>
  </si>
  <si>
    <t>①令和5年4月に使用料改定を実施したことにより、経常収益が前年度から約712万円増となった。対する経常費用は、有収水量の減に伴う流域下水道管理運営負担金の減や企業債残高の減少に伴う支払利息の減などにより約3,290万円減となったため、経常収支比率は前年度比1.22ポイント増となった。なお、黒字決算のため、②累積欠損比率も前年度と同様0％となった。
③流動資産が現金の増などにより、前年度から約14.2億円の増となった。対して、流動負債は企業債償還元金で約1.5億円の減があったものの、未払金が約13.1億円増となったことなどにより前年度から約11.8億円の増となったため、流動比率は前年度と比較して25.05ポイント改善した。
④企業債残高対事業規模比率は、企業債残高の減少に伴い、前年度から39.57ポイント改善した。企業債償還額は減少傾向となり、当面は償還額が借入額を上回る予定であることから、今後も着実な改善が見込まれる。
⑤経費回収率は、国の統計上、汚水処理費から150円／㎥を超える部分の費用を除いて算出されており、令和5年4月に使用料改定を実施したことにより、前年度から10.98ポイント大きく改善した。
⑥汚水処理原価は、汚水処理費が前年度から約676万円減となったものの、有収水量の減により、微増となった。
⑧水洗化率は、処理区域内人口の増加により接続人口が増加したため、0.47ポイント増加した。</t>
    <rPh sb="1" eb="3">
      <t>レイワ</t>
    </rPh>
    <rPh sb="4" eb="5">
      <t>ネン</t>
    </rPh>
    <rPh sb="6" eb="7">
      <t>ガツ</t>
    </rPh>
    <rPh sb="8" eb="11">
      <t>シヨウリョウ</t>
    </rPh>
    <rPh sb="11" eb="13">
      <t>カイテイ</t>
    </rPh>
    <rPh sb="14" eb="16">
      <t>ジッシ</t>
    </rPh>
    <rPh sb="40" eb="41">
      <t>ゾウ</t>
    </rPh>
    <rPh sb="55" eb="57">
      <t>ユウシュウ</t>
    </rPh>
    <rPh sb="57" eb="59">
      <t>スイリョウ</t>
    </rPh>
    <rPh sb="60" eb="61">
      <t>ゲン</t>
    </rPh>
    <rPh sb="62" eb="63">
      <t>トモナ</t>
    </rPh>
    <rPh sb="64" eb="66">
      <t>リュウイキ</t>
    </rPh>
    <rPh sb="66" eb="69">
      <t>ゲスイドウ</t>
    </rPh>
    <rPh sb="69" eb="71">
      <t>カンリ</t>
    </rPh>
    <rPh sb="71" eb="73">
      <t>ウンエイ</t>
    </rPh>
    <rPh sb="73" eb="76">
      <t>フタンキン</t>
    </rPh>
    <rPh sb="77" eb="78">
      <t>ゲン</t>
    </rPh>
    <rPh sb="136" eb="137">
      <t>ゾウ</t>
    </rPh>
    <rPh sb="276" eb="277">
      <t>オク</t>
    </rPh>
    <rPh sb="464" eb="466">
      <t>レイワ</t>
    </rPh>
    <rPh sb="467" eb="468">
      <t>ネン</t>
    </rPh>
    <rPh sb="469" eb="470">
      <t>ガツ</t>
    </rPh>
    <rPh sb="471" eb="474">
      <t>シヨウリョウ</t>
    </rPh>
    <rPh sb="474" eb="476">
      <t>カイテイ</t>
    </rPh>
    <rPh sb="477" eb="479">
      <t>ジッシ</t>
    </rPh>
    <rPh sb="501" eb="502">
      <t>オオ</t>
    </rPh>
    <rPh sb="511" eb="513">
      <t>オスイ</t>
    </rPh>
    <rPh sb="513" eb="515">
      <t>ショリ</t>
    </rPh>
    <rPh sb="515" eb="517">
      <t>ゲンカ</t>
    </rPh>
    <rPh sb="519" eb="521">
      <t>オスイ</t>
    </rPh>
    <rPh sb="521" eb="524">
      <t>ショリヒ</t>
    </rPh>
    <rPh sb="530" eb="531">
      <t>ヤク</t>
    </rPh>
    <rPh sb="534" eb="536">
      <t>マンエン</t>
    </rPh>
    <rPh sb="536" eb="537">
      <t>ゲン</t>
    </rPh>
    <rPh sb="545" eb="549">
      <t>ユウシュウスイリョウ</t>
    </rPh>
    <rPh sb="550" eb="551">
      <t>ゲン</t>
    </rPh>
    <rPh sb="555" eb="557">
      <t>ビゾウ</t>
    </rPh>
    <rPh sb="578" eb="580">
      <t>ゾウカ</t>
    </rPh>
    <rPh sb="588" eb="590">
      <t>ゾウカ</t>
    </rPh>
    <rPh sb="603" eb="605">
      <t>ゾウカ</t>
    </rPh>
    <phoneticPr fontId="4"/>
  </si>
  <si>
    <t>①有形固定資産減価償却率は、前年度から2.6ポイント増加している。令和５年度は汚水管の布設替えや排水ポンプ場のポンプ等の更新により、償却資産の増があったものの、大規模な更新・改良工事がなかったため、大きな変動はなかった。
②管渠老朽化率は、前年度と同じく0％と、類似団体と比較して新しい管渠が多い状況である。
③管渠改善率は、0.07％と前年度と比べて0.03ポイントの増となっているものの、管渠更新の実施時期については、ストックマネジメント計画によって平準化している。</t>
    <rPh sb="39" eb="42">
      <t>オスイカン</t>
    </rPh>
    <rPh sb="43" eb="45">
      <t>フセツ</t>
    </rPh>
    <rPh sb="45" eb="46">
      <t>カ</t>
    </rPh>
    <rPh sb="58" eb="59">
      <t>トウ</t>
    </rPh>
    <rPh sb="60" eb="62">
      <t>コウシン</t>
    </rPh>
    <rPh sb="185" eb="186">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</si>
</sst>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c:v>
                </c:pt>
                <c:pt idx="1">
                  <c:v>0.22</c:v>
                </c:pt>
                <c:pt idx="2">
                  <c:v>0.08</c:v>
                </c:pt>
                <c:pt idx="3">
                  <c:v>0.04</c:v>
                </c:pt>
                <c:pt idx="4">
                  <c:v>7.0000000000000007E-2</c:v>
                </c:pt>
              </c:numCache>
            </c:numRef>
          </c:val>
          <c:extLst>
            <c:ext xmlns:c16="http://schemas.microsoft.com/office/drawing/2014/chart" uri="{C3380CC4-5D6E-409C-BE32-E72D297353CC}">
              <c16:uniqueId val="{00000000-B7B0-49FB-BCEB-A582524D67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7.0000000000000007E-2</c:v>
                </c:pt>
                <c:pt idx="2">
                  <c:v>0.19</c:v>
                </c:pt>
                <c:pt idx="3">
                  <c:v>0.21</c:v>
                </c:pt>
                <c:pt idx="4">
                  <c:v>0.2</c:v>
                </c:pt>
              </c:numCache>
            </c:numRef>
          </c:val>
          <c:smooth val="0"/>
          <c:extLst>
            <c:ext xmlns:c16="http://schemas.microsoft.com/office/drawing/2014/chart" uri="{C3380CC4-5D6E-409C-BE32-E72D297353CC}">
              <c16:uniqueId val="{00000001-B7B0-49FB-BCEB-A582524D67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6-486A-9C93-5C87636B17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63.04</c:v>
                </c:pt>
                <c:pt idx="3">
                  <c:v>60.55</c:v>
                </c:pt>
                <c:pt idx="4">
                  <c:v>61.49</c:v>
                </c:pt>
              </c:numCache>
            </c:numRef>
          </c:val>
          <c:smooth val="0"/>
          <c:extLst>
            <c:ext xmlns:c16="http://schemas.microsoft.com/office/drawing/2014/chart" uri="{C3380CC4-5D6E-409C-BE32-E72D297353CC}">
              <c16:uniqueId val="{00000001-76F6-486A-9C93-5C87636B17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86.27</c:v>
                </c:pt>
                <c:pt idx="1">
                  <c:v>86.95</c:v>
                </c:pt>
                <c:pt idx="2">
                  <c:v>88.84</c:v>
                </c:pt>
                <c:pt idx="3">
                  <c:v>88.13</c:v>
                </c:pt>
                <c:pt idx="4">
                  <c:v>88.6</c:v>
                </c:pt>
              </c:numCache>
            </c:numRef>
          </c:val>
          <c:extLst>
            <c:ext xmlns:c16="http://schemas.microsoft.com/office/drawing/2014/chart" uri="{C3380CC4-5D6E-409C-BE32-E72D297353CC}">
              <c16:uniqueId val="{00000000-65DD-4B11-99E1-F83B553CDC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89.07</c:v>
                </c:pt>
                <c:pt idx="1">
                  <c:v>89.18</c:v>
                </c:pt>
                <c:pt idx="2">
                  <c:v>94.75</c:v>
                </c:pt>
                <c:pt idx="3">
                  <c:v>94.92</c:v>
                </c:pt>
                <c:pt idx="4">
                  <c:v>95.01</c:v>
                </c:pt>
              </c:numCache>
            </c:numRef>
          </c:val>
          <c:smooth val="0"/>
          <c:extLst>
            <c:ext xmlns:c16="http://schemas.microsoft.com/office/drawing/2014/chart" uri="{C3380CC4-5D6E-409C-BE32-E72D297353CC}">
              <c16:uniqueId val="{00000001-65DD-4B11-99E1-F83B553CDC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101.51</c:v>
                </c:pt>
                <c:pt idx="1">
                  <c:v>102.39</c:v>
                </c:pt>
                <c:pt idx="2">
                  <c:v>101.43</c:v>
                </c:pt>
                <c:pt idx="3">
                  <c:v>100.63</c:v>
                </c:pt>
                <c:pt idx="4">
                  <c:v>101.85</c:v>
                </c:pt>
              </c:numCache>
            </c:numRef>
          </c:val>
          <c:extLst>
            <c:ext xmlns:c16="http://schemas.microsoft.com/office/drawing/2014/chart" uri="{C3380CC4-5D6E-409C-BE32-E72D297353CC}">
              <c16:uniqueId val="{00000000-4262-4E63-B514-70A4CF6513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104.34</c:v>
                </c:pt>
                <c:pt idx="1">
                  <c:v>105.1</c:v>
                </c:pt>
                <c:pt idx="2">
                  <c:v>106.01</c:v>
                </c:pt>
                <c:pt idx="3">
                  <c:v>105.5</c:v>
                </c:pt>
                <c:pt idx="4">
                  <c:v>105.24</c:v>
                </c:pt>
              </c:numCache>
            </c:numRef>
          </c:val>
          <c:smooth val="0"/>
          <c:extLst>
            <c:ext xmlns:c16="http://schemas.microsoft.com/office/drawing/2014/chart" uri="{C3380CC4-5D6E-409C-BE32-E72D297353CC}">
              <c16:uniqueId val="{00000001-4262-4E63-B514-70A4CF6513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13.53</c:v>
                </c:pt>
                <c:pt idx="1">
                  <c:v>16.62</c:v>
                </c:pt>
                <c:pt idx="2">
                  <c:v>19.670000000000002</c:v>
                </c:pt>
                <c:pt idx="3">
                  <c:v>22.62</c:v>
                </c:pt>
                <c:pt idx="4">
                  <c:v>25.22</c:v>
                </c:pt>
              </c:numCache>
            </c:numRef>
          </c:val>
          <c:extLst>
            <c:ext xmlns:c16="http://schemas.microsoft.com/office/drawing/2014/chart" uri="{C3380CC4-5D6E-409C-BE32-E72D297353CC}">
              <c16:uniqueId val="{00000000-1D3E-452C-8EF9-F06A4AB6E0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14.98</c:v>
                </c:pt>
                <c:pt idx="1">
                  <c:v>15.11</c:v>
                </c:pt>
                <c:pt idx="2">
                  <c:v>31.34</c:v>
                </c:pt>
                <c:pt idx="3">
                  <c:v>32.909999999999997</c:v>
                </c:pt>
                <c:pt idx="4">
                  <c:v>34.869999999999997</c:v>
                </c:pt>
              </c:numCache>
            </c:numRef>
          </c:val>
          <c:smooth val="0"/>
          <c:extLst>
            <c:ext xmlns:c16="http://schemas.microsoft.com/office/drawing/2014/chart" uri="{C3380CC4-5D6E-409C-BE32-E72D297353CC}">
              <c16:uniqueId val="{00000001-1D3E-452C-8EF9-F06A4AB6E0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B2-4E4D-8BA0-BED355377F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6.43</c:v>
                </c:pt>
                <c:pt idx="3" formatCode="#,##0.00;&quot;△&quot;#,##0.00;&quot;-&quot;">
                  <c:v>7.75</c:v>
                </c:pt>
                <c:pt idx="4" formatCode="#,##0.00;&quot;△&quot;#,##0.00;&quot;-&quot;">
                  <c:v>9.44</c:v>
                </c:pt>
              </c:numCache>
            </c:numRef>
          </c:val>
          <c:smooth val="0"/>
          <c:extLst>
            <c:ext xmlns:c16="http://schemas.microsoft.com/office/drawing/2014/chart" uri="{C3380CC4-5D6E-409C-BE32-E72D297353CC}">
              <c16:uniqueId val="{00000001-73B2-4E4D-8BA0-BED355377F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5D-4F02-ACAD-CB082FF042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5.27</c:v>
                </c:pt>
                <c:pt idx="3" formatCode="#,##0.00;&quot;△&quot;#,##0.00;&quot;-&quot;">
                  <c:v>4.83</c:v>
                </c:pt>
                <c:pt idx="4" formatCode="#,##0.00;&quot;△&quot;#,##0.00;&quot;-&quot;">
                  <c:v>4.5</c:v>
                </c:pt>
              </c:numCache>
            </c:numRef>
          </c:val>
          <c:smooth val="0"/>
          <c:extLst>
            <c:ext xmlns:c16="http://schemas.microsoft.com/office/drawing/2014/chart" uri="{C3380CC4-5D6E-409C-BE32-E72D297353CC}">
              <c16:uniqueId val="{00000001-3B5D-4F02-ACAD-CB082FF042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22.48</c:v>
                </c:pt>
                <c:pt idx="1">
                  <c:v>25.3</c:v>
                </c:pt>
                <c:pt idx="2">
                  <c:v>29.92</c:v>
                </c:pt>
                <c:pt idx="3">
                  <c:v>42.25</c:v>
                </c:pt>
                <c:pt idx="4">
                  <c:v>67.3</c:v>
                </c:pt>
              </c:numCache>
            </c:numRef>
          </c:val>
          <c:extLst>
            <c:ext xmlns:c16="http://schemas.microsoft.com/office/drawing/2014/chart" uri="{C3380CC4-5D6E-409C-BE32-E72D297353CC}">
              <c16:uniqueId val="{00000000-1730-45BE-BECF-2861793E17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38.15</c:v>
                </c:pt>
                <c:pt idx="1">
                  <c:v>41.15</c:v>
                </c:pt>
                <c:pt idx="2">
                  <c:v>80.08</c:v>
                </c:pt>
                <c:pt idx="3">
                  <c:v>87.33</c:v>
                </c:pt>
                <c:pt idx="4">
                  <c:v>92.26</c:v>
                </c:pt>
              </c:numCache>
            </c:numRef>
          </c:val>
          <c:smooth val="0"/>
          <c:extLst>
            <c:ext xmlns:c16="http://schemas.microsoft.com/office/drawing/2014/chart" uri="{C3380CC4-5D6E-409C-BE32-E72D297353CC}">
              <c16:uniqueId val="{00000001-1730-45BE-BECF-2861793E17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818.73</c:v>
                </c:pt>
                <c:pt idx="1">
                  <c:v>681.93</c:v>
                </c:pt>
                <c:pt idx="2">
                  <c:v>596.77</c:v>
                </c:pt>
                <c:pt idx="3">
                  <c:v>517.4</c:v>
                </c:pt>
                <c:pt idx="4">
                  <c:v>477.83</c:v>
                </c:pt>
              </c:numCache>
            </c:numRef>
          </c:val>
          <c:extLst>
            <c:ext xmlns:c16="http://schemas.microsoft.com/office/drawing/2014/chart" uri="{C3380CC4-5D6E-409C-BE32-E72D297353CC}">
              <c16:uniqueId val="{00000000-69B1-4EE9-9A99-3FB40867D8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610.94000000000005</c:v>
                </c:pt>
                <c:pt idx="1">
                  <c:v>648.28</c:v>
                </c:pt>
                <c:pt idx="2">
                  <c:v>672.33</c:v>
                </c:pt>
                <c:pt idx="3">
                  <c:v>668.8</c:v>
                </c:pt>
                <c:pt idx="4">
                  <c:v>652.79999999999995</c:v>
                </c:pt>
              </c:numCache>
            </c:numRef>
          </c:val>
          <c:smooth val="0"/>
          <c:extLst>
            <c:ext xmlns:c16="http://schemas.microsoft.com/office/drawing/2014/chart" uri="{C3380CC4-5D6E-409C-BE32-E72D297353CC}">
              <c16:uniqueId val="{00000001-69B1-4EE9-9A99-3FB40867D8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78.5</c:v>
                </c:pt>
                <c:pt idx="1">
                  <c:v>77.86</c:v>
                </c:pt>
                <c:pt idx="2">
                  <c:v>77.88</c:v>
                </c:pt>
                <c:pt idx="3">
                  <c:v>78.12</c:v>
                </c:pt>
                <c:pt idx="4">
                  <c:v>89.1</c:v>
                </c:pt>
              </c:numCache>
            </c:numRef>
          </c:val>
          <c:extLst>
            <c:ext xmlns:c16="http://schemas.microsoft.com/office/drawing/2014/chart" uri="{C3380CC4-5D6E-409C-BE32-E72D297353CC}">
              <c16:uniqueId val="{00000000-CD89-49CD-8D0E-29688DAAC8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81.86</c:v>
                </c:pt>
                <c:pt idx="1">
                  <c:v>79.3</c:v>
                </c:pt>
                <c:pt idx="2">
                  <c:v>98.75</c:v>
                </c:pt>
                <c:pt idx="3">
                  <c:v>98.36</c:v>
                </c:pt>
                <c:pt idx="4">
                  <c:v>97.29</c:v>
                </c:pt>
              </c:numCache>
            </c:numRef>
          </c:val>
          <c:smooth val="0"/>
          <c:extLst>
            <c:ext xmlns:c16="http://schemas.microsoft.com/office/drawing/2014/chart" uri="{C3380CC4-5D6E-409C-BE32-E72D297353CC}">
              <c16:uniqueId val="{00000001-CD89-49CD-8D0E-29688DAAC8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150.79</c:v>
                </c:pt>
                <c:pt idx="1">
                  <c:v>150</c:v>
                </c:pt>
                <c:pt idx="2">
                  <c:v>150.04</c:v>
                </c:pt>
                <c:pt idx="3">
                  <c:v>149.94</c:v>
                </c:pt>
                <c:pt idx="4">
                  <c:v>149.99</c:v>
                </c:pt>
              </c:numCache>
            </c:numRef>
          </c:val>
          <c:extLst>
            <c:ext xmlns:c16="http://schemas.microsoft.com/office/drawing/2014/chart" uri="{C3380CC4-5D6E-409C-BE32-E72D297353CC}">
              <c16:uniqueId val="{00000000-95A2-4881-A1F7-53F2B3D97F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154.66</c:v>
                </c:pt>
                <c:pt idx="1">
                  <c:v>157.05000000000001</c:v>
                </c:pt>
                <c:pt idx="2">
                  <c:v>142.03</c:v>
                </c:pt>
                <c:pt idx="3">
                  <c:v>142.11000000000001</c:v>
                </c:pt>
                <c:pt idx="4">
                  <c:v>145.49</c:v>
                </c:pt>
              </c:numCache>
            </c:numRef>
          </c:val>
          <c:smooth val="0"/>
          <c:extLst>
            <c:ext xmlns:c16="http://schemas.microsoft.com/office/drawing/2014/chart" uri="{C3380CC4-5D6E-409C-BE32-E72D297353CC}">
              <c16:uniqueId val="{00000001-95A2-4881-A1F7-53F2B3D97F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半田市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Ac1</v>
      </c>
      <c r="X8" s="64"/>
      <c r="Y8" s="64"/>
      <c r="Z8" s="64"/>
      <c r="AA8" s="64"/>
      <c r="AB8" s="64"/>
      <c r="AC8" s="64"/>
      <c r="AD8" s="65" t="str">
        <f>データ!$M$6</f>
        <v>非設置</v>
      </c>
      <c r="AE8" s="65"/>
      <c r="AF8" s="65"/>
      <c r="AG8" s="65"/>
      <c r="AH8" s="65"/>
      <c r="AI8" s="65"/>
      <c r="AJ8" s="65"/>
      <c r="AK8" s="3"/>
      <c r="AL8" s="45">
        <f>データ!S6</f>
        <v>117207</v>
      </c>
      <c r="AM8" s="45"/>
      <c r="AN8" s="45"/>
      <c r="AO8" s="45"/>
      <c r="AP8" s="45"/>
      <c r="AQ8" s="45"/>
      <c r="AR8" s="45"/>
      <c r="AS8" s="45"/>
      <c r="AT8" s="44">
        <f>データ!T6</f>
        <v>47.42</v>
      </c>
      <c r="AU8" s="44"/>
      <c r="AV8" s="44"/>
      <c r="AW8" s="44"/>
      <c r="AX8" s="44"/>
      <c r="AY8" s="44"/>
      <c r="AZ8" s="44"/>
      <c r="BA8" s="44"/>
      <c r="BB8" s="44">
        <f>データ!U6</f>
        <v>2471.6799999999998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71.069999999999993</v>
      </c>
      <c r="J10" s="44"/>
      <c r="K10" s="44"/>
      <c r="L10" s="44"/>
      <c r="M10" s="44"/>
      <c r="N10" s="44"/>
      <c r="O10" s="44"/>
      <c r="P10" s="44">
        <f>データ!P6</f>
        <v>89.91</v>
      </c>
      <c r="Q10" s="44"/>
      <c r="R10" s="44"/>
      <c r="S10" s="44"/>
      <c r="T10" s="44"/>
      <c r="U10" s="44"/>
      <c r="V10" s="44"/>
      <c r="W10" s="44">
        <f>データ!Q6</f>
        <v>85.93</v>
      </c>
      <c r="X10" s="44"/>
      <c r="Y10" s="44"/>
      <c r="Z10" s="44"/>
      <c r="AA10" s="44"/>
      <c r="AB10" s="44"/>
      <c r="AC10" s="44"/>
      <c r="AD10" s="45">
        <f>データ!R6</f>
        <v>2470</v>
      </c>
      <c r="AE10" s="45"/>
      <c r="AF10" s="45"/>
      <c r="AG10" s="45"/>
      <c r="AH10" s="45"/>
      <c r="AI10" s="45"/>
      <c r="AJ10" s="45"/>
      <c r="AK10" s="2"/>
      <c r="AL10" s="45">
        <f>データ!V6</f>
        <v>104990</v>
      </c>
      <c r="AM10" s="45"/>
      <c r="AN10" s="45"/>
      <c r="AO10" s="45"/>
      <c r="AP10" s="45"/>
      <c r="AQ10" s="45"/>
      <c r="AR10" s="45"/>
      <c r="AS10" s="45"/>
      <c r="AT10" s="44">
        <f>データ!W6</f>
        <v>18.68</v>
      </c>
      <c r="AU10" s="44"/>
      <c r="AV10" s="44"/>
      <c r="AW10" s="44"/>
      <c r="AX10" s="44"/>
      <c r="AY10" s="44"/>
      <c r="AZ10" s="44"/>
      <c r="BA10" s="44"/>
      <c r="BB10" s="44">
        <f>データ!X6</f>
        <v>5620.45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OqP0K/DVFEl52GJRZ8AEWueHkWxO3BSn04TukxCX7ReB8TJ7D8N88XUF+7HIDhYWTIjpYjArzvIXv4hTM8V2g==" saltValue="8u7zo1se0DLXNevGbNit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232050</v>
      </c>
      <c r="D6" s="19">
        <f t="shared" si="3"/>
        <v>46</v>
      </c>
      <c r="E6" s="19">
        <f t="shared" si="3"/>
        <v>17</v>
      </c>
      <c r="F6" s="19">
        <f t="shared" si="3"/>
        <v>1</v>
      </c>
      <c r="G6" s="19">
        <f t="shared" si="3"/>
        <v>0</v>
      </c>
      <c r="H6" s="19" t="str">
        <f t="shared" si="3"/>
        <v>愛知県　半田市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71.069999999999993</v>
      </c>
      <c r="P6" s="20">
        <f t="shared" si="3"/>
        <v>89.91</v>
      </c>
      <c r="Q6" s="20">
        <f t="shared" si="3"/>
        <v>85.93</v>
      </c>
      <c r="R6" s="20">
        <f t="shared" si="3"/>
        <v>2470</v>
      </c>
      <c r="S6" s="20">
        <f t="shared" si="3"/>
        <v>117207</v>
      </c>
      <c r="T6" s="20">
        <f t="shared" si="3"/>
        <v>47.42</v>
      </c>
      <c r="U6" s="20">
        <f t="shared" si="3"/>
        <v>2471.6799999999998</v>
      </c>
      <c r="V6" s="20">
        <f t="shared" si="3"/>
        <v>104990</v>
      </c>
      <c r="W6" s="20">
        <f t="shared" si="3"/>
        <v>18.68</v>
      </c>
      <c r="X6" s="20">
        <f t="shared" si="3"/>
        <v>5620.45</v>
      </c>
      <c r="Y6" s="21">
        <f>IF(Y7="",NA(),Y7)</f>
        <v>101.51</v>
      </c>
      <c r="Z6" s="21">
        <f t="shared" ref="Z6:AH6" si="4">IF(Z7="",NA(),Z7)</f>
        <v>102.39</v>
      </c>
      <c r="AA6" s="21">
        <f t="shared" si="4"/>
        <v>101.43</v>
      </c>
      <c r="AB6" s="21">
        <f t="shared" si="4"/>
        <v>100.63</v>
      </c>
      <c r="AC6" s="21">
        <f t="shared" si="4"/>
        <v>101.85</v>
      </c>
      <c r="AD6" s="21">
        <f t="shared" si="4"/>
        <v>104.34</v>
      </c>
      <c r="AE6" s="21">
        <f t="shared" si="4"/>
        <v>105.1</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1">
        <f t="shared" si="5"/>
        <v>5.27</v>
      </c>
      <c r="AR6" s="21">
        <f t="shared" si="5"/>
        <v>4.83</v>
      </c>
      <c r="AS6" s="21">
        <f t="shared" si="5"/>
        <v>4.5</v>
      </c>
      <c r="AT6" s="20" t="str">
        <f>IF(AT7="","",IF(AT7="-","【-】","【"&amp;SUBSTITUTE(TEXT(AT7,"#,##0.00"),"-","△")&amp;"】"))</f>
        <v>【3.03】</v>
      </c>
      <c r="AU6" s="21">
        <f>IF(AU7="",NA(),AU7)</f>
        <v>22.48</v>
      </c>
      <c r="AV6" s="21">
        <f t="shared" ref="AV6:BD6" si="6">IF(AV7="",NA(),AV7)</f>
        <v>25.3</v>
      </c>
      <c r="AW6" s="21">
        <f t="shared" si="6"/>
        <v>29.92</v>
      </c>
      <c r="AX6" s="21">
        <f t="shared" si="6"/>
        <v>42.25</v>
      </c>
      <c r="AY6" s="21">
        <f t="shared" si="6"/>
        <v>67.3</v>
      </c>
      <c r="AZ6" s="21">
        <f t="shared" si="6"/>
        <v>38.15</v>
      </c>
      <c r="BA6" s="21">
        <f t="shared" si="6"/>
        <v>41.15</v>
      </c>
      <c r="BB6" s="21">
        <f t="shared" si="6"/>
        <v>80.08</v>
      </c>
      <c r="BC6" s="21">
        <f t="shared" si="6"/>
        <v>87.33</v>
      </c>
      <c r="BD6" s="21">
        <f t="shared" si="6"/>
        <v>92.26</v>
      </c>
      <c r="BE6" s="20" t="str">
        <f>IF(BE7="","",IF(BE7="-","【-】","【"&amp;SUBSTITUTE(TEXT(BE7,"#,##0.00"),"-","△")&amp;"】"))</f>
        <v>【78.43】</v>
      </c>
      <c r="BF6" s="21">
        <f>IF(BF7="",NA(),BF7)</f>
        <v>818.73</v>
      </c>
      <c r="BG6" s="21">
        <f t="shared" ref="BG6:BO6" si="7">IF(BG7="",NA(),BG7)</f>
        <v>681.93</v>
      </c>
      <c r="BH6" s="21">
        <f t="shared" si="7"/>
        <v>596.77</v>
      </c>
      <c r="BI6" s="21">
        <f t="shared" si="7"/>
        <v>517.4</v>
      </c>
      <c r="BJ6" s="21">
        <f t="shared" si="7"/>
        <v>477.83</v>
      </c>
      <c r="BK6" s="21">
        <f t="shared" si="7"/>
        <v>610.94000000000005</v>
      </c>
      <c r="BL6" s="21">
        <f t="shared" si="7"/>
        <v>648.28</v>
      </c>
      <c r="BM6" s="21">
        <f t="shared" si="7"/>
        <v>672.33</v>
      </c>
      <c r="BN6" s="21">
        <f t="shared" si="7"/>
        <v>668.8</v>
      </c>
      <c r="BO6" s="21">
        <f t="shared" si="7"/>
        <v>652.79999999999995</v>
      </c>
      <c r="BP6" s="20" t="str">
        <f>IF(BP7="","",IF(BP7="-","【-】","【"&amp;SUBSTITUTE(TEXT(BP7,"#,##0.00"),"-","△")&amp;"】"))</f>
        <v>【630.82】</v>
      </c>
      <c r="BQ6" s="21">
        <f>IF(BQ7="",NA(),BQ7)</f>
        <v>78.5</v>
      </c>
      <c r="BR6" s="21">
        <f t="shared" ref="BR6:BZ6" si="8">IF(BR7="",NA(),BR7)</f>
        <v>77.86</v>
      </c>
      <c r="BS6" s="21">
        <f t="shared" si="8"/>
        <v>77.88</v>
      </c>
      <c r="BT6" s="21">
        <f t="shared" si="8"/>
        <v>78.12</v>
      </c>
      <c r="BU6" s="21">
        <f t="shared" si="8"/>
        <v>89.1</v>
      </c>
      <c r="BV6" s="21">
        <f t="shared" si="8"/>
        <v>81.86</v>
      </c>
      <c r="BW6" s="21">
        <f t="shared" si="8"/>
        <v>79.3</v>
      </c>
      <c r="BX6" s="21">
        <f t="shared" si="8"/>
        <v>98.75</v>
      </c>
      <c r="BY6" s="21">
        <f t="shared" si="8"/>
        <v>98.36</v>
      </c>
      <c r="BZ6" s="21">
        <f t="shared" si="8"/>
        <v>97.29</v>
      </c>
      <c r="CA6" s="20" t="str">
        <f>IF(CA7="","",IF(CA7="-","【-】","【"&amp;SUBSTITUTE(TEXT(CA7,"#,##0.00"),"-","△")&amp;"】"))</f>
        <v>【97.81】</v>
      </c>
      <c r="CB6" s="21">
        <f>IF(CB7="",NA(),CB7)</f>
        <v>150.79</v>
      </c>
      <c r="CC6" s="21">
        <f t="shared" ref="CC6:CK6" si="9">IF(CC7="",NA(),CC7)</f>
        <v>150</v>
      </c>
      <c r="CD6" s="21">
        <f t="shared" si="9"/>
        <v>150.04</v>
      </c>
      <c r="CE6" s="21">
        <f t="shared" si="9"/>
        <v>149.94</v>
      </c>
      <c r="CF6" s="21">
        <f t="shared" si="9"/>
        <v>149.99</v>
      </c>
      <c r="CG6" s="21">
        <f t="shared" si="9"/>
        <v>154.66</v>
      </c>
      <c r="CH6" s="21">
        <f t="shared" si="9"/>
        <v>157.05000000000001</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63.04</v>
      </c>
      <c r="CU6" s="21">
        <f t="shared" si="10"/>
        <v>60.55</v>
      </c>
      <c r="CV6" s="21">
        <f t="shared" si="10"/>
        <v>61.49</v>
      </c>
      <c r="CW6" s="20" t="str">
        <f>IF(CW7="","",IF(CW7="-","【-】","【"&amp;SUBSTITUTE(TEXT(CW7,"#,##0.00"),"-","△")&amp;"】"))</f>
        <v>【58.94】</v>
      </c>
      <c r="CX6" s="21">
        <f>IF(CX7="",NA(),CX7)</f>
        <v>86.27</v>
      </c>
      <c r="CY6" s="21">
        <f t="shared" ref="CY6:DG6" si="11">IF(CY7="",NA(),CY7)</f>
        <v>86.95</v>
      </c>
      <c r="CZ6" s="21">
        <f t="shared" si="11"/>
        <v>88.84</v>
      </c>
      <c r="DA6" s="21">
        <f t="shared" si="11"/>
        <v>88.13</v>
      </c>
      <c r="DB6" s="21">
        <f t="shared" si="11"/>
        <v>88.6</v>
      </c>
      <c r="DC6" s="21">
        <f t="shared" si="11"/>
        <v>89.07</v>
      </c>
      <c r="DD6" s="21">
        <f t="shared" si="11"/>
        <v>89.18</v>
      </c>
      <c r="DE6" s="21">
        <f t="shared" si="11"/>
        <v>94.75</v>
      </c>
      <c r="DF6" s="21">
        <f t="shared" si="11"/>
        <v>94.92</v>
      </c>
      <c r="DG6" s="21">
        <f t="shared" si="11"/>
        <v>95.01</v>
      </c>
      <c r="DH6" s="20" t="str">
        <f>IF(DH7="","",IF(DH7="-","【-】","【"&amp;SUBSTITUTE(TEXT(DH7,"#,##0.00"),"-","△")&amp;"】"))</f>
        <v>【95.91】</v>
      </c>
      <c r="DI6" s="21">
        <f>IF(DI7="",NA(),DI7)</f>
        <v>13.53</v>
      </c>
      <c r="DJ6" s="21">
        <f t="shared" ref="DJ6:DR6" si="12">IF(DJ7="",NA(),DJ7)</f>
        <v>16.62</v>
      </c>
      <c r="DK6" s="21">
        <f t="shared" si="12"/>
        <v>19.670000000000002</v>
      </c>
      <c r="DL6" s="21">
        <f t="shared" si="12"/>
        <v>22.62</v>
      </c>
      <c r="DM6" s="21">
        <f t="shared" si="12"/>
        <v>25.22</v>
      </c>
      <c r="DN6" s="21">
        <f t="shared" si="12"/>
        <v>14.98</v>
      </c>
      <c r="DO6" s="21">
        <f t="shared" si="12"/>
        <v>15.11</v>
      </c>
      <c r="DP6" s="21">
        <f t="shared" si="12"/>
        <v>31.34</v>
      </c>
      <c r="DQ6" s="21">
        <f t="shared" si="12"/>
        <v>32.909999999999997</v>
      </c>
      <c r="DR6" s="21">
        <f t="shared" si="12"/>
        <v>34.869999999999997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6.43</v>
      </c>
      <c r="EB6" s="21">
        <f t="shared" si="13"/>
        <v>7.75</v>
      </c>
      <c r="EC6" s="21">
        <f t="shared" si="13"/>
        <v>9.44</v>
      </c>
      <c r="ED6" s="20" t="str">
        <f>IF(ED7="","",IF(ED7="-","【-】","【"&amp;SUBSTITUTE(TEXT(ED7,"#,##0.00"),"-","△")&amp;"】"))</f>
        <v>【8.68】</v>
      </c>
      <c r="EE6" s="21">
        <f>IF(EE7="",NA(),EE7)</f>
        <v>0.1</v>
      </c>
      <c r="EF6" s="21">
        <f t="shared" ref="EF6:EN6" si="14">IF(EF7="",NA(),EF7)</f>
        <v>0.22</v>
      </c>
      <c r="EG6" s="21">
        <f t="shared" si="14"/>
        <v>0.08</v>
      </c>
      <c r="EH6" s="21">
        <f t="shared" si="14"/>
        <v>0.04</v>
      </c>
      <c r="EI6" s="21">
        <f t="shared" si="14"/>
        <v>7.0000000000000007E-2</v>
      </c>
      <c r="EJ6" s="21">
        <f t="shared" si="14"/>
        <v>0.03</v>
      </c>
      <c r="EK6" s="21">
        <f t="shared" si="14"/>
        <v>7.0000000000000007E-2</v>
      </c>
      <c r="EL6" s="21">
        <f t="shared" si="14"/>
        <v>0.19</v>
      </c>
      <c r="EM6" s="21">
        <f t="shared" si="14"/>
        <v>0.21</v>
      </c>
      <c r="EN6" s="21">
        <f t="shared" si="14"/>
        <v>0.2</v>
      </c>
      <c r="EO6" s="20" t="str">
        <f>IF(EO7="","",IF(EO7="-","【-】","【"&amp;SUBSTITUTE(TEXT(EO7,"#,##0.00"),"-","△")&amp;"】"))</f>
        <v>【0.22】</v>
      </c>
    </row>
    <row r="7" spans="1:148" s="22" customFormat="1" x14ac:dyDescent="0.2">
      <c r="A7" s="14"/>
      <c r="B7" s="23">
        <v>2023</v>
      </c>
      <c r="C7" s="23">
        <v>232050</v>
      </c>
      <c r="D7" s="23">
        <v>46</v>
      </c>
      <c r="E7" s="23">
        <v>17</v>
      </c>
      <c r="F7" s="23">
        <v>1</v>
      </c>
      <c r="G7" s="23">
        <v>0</v>
      </c>
      <c r="H7" s="23" t="s">
        <v>96</v>
      </c>
      <c r="I7" s="23" t="s">
        <v>97</v>
      </c>
      <c r="J7" s="23" t="s">
        <v>98</v>
      </c>
      <c r="K7" s="23" t="s">
        <v>99</v>
      </c>
      <c r="L7" s="23" t="s">
        <v>100</v>
      </c>
      <c r="M7" s="23" t="s">
        <v>101</v>
      </c>
      <c r="N7" s="24" t="s">
        <v>102</v>
      </c>
      <c r="O7" s="24">
        <v>71.069999999999993</v>
      </c>
      <c r="P7" s="24">
        <v>89.91</v>
      </c>
      <c r="Q7" s="24">
        <v>85.93</v>
      </c>
      <c r="R7" s="24">
        <v>2470</v>
      </c>
      <c r="S7" s="24">
        <v>117207</v>
      </c>
      <c r="T7" s="24">
        <v>47.42</v>
      </c>
      <c r="U7" s="24">
        <v>2471.6799999999998</v>
      </c>
      <c r="V7" s="24">
        <v>104990</v>
      </c>
      <c r="W7" s="24">
        <v>18.68</v>
      </c>
      <c r="X7" s="24">
        <v>5620.45</v>
      </c>
      <c r="Y7" s="24">
        <v>101.51</v>
      </c>
      <c r="Z7" s="24">
        <v>102.39</v>
      </c>
      <c r="AA7" s="24">
        <v>101.43</v>
      </c>
      <c r="AB7" s="24">
        <v>100.63</v>
      </c>
      <c r="AC7" s="24">
        <v>101.85</v>
      </c>
      <c r="AD7" s="24">
        <v>104.34</v>
      </c>
      <c r="AE7" s="24">
        <v>105.1</v>
      </c>
      <c r="AF7" s="24">
        <v>106.01</v>
      </c>
      <c r="AG7" s="24">
        <v>105.5</v>
      </c>
      <c r="AH7" s="24">
        <v>105.24</v>
      </c>
      <c r="AI7" s="24">
        <v>105.91</v>
      </c>
      <c r="AJ7" s="24">
        <v>0</v>
      </c>
      <c r="AK7" s="24">
        <v>0</v>
      </c>
      <c r="AL7" s="24">
        <v>0</v>
      </c>
      <c r="AM7" s="24">
        <v>0</v>
      </c>
      <c r="AN7" s="24">
        <v>0</v>
      </c>
      <c r="AO7" s="24">
        <v>0</v>
      </c>
      <c r="AP7" s="24">
        <v>0</v>
      </c>
      <c r="AQ7" s="24">
        <v>5.27</v>
      </c>
      <c r="AR7" s="24">
        <v>4.83</v>
      </c>
      <c r="AS7" s="24">
        <v>4.5</v>
      </c>
      <c r="AT7" s="24">
        <v>3.03</v>
      </c>
      <c r="AU7" s="24">
        <v>22.48</v>
      </c>
      <c r="AV7" s="24">
        <v>25.3</v>
      </c>
      <c r="AW7" s="24">
        <v>29.92</v>
      </c>
      <c r="AX7" s="24">
        <v>42.25</v>
      </c>
      <c r="AY7" s="24">
        <v>67.3</v>
      </c>
      <c r="AZ7" s="24">
        <v>38.15</v>
      </c>
      <c r="BA7" s="24">
        <v>41.15</v>
      </c>
      <c r="BB7" s="24">
        <v>80.08</v>
      </c>
      <c r="BC7" s="24">
        <v>87.33</v>
      </c>
      <c r="BD7" s="24">
        <v>92.26</v>
      </c>
      <c r="BE7" s="24">
        <v>78.430000000000007</v>
      </c>
      <c r="BF7" s="24">
        <v>818.73</v>
      </c>
      <c r="BG7" s="24">
        <v>681.93</v>
      </c>
      <c r="BH7" s="24">
        <v>596.77</v>
      </c>
      <c r="BI7" s="24">
        <v>517.4</v>
      </c>
      <c r="BJ7" s="24">
        <v>477.83</v>
      </c>
      <c r="BK7" s="24">
        <v>610.94000000000005</v>
      </c>
      <c r="BL7" s="24">
        <v>648.28</v>
      </c>
      <c r="BM7" s="24">
        <v>672.33</v>
      </c>
      <c r="BN7" s="24">
        <v>668.8</v>
      </c>
      <c r="BO7" s="24">
        <v>652.79999999999995</v>
      </c>
      <c r="BP7" s="24">
        <v>630.82000000000005</v>
      </c>
      <c r="BQ7" s="24">
        <v>78.5</v>
      </c>
      <c r="BR7" s="24">
        <v>77.86</v>
      </c>
      <c r="BS7" s="24">
        <v>77.88</v>
      </c>
      <c r="BT7" s="24">
        <v>78.12</v>
      </c>
      <c r="BU7" s="24">
        <v>89.1</v>
      </c>
      <c r="BV7" s="24">
        <v>81.86</v>
      </c>
      <c r="BW7" s="24">
        <v>79.3</v>
      </c>
      <c r="BX7" s="24">
        <v>98.75</v>
      </c>
      <c r="BY7" s="24">
        <v>98.36</v>
      </c>
      <c r="BZ7" s="24">
        <v>97.29</v>
      </c>
      <c r="CA7" s="24">
        <v>97.81</v>
      </c>
      <c r="CB7" s="24">
        <v>150.79</v>
      </c>
      <c r="CC7" s="24">
        <v>150</v>
      </c>
      <c r="CD7" s="24">
        <v>150.04</v>
      </c>
      <c r="CE7" s="24">
        <v>149.94</v>
      </c>
      <c r="CF7" s="24">
        <v>149.99</v>
      </c>
      <c r="CG7" s="24">
        <v>154.66</v>
      </c>
      <c r="CH7" s="24">
        <v>157.05000000000001</v>
      </c>
      <c r="CI7" s="24">
        <v>142.03</v>
      </c>
      <c r="CJ7" s="24">
        <v>142.11000000000001</v>
      </c>
      <c r="CK7" s="24">
        <v>145.49</v>
      </c>
      <c r="CL7" s="24">
        <v>138.75</v>
      </c>
      <c r="CM7" s="24" t="s">
        <v>102</v>
      </c>
      <c r="CN7" s="24" t="s">
        <v>102</v>
      </c>
      <c r="CO7" s="24" t="s">
        <v>102</v>
      </c>
      <c r="CP7" s="24" t="s">
        <v>102</v>
      </c>
      <c r="CQ7" s="24" t="s">
        <v>102</v>
      </c>
      <c r="CR7" s="24" t="s">
        <v>102</v>
      </c>
      <c r="CS7" s="24" t="s">
        <v>102</v>
      </c>
      <c r="CT7" s="24">
        <v>63.04</v>
      </c>
      <c r="CU7" s="24">
        <v>60.55</v>
      </c>
      <c r="CV7" s="24">
        <v>61.49</v>
      </c>
      <c r="CW7" s="24">
        <v>58.94</v>
      </c>
      <c r="CX7" s="24">
        <v>86.27</v>
      </c>
      <c r="CY7" s="24">
        <v>86.95</v>
      </c>
      <c r="CZ7" s="24">
        <v>88.84</v>
      </c>
      <c r="DA7" s="24">
        <v>88.13</v>
      </c>
      <c r="DB7" s="24">
        <v>88.6</v>
      </c>
      <c r="DC7" s="24">
        <v>89.07</v>
      </c>
      <c r="DD7" s="24">
        <v>89.18</v>
      </c>
      <c r="DE7" s="24">
        <v>94.75</v>
      </c>
      <c r="DF7" s="24">
        <v>94.92</v>
      </c>
      <c r="DG7" s="24">
        <v>95.01</v>
      </c>
      <c r="DH7" s="24">
        <v>95.91</v>
      </c>
      <c r="DI7" s="24">
        <v>13.53</v>
      </c>
      <c r="DJ7" s="24">
        <v>16.62</v>
      </c>
      <c r="DK7" s="24">
        <v>19.670000000000002</v>
      </c>
      <c r="DL7" s="24">
        <v>22.62</v>
      </c>
      <c r="DM7" s="24">
        <v>25.22</v>
      </c>
      <c r="DN7" s="24">
        <v>14.98</v>
      </c>
      <c r="DO7" s="24">
        <v>15.11</v>
      </c>
      <c r="DP7" s="24">
        <v>31.34</v>
      </c>
      <c r="DQ7" s="24">
        <v>32.909999999999997</v>
      </c>
      <c r="DR7" s="24">
        <v>34.869999999999997</v>
      </c>
      <c r="DS7" s="24">
        <v>41.09</v>
      </c>
      <c r="DT7" s="24">
        <v>0</v>
      </c>
      <c r="DU7" s="24">
        <v>0</v>
      </c>
      <c r="DV7" s="24">
        <v>0</v>
      </c>
      <c r="DW7" s="24">
        <v>0</v>
      </c>
      <c r="DX7" s="24">
        <v>0</v>
      </c>
      <c r="DY7" s="24">
        <v>0</v>
      </c>
      <c r="DZ7" s="24">
        <v>0</v>
      </c>
      <c r="EA7" s="24">
        <v>6.43</v>
      </c>
      <c r="EB7" s="24">
        <v>7.75</v>
      </c>
      <c r="EC7" s="24">
        <v>9.44</v>
      </c>
      <c r="ED7" s="24">
        <v>8.68</v>
      </c>
      <c r="EE7" s="24">
        <v>0.1</v>
      </c>
      <c r="EF7" s="24">
        <v>0.22</v>
      </c>
      <c r="EG7" s="24">
        <v>0.08</v>
      </c>
      <c r="EH7" s="24">
        <v>0.04</v>
      </c>
      <c r="EI7" s="24">
        <v>7.0000000000000007E-2</v>
      </c>
      <c r="EJ7" s="24">
        <v>0.03</v>
      </c>
      <c r="EK7" s="24">
        <v>7.0000000000000007E-2</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2025-02-14T06:34:50Z</cp:lastPrinted>
  <dcterms:created xsi:type="dcterms:W3CDTF">2025-01-24T07:02:57Z</dcterms:created>
  <dcterms:modified xsi:type="dcterms:W3CDTF">2025-02-14T06:34:55Z</dcterms:modified>
  <cp:category/>
</cp:coreProperties>
</file>