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07　春日井市〇\駐車場事業\"/>
    </mc:Choice>
  </mc:AlternateContent>
  <xr:revisionPtr revIDLastSave="0" documentId="13_ncr:1_{F3222918-495D-4D08-A0D1-49D90C611FEA}" xr6:coauthVersionLast="47" xr6:coauthVersionMax="47" xr10:uidLastSave="{00000000-0000-0000-0000-000000000000}"/>
  <workbookProtection workbookAlgorithmName="SHA-512" workbookHashValue="kWtbZacnI1dPSlFaucGW3NcwF9y3vYyyNiZ+PnoQRwgbnlwpcVuItVPHojY9KD2Fd3XxbJU1EU057re1/W/9ig==" workbookSaltValue="K4oiWutFkQpGpYhq9CHUZw==" workbookSpinCount="100000" lockStructure="1"/>
  <bookViews>
    <workbookView xWindow="-103" yWindow="-103" windowWidth="19543" windowHeight="12497"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AW7" i="5"/>
  <c r="AV7" i="5"/>
  <c r="AN52" i="4" s="1"/>
  <c r="AU7" i="5"/>
  <c r="U52" i="4" s="1"/>
  <c r="AS7" i="5"/>
  <c r="AR7" i="5"/>
  <c r="AQ7" i="5"/>
  <c r="FX32" i="4" s="1"/>
  <c r="AP7" i="5"/>
  <c r="FE32" i="4" s="1"/>
  <c r="AO7" i="5"/>
  <c r="AN7" i="5"/>
  <c r="AM7" i="5"/>
  <c r="AL7" i="5"/>
  <c r="AK7" i="5"/>
  <c r="FE31" i="4" s="1"/>
  <c r="AJ7" i="5"/>
  <c r="AH7" i="5"/>
  <c r="AG7" i="5"/>
  <c r="BZ32" i="4" s="1"/>
  <c r="AF7" i="5"/>
  <c r="BG32" i="4" s="1"/>
  <c r="AE7" i="5"/>
  <c r="AD7" i="5"/>
  <c r="AC7" i="5"/>
  <c r="AB7" i="5"/>
  <c r="AA7" i="5"/>
  <c r="Z7" i="5"/>
  <c r="Y7" i="5"/>
  <c r="X7" i="5"/>
  <c r="LJ10" i="4" s="1"/>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FX53" i="4"/>
  <c r="CS53" i="4"/>
  <c r="BZ53" i="4"/>
  <c r="AN53" i="4"/>
  <c r="U53" i="4"/>
  <c r="MA52" i="4"/>
  <c r="KO52" i="4"/>
  <c r="JV52" i="4"/>
  <c r="JC52" i="4"/>
  <c r="HJ52" i="4"/>
  <c r="GQ52" i="4"/>
  <c r="FX52" i="4"/>
  <c r="FE52" i="4"/>
  <c r="EL52" i="4"/>
  <c r="BZ52" i="4"/>
  <c r="BG52" i="4"/>
  <c r="LH32" i="4"/>
  <c r="KO32" i="4"/>
  <c r="HJ32" i="4"/>
  <c r="GQ32" i="4"/>
  <c r="EL32" i="4"/>
  <c r="CS32" i="4"/>
  <c r="AN32" i="4"/>
  <c r="U32" i="4"/>
  <c r="MA31" i="4"/>
  <c r="LH31" i="4"/>
  <c r="KO31" i="4"/>
  <c r="JV31" i="4"/>
  <c r="JC31" i="4"/>
  <c r="HJ31" i="4"/>
  <c r="GQ31" i="4"/>
  <c r="FX31" i="4"/>
  <c r="EL31" i="4"/>
  <c r="CS31" i="4"/>
  <c r="BZ31" i="4"/>
  <c r="BG31" i="4"/>
  <c r="AN31" i="4"/>
  <c r="U31" i="4"/>
  <c r="JQ10" i="4"/>
  <c r="DU10" i="4"/>
  <c r="CF10" i="4"/>
  <c r="B10" i="4"/>
  <c r="HX8" i="4"/>
  <c r="AQ8" i="4"/>
  <c r="IT76" i="4" l="1"/>
  <c r="CS51" i="4"/>
  <c r="HJ30" i="4"/>
  <c r="CS30" i="4"/>
  <c r="BZ76" i="4"/>
  <c r="MA51" i="4"/>
  <c r="MI76" i="4"/>
  <c r="HJ51" i="4"/>
  <c r="MA30" i="4"/>
  <c r="B11" i="5"/>
  <c r="C11" i="5"/>
  <c r="D11" i="5"/>
  <c r="E11" i="5"/>
  <c r="GL76" i="4" l="1"/>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 r="LT76" i="4"/>
  <c r="GQ51" i="4"/>
  <c r="LH30" i="4"/>
  <c r="IE76" i="4"/>
  <c r="BZ51" i="4"/>
  <c r="GQ30" i="4"/>
  <c r="BZ30" i="4"/>
  <c r="BK76" i="4"/>
  <c r="LH51" i="4"/>
</calcChain>
</file>

<file path=xl/sharedStrings.xml><?xml version="1.0" encoding="utf-8"?>
<sst xmlns="http://schemas.openxmlformats.org/spreadsheetml/2006/main" count="278" uniqueCount="133">
  <si>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</si>
  <si>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</si>
  <si>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</si>
  <si>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</si>
  <si>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</si>
  <si>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</si>
  <si>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</si>
  <si>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</si>
  <si>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</si>
  <si>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</si>
  <si>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</si>
  <si>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</si>
  <si>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</si>
  <si>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</si>
  <si>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</si>
  <si>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</si>
  <si>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</si>
  <si>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</si>
  <si>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</si>
  <si>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</si>
  <si>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</si>
  <si>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</si>
  <si>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</si>
  <si>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</si>
  <si>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</si>
  <si>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</si>
  <si>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</si>
  <si>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</si>
  <si>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</si>
  <si>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</si>
  <si>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</si>
  <si>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</si>
  <si>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</si>
  <si>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</si>
  <si>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</si>
  <si>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</si>
  <si>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</si>
  <si>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</si>
  <si>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</si>
  <si>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</si>
  <si>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</si>
  <si>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</si>
  <si>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</si>
  <si>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</si>
  <si>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</si>
  <si>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</si>
  <si>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</si>
  <si>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</si>
  <si>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</si>
  <si>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</si>
  <si>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</si>
  <si>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</si>
  <si>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</si>
  <si>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</si>
  <si>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</si>
  <si>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</si>
  <si>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</si>
  <si>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</si>
  <si>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</si>
  <si>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</si>
  <si>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</si>
  <si>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</si>
  <si>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</si>
  <si>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</si>
  <si>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</si>
  <si>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</si>
  <si>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</si>
  <si>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</si>
  <si>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</si>
  <si>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</si>
  <si>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</si>
  <si>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</si>
  <si>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</si>
  <si>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</si>
  <si>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</si>
  <si>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</si>
  <si>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</si>
  <si>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</si>
  <si>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</si>
  <si>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</si>
  <si>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</si>
  <si>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</si>
  <si>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</si>
  <si>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</si>
  <si>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</si>
  <si>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</si>
  <si>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</si>
  <si>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</si>
  <si>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</si>
  <si>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</si>
  <si>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</si>
  <si>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</si>
  <si>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</si>
  <si>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</si>
  <si>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</si>
  <si>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</si>
  <si>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</si>
  <si>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</si>
  <si>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</si>
  <si>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</si>
  <si>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</si>
  <si>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</si>
  <si>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</si>
  <si>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</si>
  <si>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</si>
  <si>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</si>
  <si>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</si>
  <si>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</si>
  <si>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</si>
  <si>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</si>
  <si>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</si>
  <si>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春日井市</t>
  </si>
  <si>
    <t>勝川駅前地下駐車場</t>
  </si>
  <si>
    <t>法非適用</t>
  </si>
  <si>
    <t>駐車場整備事業</t>
  </si>
  <si>
    <t>-</t>
  </si>
  <si>
    <t>Ａ２Ｂ１</t>
  </si>
  <si>
    <t>非設置</t>
  </si>
  <si>
    <t>該当数値なし</t>
  </si>
  <si>
    <t>都市計画駐車場 届出駐車場</t>
  </si>
  <si>
    <t>地下式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</si>
  <si>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</si>
  <si>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</si>
  <si>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</si>
  <si>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</si>
  <si>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</si>
  <si>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</si>
  <si>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</si>
  <si>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</si>
  <si>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設備更新・修繕費等については指定管理者と検討し、状況に応じて対応している。
　資産内容が施設建物のみの小規模であり、地方公営企業法を適用していないため、⑥有形固定資産減価償却率、⑨累積欠損金比率について「該当なし」となっている。</t>
    <phoneticPr fontId="5"/>
  </si>
  <si>
    <t>　令和５年度は新型コロナウイルス感染症が５類感染症に位置付けられ、人的移動制限がなくなったことで利用料金収入や稼働率はコロナ禍前に戻っている。令和６年度も大きな改修の予定はないため、健全な経営が可能であると判断している。
　なお、駐車場の建設目的には駅周辺施設利用者の利便性を確保することがあり、民間への譲渡は予定していない。
　令和２年度経営戦略策定済み</t>
    <rPh sb="1" eb="3">
      <t>レイワ</t>
    </rPh>
    <rPh sb="4" eb="6">
      <t>ネンド</t>
    </rPh>
    <rPh sb="7" eb="9">
      <t>シンガタ</t>
    </rPh>
    <rPh sb="16" eb="19">
      <t>カンセンショウ</t>
    </rPh>
    <rPh sb="21" eb="22">
      <t>ルイ</t>
    </rPh>
    <rPh sb="22" eb="25">
      <t>カンセンショウ</t>
    </rPh>
    <rPh sb="26" eb="29">
      <t>イチヅ</t>
    </rPh>
    <rPh sb="33" eb="39">
      <t>ジンテキイドウセイゲン</t>
    </rPh>
    <rPh sb="48" eb="52">
      <t>リヨウリョウキン</t>
    </rPh>
    <rPh sb="52" eb="54">
      <t>シュウニュウ</t>
    </rPh>
    <rPh sb="55" eb="58">
      <t>カドウリツ</t>
    </rPh>
    <rPh sb="62" eb="63">
      <t>カ</t>
    </rPh>
    <rPh sb="63" eb="64">
      <t>マエ</t>
    </rPh>
    <rPh sb="65" eb="66">
      <t>モド</t>
    </rPh>
    <rPh sb="71" eb="73">
      <t>レイワ</t>
    </rPh>
    <rPh sb="74" eb="76">
      <t>ネンド</t>
    </rPh>
    <rPh sb="77" eb="78">
      <t>オオ</t>
    </rPh>
    <rPh sb="80" eb="82">
      <t>カイシュウ</t>
    </rPh>
    <rPh sb="83" eb="85">
      <t>ヨテイ</t>
    </rPh>
    <rPh sb="91" eb="93">
      <t>ケンゼン</t>
    </rPh>
    <rPh sb="94" eb="96">
      <t>ケイエイ</t>
    </rPh>
    <rPh sb="97" eb="99">
      <t>カノウ</t>
    </rPh>
    <rPh sb="103" eb="105">
      <t>ハンダン</t>
    </rPh>
    <phoneticPr fontId="5"/>
  </si>
  <si>
    <t>　令和５年度は新型コロナウイルス感染症が５類感染症に位置づけされ、人的移動制限がなくなったことから、⑪稼働率はコロナ禍前に戻りつつある。本施設の設置理由である再開発地区を中心とした商業施設利用者の利便性を確保するという目的は果たしているといえる。</t>
    <rPh sb="1" eb="3">
      <t>レイワ</t>
    </rPh>
    <rPh sb="4" eb="6">
      <t>ネンド</t>
    </rPh>
    <rPh sb="7" eb="9">
      <t>シンガタ</t>
    </rPh>
    <rPh sb="16" eb="19">
      <t>カンセンショウ</t>
    </rPh>
    <rPh sb="21" eb="25">
      <t>ルイカンセンショウ</t>
    </rPh>
    <rPh sb="26" eb="28">
      <t>イチ</t>
    </rPh>
    <rPh sb="33" eb="39">
      <t>ジンテキイドウセイゲン</t>
    </rPh>
    <rPh sb="51" eb="54">
      <t>カドウリツ</t>
    </rPh>
    <rPh sb="58" eb="59">
      <t>カ</t>
    </rPh>
    <rPh sb="59" eb="60">
      <t>マエ</t>
    </rPh>
    <rPh sb="61" eb="62">
      <t>モド</t>
    </rPh>
    <rPh sb="100" eb="101">
      <t>セイ</t>
    </rPh>
    <rPh sb="102" eb="104">
      <t>カクホ</t>
    </rPh>
    <phoneticPr fontId="5"/>
  </si>
  <si>
    <t>　新型コロナウイルス感染症が５類感染症に位置付けられ、人的移動制限がなくなったことから、利用料金収入がコロナ禍前に戻りつつあるとともに、令和５年度は計画的改修の予定もなく、大きな営繕経費を要しなかったため、費用が抑えられたことにより、①収益的収支比率、④売上GOP比率が改善した。⑤EBITDAについては、先述のとおり利用料金収入が増加したため、コロナ禍に比べ改善されている。
　なお、令和４年度の①収益的収支比率が100％であり、⑤ＥＢＩＴＤＡが０となっている理由としては、本駐車場の純利益分を、勝川南口立体駐車場の長期修繕計画に基づく改修により資本的支出が単年で増加したことによる勝川南口立体駐車場単体での収支の赤字化を防ぐ目的で充当しているためであり、本駐車場の総収益と総費用が同額であり、かつ本駐車場は地方債等借入は無く、支払利息も無いためである。</t>
    <rPh sb="15" eb="19">
      <t>ルイカンセンショウ</t>
    </rPh>
    <rPh sb="20" eb="23">
      <t>イチヅ</t>
    </rPh>
    <rPh sb="27" eb="33">
      <t>ジンテキイドウセイゲン</t>
    </rPh>
    <rPh sb="166" eb="168">
      <t>ゾウカ</t>
    </rPh>
    <rPh sb="176" eb="177">
      <t>カ</t>
    </rPh>
    <rPh sb="178" eb="179">
      <t>クラ</t>
    </rPh>
    <rPh sb="193" eb="195">
      <t>レイワ</t>
    </rPh>
    <rPh sb="196" eb="198">
      <t>ネンド</t>
    </rPh>
    <rPh sb="200" eb="207">
      <t>シュウエキテキシュウシヒリツ</t>
    </rPh>
    <rPh sb="249" eb="253">
      <t>カチガワミナミグチ</t>
    </rPh>
    <rPh sb="253" eb="258">
      <t>リッタイチュウシャジョウ</t>
    </rPh>
    <rPh sb="259" eb="265">
      <t>チョウキシュウゼンケイカク</t>
    </rPh>
    <rPh sb="266" eb="267">
      <t>モト</t>
    </rPh>
    <rPh sb="269" eb="271">
      <t>カイシュウ</t>
    </rPh>
    <rPh sb="274" eb="279">
      <t>シホンテキシシュツ</t>
    </rPh>
    <rPh sb="280" eb="282">
      <t>タンネン</t>
    </rPh>
    <rPh sb="283" eb="285">
      <t>ゾウカ</t>
    </rPh>
    <rPh sb="292" eb="296">
      <t>カチガワミナミグチ</t>
    </rPh>
    <rPh sb="296" eb="301">
      <t>リッタイチュウシャジョウ</t>
    </rPh>
    <rPh sb="301" eb="303">
      <t>タンタイ</t>
    </rPh>
    <rPh sb="305" eb="307">
      <t>シュウシ</t>
    </rPh>
    <rPh sb="308" eb="310">
      <t>アカジ</t>
    </rPh>
    <rPh sb="310" eb="311">
      <t>カ</t>
    </rPh>
    <rPh sb="312" eb="313">
      <t>フセ</t>
    </rPh>
    <rPh sb="314" eb="316">
      <t>モクテキ</t>
    </rPh>
    <rPh sb="317" eb="319">
      <t>ジュウトウ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</si>
</sst>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shrinkToFit="1"/>
      <protection locked="0"/>
    </xf>
    <xf numFmtId="0" fontId="15" fillId="0" borderId="0" xfId="0" applyFont="1" applyAlignment="1" applyProtection="1">
      <alignment horizontal="left" vertical="top" shrinkToFit="1"/>
      <protection locked="0"/>
    </xf>
    <xf numFmtId="0" fontId="15" fillId="0" borderId="10" xfId="0" applyFont="1" applyBorder="1" applyAlignment="1" applyProtection="1">
      <alignment horizontal="left" vertical="top" shrinkToFit="1"/>
      <protection locked="0"/>
    </xf>
    <xf numFmtId="0" fontId="15" fillId="0" borderId="9" xfId="0" applyFont="1" applyBorder="1" applyAlignment="1" applyProtection="1">
      <alignment horizontal="left" vertical="top" shrinkToFi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104.6</c:v>
                </c:pt>
                <c:pt idx="1">
                  <c:v>106.6</c:v>
                </c:pt>
                <c:pt idx="2">
                  <c:v>121</c:v>
                </c:pt>
                <c:pt idx="3">
                  <c:v>100</c:v>
                </c:pt>
                <c:pt idx="4">
                  <c:v>134.30000000000001</c:v>
                </c:pt>
              </c:numCache>
            </c:numRef>
          </c:val>
          <c:extLst>
            <c:ext xmlns:c16="http://schemas.microsoft.com/office/drawing/2014/chart" uri="{C3380CC4-5D6E-409C-BE32-E72D297353CC}">
              <c16:uniqueId val="{00000000-6807-401E-8798-B263B6A25F7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6807-401E-8798-B263B6A25F7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D3-4969-A7F0-7AF9536B1A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B7D3-4969-A7F0-7AF9536B1A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42A-4337-8CEF-D21EE394053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42A-4337-8CEF-D21EE394053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D52-4C96-99DC-185BACC5216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52-4C96-99DC-185BACC5216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547-460B-8B47-33DDDE08A0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4547-460B-8B47-33DDDE08A08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09-4385-A3C3-6571322C6CF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7A09-4385-A3C3-6571322C6CF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219.3</c:v>
                </c:pt>
                <c:pt idx="1">
                  <c:v>171.1</c:v>
                </c:pt>
                <c:pt idx="2">
                  <c:v>193.9</c:v>
                </c:pt>
                <c:pt idx="3">
                  <c:v>223.7</c:v>
                </c:pt>
                <c:pt idx="4">
                  <c:v>227.2</c:v>
                </c:pt>
              </c:numCache>
            </c:numRef>
          </c:val>
          <c:extLst>
            <c:ext xmlns:c16="http://schemas.microsoft.com/office/drawing/2014/chart" uri="{C3380CC4-5D6E-409C-BE32-E72D297353CC}">
              <c16:uniqueId val="{00000000-F921-4480-B4B9-2E76BEC6E9D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F921-4480-B4B9-2E76BEC6E9D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-9.6999999999999993</c:v>
                </c:pt>
                <c:pt idx="1">
                  <c:v>3.8</c:v>
                </c:pt>
                <c:pt idx="2">
                  <c:v>15.5</c:v>
                </c:pt>
                <c:pt idx="3">
                  <c:v>4.3</c:v>
                </c:pt>
                <c:pt idx="4">
                  <c:v>32.1</c:v>
                </c:pt>
              </c:numCache>
            </c:numRef>
          </c:val>
          <c:extLst>
            <c:ext xmlns:c16="http://schemas.microsoft.com/office/drawing/2014/chart" uri="{C3380CC4-5D6E-409C-BE32-E72D297353CC}">
              <c16:uniqueId val="{00000000-C888-42B1-A6ED-46344B8D7F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C888-42B1-A6ED-46344B8D7F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3665</c:v>
                </c:pt>
                <c:pt idx="1">
                  <c:v>1867</c:v>
                </c:pt>
                <c:pt idx="2">
                  <c:v>5998</c:v>
                </c:pt>
                <c:pt idx="3">
                  <c:v>0</c:v>
                </c:pt>
                <c:pt idx="4">
                  <c:v>10752</c:v>
                </c:pt>
              </c:numCache>
            </c:numRef>
          </c:val>
          <c:extLst>
            <c:ext xmlns:c16="http://schemas.microsoft.com/office/drawing/2014/chart" uri="{C3380CC4-5D6E-409C-BE32-E72D297353CC}">
              <c16:uniqueId val="{00000000-F92B-43FB-A3C8-2E392E8E3A8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F92B-43FB-A3C8-2E392E8E3A8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1328125" defaultRowHeight="13.3" x14ac:dyDescent="0.25"/>
  <cols>
    <col min="1" max="1" width="2.61328125" customWidth="1"/>
    <col min="2" max="2" width="0.84375" customWidth="1"/>
    <col min="3" max="244" width="0.61328125" customWidth="1"/>
    <col min="245" max="245" width="0.84375" customWidth="1"/>
    <col min="246" max="366" width="0.61328125" customWidth="1"/>
    <col min="368" max="382" width="3.15234375" customWidth="1"/>
  </cols>
  <sheetData>
    <row r="1" spans="1:382"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row>
    <row r="3" spans="1:382" ht="9.75" customHeight="1" x14ac:dyDescent="0.2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row>
    <row r="4" spans="1:382" ht="9.75" customHeight="1" x14ac:dyDescent="0.2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row>
    <row r="5" spans="1:382"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5">
      <c r="A6" s="2"/>
      <c r="B6" s="134" t="str">
        <f>データ!H6&amp;"　"&amp;データ!I6</f>
        <v>愛知県春日井市　勝川駅前地下駐車場</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35" t="s">
        <v>4</v>
      </c>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2"/>
      <c r="GZ7" s="2"/>
      <c r="HA7" s="2"/>
      <c r="HB7" s="2"/>
      <c r="HC7" s="2"/>
      <c r="HD7" s="2"/>
      <c r="HE7" s="2"/>
      <c r="HF7" s="2"/>
      <c r="HG7" s="2"/>
      <c r="HH7" s="2"/>
      <c r="HI7" s="2"/>
      <c r="HJ7" s="2"/>
      <c r="HK7" s="2"/>
      <c r="HL7" s="2"/>
      <c r="HM7" s="2"/>
      <c r="HN7" s="2"/>
      <c r="HO7" s="2"/>
      <c r="HP7" s="2"/>
      <c r="HQ7" s="2"/>
      <c r="HR7" s="2"/>
      <c r="HS7" s="2"/>
      <c r="HT7" s="2"/>
      <c r="HU7" s="2"/>
      <c r="HV7" s="2"/>
      <c r="HW7" s="2"/>
      <c r="HX7" s="126" t="s">
        <v>6</v>
      </c>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t="s">
        <v>7</v>
      </c>
      <c r="JR7" s="126"/>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t="s">
        <v>8</v>
      </c>
      <c r="LK7" s="126"/>
      <c r="LL7" s="126"/>
      <c r="LM7" s="126"/>
      <c r="LN7" s="126"/>
      <c r="LO7" s="126"/>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3"/>
      <c r="ND7" s="136" t="s">
        <v>9</v>
      </c>
      <c r="NE7" s="137"/>
      <c r="NF7" s="137"/>
      <c r="NG7" s="137"/>
      <c r="NH7" s="137"/>
      <c r="NI7" s="137"/>
      <c r="NJ7" s="137"/>
      <c r="NK7" s="137"/>
      <c r="NL7" s="137"/>
      <c r="NM7" s="137"/>
      <c r="NN7" s="137"/>
      <c r="NO7" s="137"/>
      <c r="NP7" s="137"/>
      <c r="NQ7" s="138"/>
    </row>
    <row r="8" spans="1:382" ht="18.75" customHeight="1" x14ac:dyDescent="0.2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20">
        <f>データ!U7</f>
        <v>5197</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31" t="s">
        <v>10</v>
      </c>
      <c r="NE8" s="132"/>
      <c r="NF8" s="121" t="s">
        <v>11</v>
      </c>
      <c r="NG8" s="121"/>
      <c r="NH8" s="121"/>
      <c r="NI8" s="121"/>
      <c r="NJ8" s="121"/>
      <c r="NK8" s="121"/>
      <c r="NL8" s="121"/>
      <c r="NM8" s="121"/>
      <c r="NN8" s="121"/>
      <c r="NO8" s="121"/>
      <c r="NP8" s="121"/>
      <c r="NQ8" s="122"/>
    </row>
    <row r="9" spans="1:382" ht="18.75" customHeight="1" x14ac:dyDescent="0.2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6" t="s">
        <v>16</v>
      </c>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t="s">
        <v>17</v>
      </c>
      <c r="JR9" s="126"/>
      <c r="JS9" s="126"/>
      <c r="JT9" s="126"/>
      <c r="JU9" s="126"/>
      <c r="JV9" s="126"/>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t="s">
        <v>18</v>
      </c>
      <c r="LK9" s="126"/>
      <c r="LL9" s="126"/>
      <c r="LM9" s="126"/>
      <c r="LN9" s="126"/>
      <c r="LO9" s="126"/>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3"/>
      <c r="ND9" s="127" t="s">
        <v>19</v>
      </c>
      <c r="NE9" s="128"/>
      <c r="NF9" s="129" t="s">
        <v>20</v>
      </c>
      <c r="NG9" s="129"/>
      <c r="NH9" s="129"/>
      <c r="NI9" s="129"/>
      <c r="NJ9" s="129"/>
      <c r="NK9" s="129"/>
      <c r="NL9" s="129"/>
      <c r="NM9" s="129"/>
      <c r="NN9" s="129"/>
      <c r="NO9" s="129"/>
      <c r="NP9" s="129"/>
      <c r="NQ9" s="130"/>
    </row>
    <row r="10" spans="1:382" ht="18.75" customHeight="1" x14ac:dyDescent="0.2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119</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地下式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26</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0">
        <f>データ!V7</f>
        <v>114</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300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7" t="s">
        <v>132</v>
      </c>
      <c r="NE15" s="108"/>
      <c r="NF15" s="108"/>
      <c r="NG15" s="108"/>
      <c r="NH15" s="108"/>
      <c r="NI15" s="108"/>
      <c r="NJ15" s="108"/>
      <c r="NK15" s="108"/>
      <c r="NL15" s="108"/>
      <c r="NM15" s="108"/>
      <c r="NN15" s="108"/>
      <c r="NO15" s="108"/>
      <c r="NP15" s="108"/>
      <c r="NQ15" s="108"/>
      <c r="NR15" s="109"/>
    </row>
    <row r="16" spans="1:382" ht="13.5" customHeight="1" x14ac:dyDescent="0.2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10"/>
      <c r="NE16" s="108"/>
      <c r="NF16" s="108"/>
      <c r="NG16" s="108"/>
      <c r="NH16" s="108"/>
      <c r="NI16" s="108"/>
      <c r="NJ16" s="108"/>
      <c r="NK16" s="108"/>
      <c r="NL16" s="108"/>
      <c r="NM16" s="108"/>
      <c r="NN16" s="108"/>
      <c r="NO16" s="108"/>
      <c r="NP16" s="108"/>
      <c r="NQ16" s="108"/>
      <c r="NR16" s="109"/>
    </row>
    <row r="17" spans="1:382" ht="13.5" customHeight="1" x14ac:dyDescent="0.2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10"/>
      <c r="NE17" s="108"/>
      <c r="NF17" s="108"/>
      <c r="NG17" s="108"/>
      <c r="NH17" s="108"/>
      <c r="NI17" s="108"/>
      <c r="NJ17" s="108"/>
      <c r="NK17" s="108"/>
      <c r="NL17" s="108"/>
      <c r="NM17" s="108"/>
      <c r="NN17" s="108"/>
      <c r="NO17" s="108"/>
      <c r="NP17" s="108"/>
      <c r="NQ17" s="108"/>
      <c r="NR17" s="109"/>
    </row>
    <row r="18" spans="1:382" ht="13.5" customHeight="1" x14ac:dyDescent="0.2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10"/>
      <c r="NE18" s="108"/>
      <c r="NF18" s="108"/>
      <c r="NG18" s="108"/>
      <c r="NH18" s="108"/>
      <c r="NI18" s="108"/>
      <c r="NJ18" s="108"/>
      <c r="NK18" s="108"/>
      <c r="NL18" s="108"/>
      <c r="NM18" s="108"/>
      <c r="NN18" s="108"/>
      <c r="NO18" s="108"/>
      <c r="NP18" s="108"/>
      <c r="NQ18" s="108"/>
      <c r="NR18" s="109"/>
    </row>
    <row r="19" spans="1:382" ht="13.5" customHeight="1" x14ac:dyDescent="0.2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10"/>
      <c r="NE19" s="108"/>
      <c r="NF19" s="108"/>
      <c r="NG19" s="108"/>
      <c r="NH19" s="108"/>
      <c r="NI19" s="108"/>
      <c r="NJ19" s="108"/>
      <c r="NK19" s="108"/>
      <c r="NL19" s="108"/>
      <c r="NM19" s="108"/>
      <c r="NN19" s="108"/>
      <c r="NO19" s="108"/>
      <c r="NP19" s="108"/>
      <c r="NQ19" s="108"/>
      <c r="NR19" s="109"/>
    </row>
    <row r="20" spans="1:382" ht="13.5" customHeight="1" x14ac:dyDescent="0.2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10"/>
      <c r="NE20" s="108"/>
      <c r="NF20" s="108"/>
      <c r="NG20" s="108"/>
      <c r="NH20" s="108"/>
      <c r="NI20" s="108"/>
      <c r="NJ20" s="108"/>
      <c r="NK20" s="108"/>
      <c r="NL20" s="108"/>
      <c r="NM20" s="108"/>
      <c r="NN20" s="108"/>
      <c r="NO20" s="108"/>
      <c r="NP20" s="108"/>
      <c r="NQ20" s="108"/>
      <c r="NR20" s="109"/>
    </row>
    <row r="21" spans="1:382" ht="13.5" customHeight="1" x14ac:dyDescent="0.2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10"/>
      <c r="NE21" s="108"/>
      <c r="NF21" s="108"/>
      <c r="NG21" s="108"/>
      <c r="NH21" s="108"/>
      <c r="NI21" s="108"/>
      <c r="NJ21" s="108"/>
      <c r="NK21" s="108"/>
      <c r="NL21" s="108"/>
      <c r="NM21" s="108"/>
      <c r="NN21" s="108"/>
      <c r="NO21" s="108"/>
      <c r="NP21" s="108"/>
      <c r="NQ21" s="108"/>
      <c r="NR21" s="109"/>
    </row>
    <row r="22" spans="1:382" ht="13.5" customHeight="1" x14ac:dyDescent="0.2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10"/>
      <c r="NE22" s="108"/>
      <c r="NF22" s="108"/>
      <c r="NG22" s="108"/>
      <c r="NH22" s="108"/>
      <c r="NI22" s="108"/>
      <c r="NJ22" s="108"/>
      <c r="NK22" s="108"/>
      <c r="NL22" s="108"/>
      <c r="NM22" s="108"/>
      <c r="NN22" s="108"/>
      <c r="NO22" s="108"/>
      <c r="NP22" s="108"/>
      <c r="NQ22" s="108"/>
      <c r="NR22" s="109"/>
    </row>
    <row r="23" spans="1:382" ht="13.5" customHeight="1" x14ac:dyDescent="0.2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10"/>
      <c r="NE23" s="108"/>
      <c r="NF23" s="108"/>
      <c r="NG23" s="108"/>
      <c r="NH23" s="108"/>
      <c r="NI23" s="108"/>
      <c r="NJ23" s="108"/>
      <c r="NK23" s="108"/>
      <c r="NL23" s="108"/>
      <c r="NM23" s="108"/>
      <c r="NN23" s="108"/>
      <c r="NO23" s="108"/>
      <c r="NP23" s="108"/>
      <c r="NQ23" s="108"/>
      <c r="NR23" s="109"/>
    </row>
    <row r="24" spans="1:382" ht="13.5" customHeight="1" x14ac:dyDescent="0.2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10"/>
      <c r="NE24" s="108"/>
      <c r="NF24" s="108"/>
      <c r="NG24" s="108"/>
      <c r="NH24" s="108"/>
      <c r="NI24" s="108"/>
      <c r="NJ24" s="108"/>
      <c r="NK24" s="108"/>
      <c r="NL24" s="108"/>
      <c r="NM24" s="108"/>
      <c r="NN24" s="108"/>
      <c r="NO24" s="108"/>
      <c r="NP24" s="108"/>
      <c r="NQ24" s="108"/>
      <c r="NR24" s="109"/>
    </row>
    <row r="25" spans="1:382" ht="13.5" customHeight="1" x14ac:dyDescent="0.2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10"/>
      <c r="NE25" s="108"/>
      <c r="NF25" s="108"/>
      <c r="NG25" s="108"/>
      <c r="NH25" s="108"/>
      <c r="NI25" s="108"/>
      <c r="NJ25" s="108"/>
      <c r="NK25" s="108"/>
      <c r="NL25" s="108"/>
      <c r="NM25" s="108"/>
      <c r="NN25" s="108"/>
      <c r="NO25" s="108"/>
      <c r="NP25" s="108"/>
      <c r="NQ25" s="108"/>
      <c r="NR25" s="109"/>
    </row>
    <row r="26" spans="1:382" ht="13.5" customHeight="1" x14ac:dyDescent="0.2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10"/>
      <c r="NE26" s="108"/>
      <c r="NF26" s="108"/>
      <c r="NG26" s="108"/>
      <c r="NH26" s="108"/>
      <c r="NI26" s="108"/>
      <c r="NJ26" s="108"/>
      <c r="NK26" s="108"/>
      <c r="NL26" s="108"/>
      <c r="NM26" s="108"/>
      <c r="NN26" s="108"/>
      <c r="NO26" s="108"/>
      <c r="NP26" s="108"/>
      <c r="NQ26" s="108"/>
      <c r="NR26" s="109"/>
    </row>
    <row r="27" spans="1:382" ht="13.5" customHeight="1" x14ac:dyDescent="0.2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10"/>
      <c r="NE27" s="108"/>
      <c r="NF27" s="108"/>
      <c r="NG27" s="108"/>
      <c r="NH27" s="108"/>
      <c r="NI27" s="108"/>
      <c r="NJ27" s="108"/>
      <c r="NK27" s="108"/>
      <c r="NL27" s="108"/>
      <c r="NM27" s="108"/>
      <c r="NN27" s="108"/>
      <c r="NO27" s="108"/>
      <c r="NP27" s="108"/>
      <c r="NQ27" s="108"/>
      <c r="NR27" s="109"/>
    </row>
    <row r="28" spans="1:382" ht="13.5" customHeight="1" x14ac:dyDescent="0.2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10"/>
      <c r="NE28" s="108"/>
      <c r="NF28" s="108"/>
      <c r="NG28" s="108"/>
      <c r="NH28" s="108"/>
      <c r="NI28" s="108"/>
      <c r="NJ28" s="108"/>
      <c r="NK28" s="108"/>
      <c r="NL28" s="108"/>
      <c r="NM28" s="108"/>
      <c r="NN28" s="108"/>
      <c r="NO28" s="108"/>
      <c r="NP28" s="108"/>
      <c r="NQ28" s="108"/>
      <c r="NR28" s="109"/>
    </row>
    <row r="29" spans="1:382" ht="13.5" customHeight="1" x14ac:dyDescent="0.2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10"/>
      <c r="NE29" s="108"/>
      <c r="NF29" s="108"/>
      <c r="NG29" s="108"/>
      <c r="NH29" s="108"/>
      <c r="NI29" s="108"/>
      <c r="NJ29" s="108"/>
      <c r="NK29" s="108"/>
      <c r="NL29" s="108"/>
      <c r="NM29" s="108"/>
      <c r="NN29" s="108"/>
      <c r="NO29" s="108"/>
      <c r="NP29" s="108"/>
      <c r="NQ29" s="108"/>
      <c r="NR29" s="109"/>
    </row>
    <row r="30" spans="1:382" ht="13.5" customHeight="1" x14ac:dyDescent="0.2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10"/>
      <c r="NE30" s="108"/>
      <c r="NF30" s="108"/>
      <c r="NG30" s="108"/>
      <c r="NH30" s="108"/>
      <c r="NI30" s="108"/>
      <c r="NJ30" s="108"/>
      <c r="NK30" s="108"/>
      <c r="NL30" s="108"/>
      <c r="NM30" s="108"/>
      <c r="NN30" s="108"/>
      <c r="NO30" s="108"/>
      <c r="NP30" s="108"/>
      <c r="NQ30" s="108"/>
      <c r="NR30" s="109"/>
    </row>
    <row r="31" spans="1:382" ht="13.5" customHeight="1" x14ac:dyDescent="0.25">
      <c r="A31" s="2"/>
      <c r="B31" s="12"/>
      <c r="C31" s="2"/>
      <c r="D31" s="2"/>
      <c r="E31" s="2"/>
      <c r="F31" s="2"/>
      <c r="I31" s="17"/>
      <c r="J31" s="94" t="s">
        <v>27</v>
      </c>
      <c r="K31" s="95"/>
      <c r="L31" s="95"/>
      <c r="M31" s="95"/>
      <c r="N31" s="95"/>
      <c r="O31" s="95"/>
      <c r="P31" s="95"/>
      <c r="Q31" s="95"/>
      <c r="R31" s="95"/>
      <c r="S31" s="95"/>
      <c r="T31" s="96"/>
      <c r="U31" s="98">
        <f>データ!Y7</f>
        <v>104.6</v>
      </c>
      <c r="V31" s="98"/>
      <c r="W31" s="98"/>
      <c r="X31" s="98"/>
      <c r="Y31" s="98"/>
      <c r="Z31" s="98"/>
      <c r="AA31" s="98"/>
      <c r="AB31" s="98"/>
      <c r="AC31" s="98"/>
      <c r="AD31" s="98"/>
      <c r="AE31" s="98"/>
      <c r="AF31" s="98"/>
      <c r="AG31" s="98"/>
      <c r="AH31" s="98"/>
      <c r="AI31" s="98"/>
      <c r="AJ31" s="98"/>
      <c r="AK31" s="98"/>
      <c r="AL31" s="98"/>
      <c r="AM31" s="98"/>
      <c r="AN31" s="98">
        <f>データ!Z7</f>
        <v>106.6</v>
      </c>
      <c r="AO31" s="98"/>
      <c r="AP31" s="98"/>
      <c r="AQ31" s="98"/>
      <c r="AR31" s="98"/>
      <c r="AS31" s="98"/>
      <c r="AT31" s="98"/>
      <c r="AU31" s="98"/>
      <c r="AV31" s="98"/>
      <c r="AW31" s="98"/>
      <c r="AX31" s="98"/>
      <c r="AY31" s="98"/>
      <c r="AZ31" s="98"/>
      <c r="BA31" s="98"/>
      <c r="BB31" s="98"/>
      <c r="BC31" s="98"/>
      <c r="BD31" s="98"/>
      <c r="BE31" s="98"/>
      <c r="BF31" s="98"/>
      <c r="BG31" s="98">
        <f>データ!AA7</f>
        <v>121</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134.30000000000001</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219.3</v>
      </c>
      <c r="JD31" s="67"/>
      <c r="JE31" s="67"/>
      <c r="JF31" s="67"/>
      <c r="JG31" s="67"/>
      <c r="JH31" s="67"/>
      <c r="JI31" s="67"/>
      <c r="JJ31" s="67"/>
      <c r="JK31" s="67"/>
      <c r="JL31" s="67"/>
      <c r="JM31" s="67"/>
      <c r="JN31" s="67"/>
      <c r="JO31" s="67"/>
      <c r="JP31" s="67"/>
      <c r="JQ31" s="67"/>
      <c r="JR31" s="67"/>
      <c r="JS31" s="67"/>
      <c r="JT31" s="67"/>
      <c r="JU31" s="68"/>
      <c r="JV31" s="66">
        <f>データ!DL7</f>
        <v>171.1</v>
      </c>
      <c r="JW31" s="67"/>
      <c r="JX31" s="67"/>
      <c r="JY31" s="67"/>
      <c r="JZ31" s="67"/>
      <c r="KA31" s="67"/>
      <c r="KB31" s="67"/>
      <c r="KC31" s="67"/>
      <c r="KD31" s="67"/>
      <c r="KE31" s="67"/>
      <c r="KF31" s="67"/>
      <c r="KG31" s="67"/>
      <c r="KH31" s="67"/>
      <c r="KI31" s="67"/>
      <c r="KJ31" s="67"/>
      <c r="KK31" s="67"/>
      <c r="KL31" s="67"/>
      <c r="KM31" s="67"/>
      <c r="KN31" s="68"/>
      <c r="KO31" s="66">
        <f>データ!DM7</f>
        <v>193.9</v>
      </c>
      <c r="KP31" s="67"/>
      <c r="KQ31" s="67"/>
      <c r="KR31" s="67"/>
      <c r="KS31" s="67"/>
      <c r="KT31" s="67"/>
      <c r="KU31" s="67"/>
      <c r="KV31" s="67"/>
      <c r="KW31" s="67"/>
      <c r="KX31" s="67"/>
      <c r="KY31" s="67"/>
      <c r="KZ31" s="67"/>
      <c r="LA31" s="67"/>
      <c r="LB31" s="67"/>
      <c r="LC31" s="67"/>
      <c r="LD31" s="67"/>
      <c r="LE31" s="67"/>
      <c r="LF31" s="67"/>
      <c r="LG31" s="68"/>
      <c r="LH31" s="66">
        <f>データ!DN7</f>
        <v>223.7</v>
      </c>
      <c r="LI31" s="67"/>
      <c r="LJ31" s="67"/>
      <c r="LK31" s="67"/>
      <c r="LL31" s="67"/>
      <c r="LM31" s="67"/>
      <c r="LN31" s="67"/>
      <c r="LO31" s="67"/>
      <c r="LP31" s="67"/>
      <c r="LQ31" s="67"/>
      <c r="LR31" s="67"/>
      <c r="LS31" s="67"/>
      <c r="LT31" s="67"/>
      <c r="LU31" s="67"/>
      <c r="LV31" s="67"/>
      <c r="LW31" s="67"/>
      <c r="LX31" s="67"/>
      <c r="LY31" s="67"/>
      <c r="LZ31" s="68"/>
      <c r="MA31" s="66">
        <f>データ!DO7</f>
        <v>227.2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5">
      <c r="A32" s="2"/>
      <c r="B32" s="12"/>
      <c r="C32" s="2"/>
      <c r="D32" s="2"/>
      <c r="E32" s="2"/>
      <c r="F32" s="2"/>
      <c r="G32" s="2"/>
      <c r="H32" s="2"/>
      <c r="I32" s="17"/>
      <c r="J32" s="94" t="s">
        <v>29</v>
      </c>
      <c r="K32" s="95"/>
      <c r="L32" s="95"/>
      <c r="M32" s="95"/>
      <c r="N32" s="95"/>
      <c r="O32" s="95"/>
      <c r="P32" s="95"/>
      <c r="Q32" s="95"/>
      <c r="R32" s="95"/>
      <c r="S32" s="95"/>
      <c r="T32" s="96"/>
      <c r="U32" s="98">
        <f>データ!AD7</f>
        <v>121.8</v>
      </c>
      <c r="V32" s="98"/>
      <c r="W32" s="98"/>
      <c r="X32" s="98"/>
      <c r="Y32" s="98"/>
      <c r="Z32" s="98"/>
      <c r="AA32" s="98"/>
      <c r="AB32" s="98"/>
      <c r="AC32" s="98"/>
      <c r="AD32" s="98"/>
      <c r="AE32" s="98"/>
      <c r="AF32" s="98"/>
      <c r="AG32" s="98"/>
      <c r="AH32" s="98"/>
      <c r="AI32" s="98"/>
      <c r="AJ32" s="98"/>
      <c r="AK32" s="98"/>
      <c r="AL32" s="98"/>
      <c r="AM32" s="98"/>
      <c r="AN32" s="98">
        <f>データ!AE7</f>
        <v>111.3</v>
      </c>
      <c r="AO32" s="98"/>
      <c r="AP32" s="98"/>
      <c r="AQ32" s="98"/>
      <c r="AR32" s="98"/>
      <c r="AS32" s="98"/>
      <c r="AT32" s="98"/>
      <c r="AU32" s="98"/>
      <c r="AV32" s="98"/>
      <c r="AW32" s="98"/>
      <c r="AX32" s="98"/>
      <c r="AY32" s="98"/>
      <c r="AZ32" s="98"/>
      <c r="BA32" s="98"/>
      <c r="BB32" s="98"/>
      <c r="BC32" s="98"/>
      <c r="BD32" s="98"/>
      <c r="BE32" s="98"/>
      <c r="BF32" s="98"/>
      <c r="BG32" s="98">
        <f>データ!AF7</f>
        <v>158.80000000000001</v>
      </c>
      <c r="BH32" s="98"/>
      <c r="BI32" s="98"/>
      <c r="BJ32" s="98"/>
      <c r="BK32" s="98"/>
      <c r="BL32" s="98"/>
      <c r="BM32" s="98"/>
      <c r="BN32" s="98"/>
      <c r="BO32" s="98"/>
      <c r="BP32" s="98"/>
      <c r="BQ32" s="98"/>
      <c r="BR32" s="98"/>
      <c r="BS32" s="98"/>
      <c r="BT32" s="98"/>
      <c r="BU32" s="98"/>
      <c r="BV32" s="98"/>
      <c r="BW32" s="98"/>
      <c r="BX32" s="98"/>
      <c r="BY32" s="98"/>
      <c r="BZ32" s="98">
        <f>データ!AG7</f>
        <v>120.9</v>
      </c>
      <c r="CA32" s="98"/>
      <c r="CB32" s="98"/>
      <c r="CC32" s="98"/>
      <c r="CD32" s="98"/>
      <c r="CE32" s="98"/>
      <c r="CF32" s="98"/>
      <c r="CG32" s="98"/>
      <c r="CH32" s="98"/>
      <c r="CI32" s="98"/>
      <c r="CJ32" s="98"/>
      <c r="CK32" s="98"/>
      <c r="CL32" s="98"/>
      <c r="CM32" s="98"/>
      <c r="CN32" s="98"/>
      <c r="CO32" s="98"/>
      <c r="CP32" s="98"/>
      <c r="CQ32" s="98"/>
      <c r="CR32" s="98"/>
      <c r="CS32" s="98">
        <f>データ!AH7</f>
        <v>123.1</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6.5</v>
      </c>
      <c r="EM32" s="98"/>
      <c r="EN32" s="98"/>
      <c r="EO32" s="98"/>
      <c r="EP32" s="98"/>
      <c r="EQ32" s="98"/>
      <c r="ER32" s="98"/>
      <c r="ES32" s="98"/>
      <c r="ET32" s="98"/>
      <c r="EU32" s="98"/>
      <c r="EV32" s="98"/>
      <c r="EW32" s="98"/>
      <c r="EX32" s="98"/>
      <c r="EY32" s="98"/>
      <c r="EZ32" s="98"/>
      <c r="FA32" s="98"/>
      <c r="FB32" s="98"/>
      <c r="FC32" s="98"/>
      <c r="FD32" s="98"/>
      <c r="FE32" s="98">
        <f>データ!AP7</f>
        <v>10.1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153.80000000000001</v>
      </c>
      <c r="JW32" s="67"/>
      <c r="JX32" s="67"/>
      <c r="JY32" s="67"/>
      <c r="JZ32" s="67"/>
      <c r="KA32" s="67"/>
      <c r="KB32" s="67"/>
      <c r="KC32" s="67"/>
      <c r="KD32" s="67"/>
      <c r="KE32" s="67"/>
      <c r="KF32" s="67"/>
      <c r="KG32" s="67"/>
      <c r="KH32" s="67"/>
      <c r="KI32" s="67"/>
      <c r="KJ32" s="67"/>
      <c r="KK32" s="67"/>
      <c r="KL32" s="67"/>
      <c r="KM32" s="67"/>
      <c r="KN32" s="68"/>
      <c r="KO32" s="66">
        <f>データ!DR7</f>
        <v>163.5</v>
      </c>
      <c r="KP32" s="67"/>
      <c r="KQ32" s="67"/>
      <c r="KR32" s="67"/>
      <c r="KS32" s="67"/>
      <c r="KT32" s="67"/>
      <c r="KU32" s="67"/>
      <c r="KV32" s="67"/>
      <c r="KW32" s="67"/>
      <c r="KX32" s="67"/>
      <c r="KY32" s="67"/>
      <c r="KZ32" s="67"/>
      <c r="LA32" s="67"/>
      <c r="LB32" s="67"/>
      <c r="LC32" s="67"/>
      <c r="LD32" s="67"/>
      <c r="LE32" s="67"/>
      <c r="LF32" s="67"/>
      <c r="LG32" s="68"/>
      <c r="LH32" s="66">
        <f>データ!DS7</f>
        <v>178.3</v>
      </c>
      <c r="LI32" s="67"/>
      <c r="LJ32" s="67"/>
      <c r="LK32" s="67"/>
      <c r="LL32" s="67"/>
      <c r="LM32" s="67"/>
      <c r="LN32" s="67"/>
      <c r="LO32" s="67"/>
      <c r="LP32" s="67"/>
      <c r="LQ32" s="67"/>
      <c r="LR32" s="67"/>
      <c r="LS32" s="67"/>
      <c r="LT32" s="67"/>
      <c r="LU32" s="67"/>
      <c r="LV32" s="67"/>
      <c r="LW32" s="67"/>
      <c r="LX32" s="67"/>
      <c r="LY32" s="67"/>
      <c r="LZ32" s="68"/>
      <c r="MA32" s="66">
        <f>データ!DT7</f>
        <v>181.9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129</v>
      </c>
      <c r="NE32" s="77"/>
      <c r="NF32" s="77"/>
      <c r="NG32" s="77"/>
      <c r="NH32" s="77"/>
      <c r="NI32" s="77"/>
      <c r="NJ32" s="77"/>
      <c r="NK32" s="77"/>
      <c r="NL32" s="77"/>
      <c r="NM32" s="77"/>
      <c r="NN32" s="77"/>
      <c r="NO32" s="77"/>
      <c r="NP32" s="77"/>
      <c r="NQ32" s="77"/>
      <c r="NR32" s="78"/>
    </row>
    <row r="33" spans="1:382" ht="13.5" customHeight="1" x14ac:dyDescent="0.2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131</v>
      </c>
      <c r="NE49" s="77"/>
      <c r="NF49" s="77"/>
      <c r="NG49" s="77"/>
      <c r="NH49" s="77"/>
      <c r="NI49" s="77"/>
      <c r="NJ49" s="77"/>
      <c r="NK49" s="77"/>
      <c r="NL49" s="77"/>
      <c r="NM49" s="77"/>
      <c r="NN49" s="77"/>
      <c r="NO49" s="77"/>
      <c r="NP49" s="77"/>
      <c r="NQ49" s="77"/>
      <c r="NR49" s="78"/>
    </row>
    <row r="50" spans="1:382" ht="13.5" customHeight="1" x14ac:dyDescent="0.2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-9.6999999999999993</v>
      </c>
      <c r="EM52" s="98"/>
      <c r="EN52" s="98"/>
      <c r="EO52" s="98"/>
      <c r="EP52" s="98"/>
      <c r="EQ52" s="98"/>
      <c r="ER52" s="98"/>
      <c r="ES52" s="98"/>
      <c r="ET52" s="98"/>
      <c r="EU52" s="98"/>
      <c r="EV52" s="98"/>
      <c r="EW52" s="98"/>
      <c r="EX52" s="98"/>
      <c r="EY52" s="98"/>
      <c r="EZ52" s="98"/>
      <c r="FA52" s="98"/>
      <c r="FB52" s="98"/>
      <c r="FC52" s="98"/>
      <c r="FD52" s="98"/>
      <c r="FE52" s="98">
        <f>データ!BG7</f>
        <v>3.8</v>
      </c>
      <c r="FF52" s="98"/>
      <c r="FG52" s="98"/>
      <c r="FH52" s="98"/>
      <c r="FI52" s="98"/>
      <c r="FJ52" s="98"/>
      <c r="FK52" s="98"/>
      <c r="FL52" s="98"/>
      <c r="FM52" s="98"/>
      <c r="FN52" s="98"/>
      <c r="FO52" s="98"/>
      <c r="FP52" s="98"/>
      <c r="FQ52" s="98"/>
      <c r="FR52" s="98"/>
      <c r="FS52" s="98"/>
      <c r="FT52" s="98"/>
      <c r="FU52" s="98"/>
      <c r="FV52" s="98"/>
      <c r="FW52" s="98"/>
      <c r="FX52" s="98">
        <f>データ!BH7</f>
        <v>15.5</v>
      </c>
      <c r="FY52" s="98"/>
      <c r="FZ52" s="98"/>
      <c r="GA52" s="98"/>
      <c r="GB52" s="98"/>
      <c r="GC52" s="98"/>
      <c r="GD52" s="98"/>
      <c r="GE52" s="98"/>
      <c r="GF52" s="98"/>
      <c r="GG52" s="98"/>
      <c r="GH52" s="98"/>
      <c r="GI52" s="98"/>
      <c r="GJ52" s="98"/>
      <c r="GK52" s="98"/>
      <c r="GL52" s="98"/>
      <c r="GM52" s="98"/>
      <c r="GN52" s="98"/>
      <c r="GO52" s="98"/>
      <c r="GP52" s="98"/>
      <c r="GQ52" s="98">
        <f>データ!BI7</f>
        <v>4.3</v>
      </c>
      <c r="GR52" s="98"/>
      <c r="GS52" s="98"/>
      <c r="GT52" s="98"/>
      <c r="GU52" s="98"/>
      <c r="GV52" s="98"/>
      <c r="GW52" s="98"/>
      <c r="GX52" s="98"/>
      <c r="GY52" s="98"/>
      <c r="GZ52" s="98"/>
      <c r="HA52" s="98"/>
      <c r="HB52" s="98"/>
      <c r="HC52" s="98"/>
      <c r="HD52" s="98"/>
      <c r="HE52" s="98"/>
      <c r="HF52" s="98"/>
      <c r="HG52" s="98"/>
      <c r="HH52" s="98"/>
      <c r="HI52" s="98"/>
      <c r="HJ52" s="98">
        <f>データ!BJ7</f>
        <v>32.1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3665</v>
      </c>
      <c r="JD52" s="97"/>
      <c r="JE52" s="97"/>
      <c r="JF52" s="97"/>
      <c r="JG52" s="97"/>
      <c r="JH52" s="97"/>
      <c r="JI52" s="97"/>
      <c r="JJ52" s="97"/>
      <c r="JK52" s="97"/>
      <c r="JL52" s="97"/>
      <c r="JM52" s="97"/>
      <c r="JN52" s="97"/>
      <c r="JO52" s="97"/>
      <c r="JP52" s="97"/>
      <c r="JQ52" s="97"/>
      <c r="JR52" s="97"/>
      <c r="JS52" s="97"/>
      <c r="JT52" s="97"/>
      <c r="JU52" s="97"/>
      <c r="JV52" s="97">
        <f>データ!BR7</f>
        <v>1867</v>
      </c>
      <c r="JW52" s="97"/>
      <c r="JX52" s="97"/>
      <c r="JY52" s="97"/>
      <c r="JZ52" s="97"/>
      <c r="KA52" s="97"/>
      <c r="KB52" s="97"/>
      <c r="KC52" s="97"/>
      <c r="KD52" s="97"/>
      <c r="KE52" s="97"/>
      <c r="KF52" s="97"/>
      <c r="KG52" s="97"/>
      <c r="KH52" s="97"/>
      <c r="KI52" s="97"/>
      <c r="KJ52" s="97"/>
      <c r="KK52" s="97"/>
      <c r="KL52" s="97"/>
      <c r="KM52" s="97"/>
      <c r="KN52" s="97"/>
      <c r="KO52" s="97">
        <f>データ!BS7</f>
        <v>5998</v>
      </c>
      <c r="KP52" s="97"/>
      <c r="KQ52" s="97"/>
      <c r="KR52" s="97"/>
      <c r="KS52" s="97"/>
      <c r="KT52" s="97"/>
      <c r="KU52" s="97"/>
      <c r="KV52" s="97"/>
      <c r="KW52" s="97"/>
      <c r="KX52" s="97"/>
      <c r="KY52" s="97"/>
      <c r="KZ52" s="97"/>
      <c r="LA52" s="97"/>
      <c r="LB52" s="97"/>
      <c r="LC52" s="97"/>
      <c r="LD52" s="97"/>
      <c r="LE52" s="97"/>
      <c r="LF52" s="97"/>
      <c r="LG52" s="97"/>
      <c r="LH52" s="97">
        <f>データ!BT7</f>
        <v>0</v>
      </c>
      <c r="LI52" s="97"/>
      <c r="LJ52" s="97"/>
      <c r="LK52" s="97"/>
      <c r="LL52" s="97"/>
      <c r="LM52" s="97"/>
      <c r="LN52" s="97"/>
      <c r="LO52" s="97"/>
      <c r="LP52" s="97"/>
      <c r="LQ52" s="97"/>
      <c r="LR52" s="97"/>
      <c r="LS52" s="97"/>
      <c r="LT52" s="97"/>
      <c r="LU52" s="97"/>
      <c r="LV52" s="97"/>
      <c r="LW52" s="97"/>
      <c r="LX52" s="97"/>
      <c r="LY52" s="97"/>
      <c r="LZ52" s="97"/>
      <c r="MA52" s="97">
        <f>データ!BU7</f>
        <v>10752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5">
      <c r="A53" s="2"/>
      <c r="B53" s="12"/>
      <c r="C53" s="2"/>
      <c r="D53" s="2"/>
      <c r="E53" s="2"/>
      <c r="F53" s="2"/>
      <c r="G53" s="2"/>
      <c r="H53" s="2"/>
      <c r="I53" s="17"/>
      <c r="J53" s="94" t="s">
        <v>29</v>
      </c>
      <c r="K53" s="95"/>
      <c r="L53" s="95"/>
      <c r="M53" s="95"/>
      <c r="N53" s="95"/>
      <c r="O53" s="95"/>
      <c r="P53" s="95"/>
      <c r="Q53" s="95"/>
      <c r="R53" s="95"/>
      <c r="S53" s="95"/>
      <c r="T53" s="96"/>
      <c r="U53" s="97">
        <f>データ!AZ7</f>
        <v>54</v>
      </c>
      <c r="V53" s="97"/>
      <c r="W53" s="97"/>
      <c r="X53" s="97"/>
      <c r="Y53" s="97"/>
      <c r="Z53" s="97"/>
      <c r="AA53" s="97"/>
      <c r="AB53" s="97"/>
      <c r="AC53" s="97"/>
      <c r="AD53" s="97"/>
      <c r="AE53" s="97"/>
      <c r="AF53" s="97"/>
      <c r="AG53" s="97"/>
      <c r="AH53" s="97"/>
      <c r="AI53" s="97"/>
      <c r="AJ53" s="97"/>
      <c r="AK53" s="97"/>
      <c r="AL53" s="97"/>
      <c r="AM53" s="97"/>
      <c r="AN53" s="97">
        <f>データ!BA7</f>
        <v>654</v>
      </c>
      <c r="AO53" s="97"/>
      <c r="AP53" s="97"/>
      <c r="AQ53" s="97"/>
      <c r="AR53" s="97"/>
      <c r="AS53" s="97"/>
      <c r="AT53" s="97"/>
      <c r="AU53" s="97"/>
      <c r="AV53" s="97"/>
      <c r="AW53" s="97"/>
      <c r="AX53" s="97"/>
      <c r="AY53" s="97"/>
      <c r="AZ53" s="97"/>
      <c r="BA53" s="97"/>
      <c r="BB53" s="97"/>
      <c r="BC53" s="97"/>
      <c r="BD53" s="97"/>
      <c r="BE53" s="97"/>
      <c r="BF53" s="97"/>
      <c r="BG53" s="97">
        <f>データ!BB7</f>
        <v>2466</v>
      </c>
      <c r="BH53" s="97"/>
      <c r="BI53" s="97"/>
      <c r="BJ53" s="97"/>
      <c r="BK53" s="97"/>
      <c r="BL53" s="97"/>
      <c r="BM53" s="97"/>
      <c r="BN53" s="97"/>
      <c r="BO53" s="97"/>
      <c r="BP53" s="97"/>
      <c r="BQ53" s="97"/>
      <c r="BR53" s="97"/>
      <c r="BS53" s="97"/>
      <c r="BT53" s="97"/>
      <c r="BU53" s="97"/>
      <c r="BV53" s="97"/>
      <c r="BW53" s="97"/>
      <c r="BX53" s="97"/>
      <c r="BY53" s="97"/>
      <c r="BZ53" s="97">
        <f>データ!BC7</f>
        <v>58</v>
      </c>
      <c r="CA53" s="97"/>
      <c r="CB53" s="97"/>
      <c r="CC53" s="97"/>
      <c r="CD53" s="97"/>
      <c r="CE53" s="97"/>
      <c r="CF53" s="97"/>
      <c r="CG53" s="97"/>
      <c r="CH53" s="97"/>
      <c r="CI53" s="97"/>
      <c r="CJ53" s="97"/>
      <c r="CK53" s="97"/>
      <c r="CL53" s="97"/>
      <c r="CM53" s="97"/>
      <c r="CN53" s="97"/>
      <c r="CO53" s="97"/>
      <c r="CP53" s="97"/>
      <c r="CQ53" s="97"/>
      <c r="CR53" s="97"/>
      <c r="CS53" s="97">
        <f>データ!BD7</f>
        <v>49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2.2000000000000002</v>
      </c>
      <c r="EM53" s="98"/>
      <c r="EN53" s="98"/>
      <c r="EO53" s="98"/>
      <c r="EP53" s="98"/>
      <c r="EQ53" s="98"/>
      <c r="ER53" s="98"/>
      <c r="ES53" s="98"/>
      <c r="ET53" s="98"/>
      <c r="EU53" s="98"/>
      <c r="EV53" s="98"/>
      <c r="EW53" s="98"/>
      <c r="EX53" s="98"/>
      <c r="EY53" s="98"/>
      <c r="EZ53" s="98"/>
      <c r="FA53" s="98"/>
      <c r="FB53" s="98"/>
      <c r="FC53" s="98"/>
      <c r="FD53" s="98"/>
      <c r="FE53" s="98">
        <f>データ!BL7</f>
        <v>-81</v>
      </c>
      <c r="FF53" s="98"/>
      <c r="FG53" s="98"/>
      <c r="FH53" s="98"/>
      <c r="FI53" s="98"/>
      <c r="FJ53" s="98"/>
      <c r="FK53" s="98"/>
      <c r="FL53" s="98"/>
      <c r="FM53" s="98"/>
      <c r="FN53" s="98"/>
      <c r="FO53" s="98"/>
      <c r="FP53" s="98"/>
      <c r="FQ53" s="98"/>
      <c r="FR53" s="98"/>
      <c r="FS53" s="98"/>
      <c r="FT53" s="98"/>
      <c r="FU53" s="98"/>
      <c r="FV53" s="98"/>
      <c r="FW53" s="98"/>
      <c r="FX53" s="98">
        <f>データ!BM7</f>
        <v>-25.1</v>
      </c>
      <c r="FY53" s="98"/>
      <c r="FZ53" s="98"/>
      <c r="GA53" s="98"/>
      <c r="GB53" s="98"/>
      <c r="GC53" s="98"/>
      <c r="GD53" s="98"/>
      <c r="GE53" s="98"/>
      <c r="GF53" s="98"/>
      <c r="GG53" s="98"/>
      <c r="GH53" s="98"/>
      <c r="GI53" s="98"/>
      <c r="GJ53" s="98"/>
      <c r="GK53" s="98"/>
      <c r="GL53" s="98"/>
      <c r="GM53" s="98"/>
      <c r="GN53" s="98"/>
      <c r="GO53" s="98"/>
      <c r="GP53" s="98"/>
      <c r="GQ53" s="98">
        <f>データ!BN7</f>
        <v>-18</v>
      </c>
      <c r="GR53" s="98"/>
      <c r="GS53" s="98"/>
      <c r="GT53" s="98"/>
      <c r="GU53" s="98"/>
      <c r="GV53" s="98"/>
      <c r="GW53" s="98"/>
      <c r="GX53" s="98"/>
      <c r="GY53" s="98"/>
      <c r="GZ53" s="98"/>
      <c r="HA53" s="98"/>
      <c r="HB53" s="98"/>
      <c r="HC53" s="98"/>
      <c r="HD53" s="98"/>
      <c r="HE53" s="98"/>
      <c r="HF53" s="98"/>
      <c r="HG53" s="98"/>
      <c r="HH53" s="98"/>
      <c r="HI53" s="98"/>
      <c r="HJ53" s="98">
        <f>データ!BO7</f>
        <v>-20.7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16100</v>
      </c>
      <c r="JD53" s="97"/>
      <c r="JE53" s="97"/>
      <c r="JF53" s="97"/>
      <c r="JG53" s="97"/>
      <c r="JH53" s="97"/>
      <c r="JI53" s="97"/>
      <c r="JJ53" s="97"/>
      <c r="JK53" s="97"/>
      <c r="JL53" s="97"/>
      <c r="JM53" s="97"/>
      <c r="JN53" s="97"/>
      <c r="JO53" s="97"/>
      <c r="JP53" s="97"/>
      <c r="JQ53" s="97"/>
      <c r="JR53" s="97"/>
      <c r="JS53" s="97"/>
      <c r="JT53" s="97"/>
      <c r="JU53" s="97"/>
      <c r="JV53" s="97">
        <f>データ!BW7</f>
        <v>4836</v>
      </c>
      <c r="JW53" s="97"/>
      <c r="JX53" s="97"/>
      <c r="JY53" s="97"/>
      <c r="JZ53" s="97"/>
      <c r="KA53" s="97"/>
      <c r="KB53" s="97"/>
      <c r="KC53" s="97"/>
      <c r="KD53" s="97"/>
      <c r="KE53" s="97"/>
      <c r="KF53" s="97"/>
      <c r="KG53" s="97"/>
      <c r="KH53" s="97"/>
      <c r="KI53" s="97"/>
      <c r="KJ53" s="97"/>
      <c r="KK53" s="97"/>
      <c r="KL53" s="97"/>
      <c r="KM53" s="97"/>
      <c r="KN53" s="97"/>
      <c r="KO53" s="97">
        <f>データ!BX7</f>
        <v>37213</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15316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130</v>
      </c>
      <c r="NE66" s="77"/>
      <c r="NF66" s="77"/>
      <c r="NG66" s="77"/>
      <c r="NH66" s="77"/>
      <c r="NI66" s="77"/>
      <c r="NJ66" s="77"/>
      <c r="NK66" s="77"/>
      <c r="NL66" s="77"/>
      <c r="NM66" s="77"/>
      <c r="NN66" s="77"/>
      <c r="NO66" s="77"/>
      <c r="NP66" s="77"/>
      <c r="NQ66" s="77"/>
      <c r="NR66" s="78"/>
    </row>
    <row r="67" spans="1:382" ht="13.5" customHeight="1" x14ac:dyDescent="0.2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2871703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163.69999999999999</v>
      </c>
      <c r="KB78" s="67"/>
      <c r="KC78" s="67"/>
      <c r="KD78" s="67"/>
      <c r="KE78" s="67"/>
      <c r="KF78" s="67"/>
      <c r="KG78" s="67"/>
      <c r="KH78" s="67"/>
      <c r="KI78" s="67"/>
      <c r="KJ78" s="67"/>
      <c r="KK78" s="67"/>
      <c r="KL78" s="67"/>
      <c r="KM78" s="67"/>
      <c r="KN78" s="67"/>
      <c r="KO78" s="68"/>
      <c r="KP78" s="66">
        <f>データ!DF7</f>
        <v>88</v>
      </c>
      <c r="KQ78" s="67"/>
      <c r="KR78" s="67"/>
      <c r="KS78" s="67"/>
      <c r="KT78" s="67"/>
      <c r="KU78" s="67"/>
      <c r="KV78" s="67"/>
      <c r="KW78" s="67"/>
      <c r="KX78" s="67"/>
      <c r="KY78" s="67"/>
      <c r="KZ78" s="67"/>
      <c r="LA78" s="67"/>
      <c r="LB78" s="67"/>
      <c r="LC78" s="67"/>
      <c r="LD78" s="68"/>
      <c r="LE78" s="66">
        <f>データ!DG7</f>
        <v>77.3</v>
      </c>
      <c r="LF78" s="67"/>
      <c r="LG78" s="67"/>
      <c r="LH78" s="67"/>
      <c r="LI78" s="67"/>
      <c r="LJ78" s="67"/>
      <c r="LK78" s="67"/>
      <c r="LL78" s="67"/>
      <c r="LM78" s="67"/>
      <c r="LN78" s="67"/>
      <c r="LO78" s="67"/>
      <c r="LP78" s="67"/>
      <c r="LQ78" s="67"/>
      <c r="LR78" s="67"/>
      <c r="LS78" s="68"/>
      <c r="LT78" s="66">
        <f>データ!DH7</f>
        <v>51.8</v>
      </c>
      <c r="LU78" s="67"/>
      <c r="LV78" s="67"/>
      <c r="LW78" s="67"/>
      <c r="LX78" s="67"/>
      <c r="LY78" s="67"/>
      <c r="LZ78" s="67"/>
      <c r="MA78" s="67"/>
      <c r="MB78" s="67"/>
      <c r="MC78" s="67"/>
      <c r="MD78" s="67"/>
      <c r="ME78" s="67"/>
      <c r="MF78" s="67"/>
      <c r="MG78" s="67"/>
      <c r="MH78" s="68"/>
      <c r="MI78" s="66">
        <f>データ!DI7</f>
        <v>45.3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5">
      <c r="C83" s="2"/>
      <c r="BH83" s="2"/>
      <c r="GN83" s="2"/>
      <c r="IT83" s="2"/>
      <c r="KY83" s="2"/>
    </row>
    <row r="84" spans="1:382" x14ac:dyDescent="0.25">
      <c r="C84" s="2"/>
      <c r="BH84" s="2"/>
      <c r="GN84" s="2"/>
      <c r="IT84" s="2"/>
      <c r="KY84" s="2"/>
    </row>
    <row r="86" spans="1:382" hidden="1" x14ac:dyDescent="0.2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0VBKiHIoXOla3LqtJWsyDa2hXAsx0PaDL7u3X8krf/JupxuMpVN0UghyqPng7xcVNmn080eUflbFrnC8mE4Ouw==" saltValue="75aXUG+OQvoIoN+00PE4p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3" x14ac:dyDescent="0.25"/>
  <cols>
    <col min="1" max="1" width="14.61328125" customWidth="1"/>
    <col min="2" max="90" width="11.84375" customWidth="1"/>
    <col min="91" max="92" width="15.4609375" customWidth="1"/>
    <col min="93" max="125" width="11.84375" customWidth="1"/>
  </cols>
  <sheetData>
    <row r="1" spans="1:125" x14ac:dyDescent="0.2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5">
      <c r="A3" s="37" t="s">
        <v>52</v>
      </c>
      <c r="B3" s="38" t="s">
        <v>53</v>
      </c>
      <c r="C3" s="38" t="s">
        <v>54</v>
      </c>
      <c r="D3" s="38" t="s">
        <v>55</v>
      </c>
      <c r="E3" s="38" t="s">
        <v>56</v>
      </c>
      <c r="F3" s="38" t="s">
        <v>57</v>
      </c>
      <c r="G3" s="38" t="s">
        <v>58</v>
      </c>
      <c r="H3" s="142" t="s">
        <v>59</v>
      </c>
      <c r="I3" s="143"/>
      <c r="J3" s="143"/>
      <c r="K3" s="143"/>
      <c r="L3" s="143"/>
      <c r="M3" s="143"/>
      <c r="N3" s="143"/>
      <c r="O3" s="143"/>
      <c r="P3" s="143"/>
      <c r="Q3" s="143"/>
      <c r="R3" s="143"/>
      <c r="S3" s="143"/>
      <c r="T3" s="143"/>
      <c r="U3" s="143"/>
      <c r="V3" s="143"/>
      <c r="W3" s="143"/>
      <c r="X3" s="143"/>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5">
      <c r="A4" s="37" t="s">
        <v>63</v>
      </c>
      <c r="B4" s="45"/>
      <c r="C4" s="45"/>
      <c r="D4" s="45"/>
      <c r="E4" s="45"/>
      <c r="F4" s="45"/>
      <c r="G4" s="45"/>
      <c r="H4" s="144"/>
      <c r="I4" s="145"/>
      <c r="J4" s="145"/>
      <c r="K4" s="145"/>
      <c r="L4" s="145"/>
      <c r="M4" s="145"/>
      <c r="N4" s="145"/>
      <c r="O4" s="145"/>
      <c r="P4" s="145"/>
      <c r="Q4" s="145"/>
      <c r="R4" s="145"/>
      <c r="S4" s="145"/>
      <c r="T4" s="145"/>
      <c r="U4" s="145"/>
      <c r="V4" s="145"/>
      <c r="W4" s="145"/>
      <c r="X4" s="145"/>
      <c r="Y4" s="139" t="s">
        <v>64</v>
      </c>
      <c r="Z4" s="140"/>
      <c r="AA4" s="140"/>
      <c r="AB4" s="140"/>
      <c r="AC4" s="140"/>
      <c r="AD4" s="140"/>
      <c r="AE4" s="140"/>
      <c r="AF4" s="140"/>
      <c r="AG4" s="140"/>
      <c r="AH4" s="140"/>
      <c r="AI4" s="141"/>
      <c r="AJ4" s="146" t="s">
        <v>65</v>
      </c>
      <c r="AK4" s="146"/>
      <c r="AL4" s="146"/>
      <c r="AM4" s="146"/>
      <c r="AN4" s="146"/>
      <c r="AO4" s="146"/>
      <c r="AP4" s="146"/>
      <c r="AQ4" s="146"/>
      <c r="AR4" s="146"/>
      <c r="AS4" s="146"/>
      <c r="AT4" s="146"/>
      <c r="AU4" s="147" t="s">
        <v>66</v>
      </c>
      <c r="AV4" s="146"/>
      <c r="AW4" s="146"/>
      <c r="AX4" s="146"/>
      <c r="AY4" s="146"/>
      <c r="AZ4" s="146"/>
      <c r="BA4" s="146"/>
      <c r="BB4" s="146"/>
      <c r="BC4" s="146"/>
      <c r="BD4" s="146"/>
      <c r="BE4" s="146"/>
      <c r="BF4" s="146" t="s">
        <v>67</v>
      </c>
      <c r="BG4" s="146"/>
      <c r="BH4" s="146"/>
      <c r="BI4" s="146"/>
      <c r="BJ4" s="146"/>
      <c r="BK4" s="146"/>
      <c r="BL4" s="146"/>
      <c r="BM4" s="146"/>
      <c r="BN4" s="146"/>
      <c r="BO4" s="146"/>
      <c r="BP4" s="146"/>
      <c r="BQ4" s="147" t="s">
        <v>68</v>
      </c>
      <c r="BR4" s="146"/>
      <c r="BS4" s="146"/>
      <c r="BT4" s="146"/>
      <c r="BU4" s="146"/>
      <c r="BV4" s="146"/>
      <c r="BW4" s="146"/>
      <c r="BX4" s="146"/>
      <c r="BY4" s="146"/>
      <c r="BZ4" s="146"/>
      <c r="CA4" s="146"/>
      <c r="CB4" s="146" t="s">
        <v>69</v>
      </c>
      <c r="CC4" s="146"/>
      <c r="CD4" s="146"/>
      <c r="CE4" s="146"/>
      <c r="CF4" s="146"/>
      <c r="CG4" s="146"/>
      <c r="CH4" s="146"/>
      <c r="CI4" s="146"/>
      <c r="CJ4" s="146"/>
      <c r="CK4" s="146"/>
      <c r="CL4" s="146"/>
      <c r="CM4" s="148" t="s">
        <v>70</v>
      </c>
      <c r="CN4" s="148" t="s">
        <v>71</v>
      </c>
      <c r="CO4" s="139" t="s">
        <v>72</v>
      </c>
      <c r="CP4" s="140"/>
      <c r="CQ4" s="140"/>
      <c r="CR4" s="140"/>
      <c r="CS4" s="140"/>
      <c r="CT4" s="140"/>
      <c r="CU4" s="140"/>
      <c r="CV4" s="140"/>
      <c r="CW4" s="140"/>
      <c r="CX4" s="140"/>
      <c r="CY4" s="141"/>
      <c r="CZ4" s="146" t="s">
        <v>73</v>
      </c>
      <c r="DA4" s="146"/>
      <c r="DB4" s="146"/>
      <c r="DC4" s="146"/>
      <c r="DD4" s="146"/>
      <c r="DE4" s="146"/>
      <c r="DF4" s="146"/>
      <c r="DG4" s="146"/>
      <c r="DH4" s="146"/>
      <c r="DI4" s="146"/>
      <c r="DJ4" s="146"/>
      <c r="DK4" s="139" t="s">
        <v>74</v>
      </c>
      <c r="DL4" s="140"/>
      <c r="DM4" s="140"/>
      <c r="DN4" s="140"/>
      <c r="DO4" s="140"/>
      <c r="DP4" s="140"/>
      <c r="DQ4" s="140"/>
      <c r="DR4" s="140"/>
      <c r="DS4" s="140"/>
      <c r="DT4" s="140"/>
      <c r="DU4" s="141"/>
    </row>
    <row r="5" spans="1:125" x14ac:dyDescent="0.2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103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104</v>
      </c>
      <c r="BG5" s="47" t="s">
        <v>101</v>
      </c>
      <c r="BH5" s="47" t="s">
        <v>102</v>
      </c>
      <c r="BI5" s="47" t="s">
        <v>93</v>
      </c>
      <c r="BJ5" s="47" t="s">
        <v>105</v>
      </c>
      <c r="BK5" s="47" t="s">
        <v>95</v>
      </c>
      <c r="BL5" s="47" t="s">
        <v>96</v>
      </c>
      <c r="BM5" s="47" t="s">
        <v>97</v>
      </c>
      <c r="BN5" s="47" t="s">
        <v>98</v>
      </c>
      <c r="BO5" s="47" t="s">
        <v>99</v>
      </c>
      <c r="BP5" s="47" t="s">
        <v>100</v>
      </c>
      <c r="BQ5" s="47" t="s">
        <v>104</v>
      </c>
      <c r="BR5" s="47" t="s">
        <v>91</v>
      </c>
      <c r="BS5" s="47" t="s">
        <v>92</v>
      </c>
      <c r="BT5" s="47" t="s">
        <v>103</v>
      </c>
      <c r="BU5" s="47" t="s">
        <v>94</v>
      </c>
      <c r="BV5" s="47" t="s">
        <v>95</v>
      </c>
      <c r="BW5" s="47" t="s">
        <v>96</v>
      </c>
      <c r="BX5" s="47" t="s">
        <v>97</v>
      </c>
      <c r="BY5" s="47" t="s">
        <v>98</v>
      </c>
      <c r="BZ5" s="47" t="s">
        <v>99</v>
      </c>
      <c r="CA5" s="47" t="s">
        <v>100</v>
      </c>
      <c r="CB5" s="47" t="s">
        <v>90</v>
      </c>
      <c r="CC5" s="47" t="s">
        <v>101</v>
      </c>
      <c r="CD5" s="47" t="s">
        <v>106</v>
      </c>
      <c r="CE5" s="47" t="s">
        <v>93</v>
      </c>
      <c r="CF5" s="47" t="s">
        <v>94</v>
      </c>
      <c r="CG5" s="47" t="s">
        <v>95</v>
      </c>
      <c r="CH5" s="47" t="s">
        <v>96</v>
      </c>
      <c r="CI5" s="47" t="s">
        <v>97</v>
      </c>
      <c r="CJ5" s="47" t="s">
        <v>98</v>
      </c>
      <c r="CK5" s="47" t="s">
        <v>99</v>
      </c>
      <c r="CL5" s="47" t="s">
        <v>100</v>
      </c>
      <c r="CM5" s="149"/>
      <c r="CN5" s="149"/>
      <c r="CO5" s="47" t="s">
        <v>104</v>
      </c>
      <c r="CP5" s="47" t="s">
        <v>101</v>
      </c>
      <c r="CQ5" s="47" t="s">
        <v>92</v>
      </c>
      <c r="CR5" s="47" t="s">
        <v>93</v>
      </c>
      <c r="CS5" s="47" t="s">
        <v>105</v>
      </c>
      <c r="CT5" s="47" t="s">
        <v>95</v>
      </c>
      <c r="CU5" s="47" t="s">
        <v>96</v>
      </c>
      <c r="CV5" s="47" t="s">
        <v>97</v>
      </c>
      <c r="CW5" s="47" t="s">
        <v>98</v>
      </c>
      <c r="CX5" s="47" t="s">
        <v>99</v>
      </c>
      <c r="CY5" s="47" t="s">
        <v>100</v>
      </c>
      <c r="CZ5" s="47" t="s">
        <v>104</v>
      </c>
      <c r="DA5" s="47" t="s">
        <v>101</v>
      </c>
      <c r="DB5" s="47" t="s">
        <v>102</v>
      </c>
      <c r="DC5" s="47" t="s">
        <v>103</v>
      </c>
      <c r="DD5" s="47" t="s">
        <v>105</v>
      </c>
      <c r="DE5" s="47" t="s">
        <v>95</v>
      </c>
      <c r="DF5" s="47" t="s">
        <v>96</v>
      </c>
      <c r="DG5" s="47" t="s">
        <v>97</v>
      </c>
      <c r="DH5" s="47" t="s">
        <v>98</v>
      </c>
      <c r="DI5" s="47" t="s">
        <v>99</v>
      </c>
      <c r="DJ5" s="47" t="s">
        <v>35</v>
      </c>
      <c r="DK5" s="47" t="s">
        <v>104</v>
      </c>
      <c r="DL5" s="47" t="s">
        <v>101</v>
      </c>
      <c r="DM5" s="47" t="s">
        <v>102</v>
      </c>
      <c r="DN5" s="47" t="s">
        <v>93</v>
      </c>
      <c r="DO5" s="47" t="s">
        <v>105</v>
      </c>
      <c r="DP5" s="47" t="s">
        <v>95</v>
      </c>
      <c r="DQ5" s="47" t="s">
        <v>96</v>
      </c>
      <c r="DR5" s="47" t="s">
        <v>97</v>
      </c>
      <c r="DS5" s="47" t="s">
        <v>98</v>
      </c>
      <c r="DT5" s="47" t="s">
        <v>99</v>
      </c>
      <c r="DU5" s="47" t="s">
        <v>100</v>
      </c>
    </row>
    <row r="6" spans="1:125" s="54" customFormat="1" x14ac:dyDescent="0.25">
      <c r="A6" s="37" t="s">
        <v>107</v>
      </c>
      <c r="B6" s="48">
        <f>B8</f>
        <v>2023</v>
      </c>
      <c r="C6" s="48">
        <f t="shared" ref="C6:X6" si="1">C8</f>
        <v>232068</v>
      </c>
      <c r="D6" s="48">
        <f t="shared" si="1"/>
        <v>47</v>
      </c>
      <c r="E6" s="48">
        <f t="shared" si="1"/>
        <v>14</v>
      </c>
      <c r="F6" s="48">
        <f t="shared" si="1"/>
        <v>0</v>
      </c>
      <c r="G6" s="48">
        <f t="shared" si="1"/>
        <v>1</v>
      </c>
      <c r="H6" s="48" t="str">
        <f>SUBSTITUTE(H8,"　","")</f>
        <v>愛知県春日井市</v>
      </c>
      <c r="I6" s="48" t="str">
        <f t="shared" si="1"/>
        <v>勝川駅前地下駐車場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26</v>
      </c>
      <c r="S6" s="50" t="str">
        <f t="shared" si="1"/>
        <v>駅</v>
      </c>
      <c r="T6" s="50" t="str">
        <f t="shared" si="1"/>
        <v>無</v>
      </c>
      <c r="U6" s="51">
        <f t="shared" si="1"/>
        <v>5197</v>
      </c>
      <c r="V6" s="51">
        <f t="shared" si="1"/>
        <v>114</v>
      </c>
      <c r="W6" s="51">
        <f t="shared" si="1"/>
        <v>300</v>
      </c>
      <c r="X6" s="50" t="str">
        <f t="shared" si="1"/>
        <v>代行制</v>
      </c>
      <c r="Y6" s="52">
        <f>IF(Y8="-",NA(),Y8)</f>
        <v>104.6</v>
      </c>
      <c r="Z6" s="52">
        <f t="shared" ref="Z6:AH6" si="2">IF(Z8="-",NA(),Z8)</f>
        <v>106.6</v>
      </c>
      <c r="AA6" s="52">
        <f t="shared" si="2"/>
        <v>121</v>
      </c>
      <c r="AB6" s="52">
        <f t="shared" si="2"/>
        <v>100</v>
      </c>
      <c r="AC6" s="52">
        <f t="shared" si="2"/>
        <v>134.30000000000001</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-9.6999999999999993</v>
      </c>
      <c r="BG6" s="52">
        <f t="shared" ref="BG6:BO6" si="5">IF(BG8="-",NA(),BG8)</f>
        <v>3.8</v>
      </c>
      <c r="BH6" s="52">
        <f t="shared" si="5"/>
        <v>15.5</v>
      </c>
      <c r="BI6" s="52">
        <f t="shared" si="5"/>
        <v>4.3</v>
      </c>
      <c r="BJ6" s="52">
        <f t="shared" si="5"/>
        <v>32.1</v>
      </c>
      <c r="BK6" s="52">
        <f t="shared" si="5"/>
        <v>2.2000000000000002</v>
      </c>
      <c r="BL6" s="52">
        <f t="shared" si="5"/>
        <v>-81</v>
      </c>
      <c r="BM6" s="52">
        <f t="shared" si="5"/>
        <v>-25.1</v>
      </c>
      <c r="BN6" s="52">
        <f t="shared" si="5"/>
        <v>-18</v>
      </c>
      <c r="BO6" s="52">
        <f t="shared" si="5"/>
        <v>-20.7</v>
      </c>
      <c r="BP6" s="49" t="str">
        <f>IF(BP8="-","",IF(BP8="-","【-】","【"&amp;SUBSTITUTE(TEXT(BP8,"#,##0.0"),"-","△")&amp;"】"))</f>
        <v>【△55.6】</v>
      </c>
      <c r="BQ6" s="53">
        <f>IF(BQ8="-",NA(),BQ8)</f>
        <v>3665</v>
      </c>
      <c r="BR6" s="53">
        <f t="shared" ref="BR6:BZ6" si="6">IF(BR8="-",NA(),BR8)</f>
        <v>1867</v>
      </c>
      <c r="BS6" s="53">
        <f t="shared" si="6"/>
        <v>5998</v>
      </c>
      <c r="BT6" s="53">
        <f t="shared" si="6"/>
        <v>0</v>
      </c>
      <c r="BU6" s="53">
        <f t="shared" si="6"/>
        <v>10752</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108</v>
      </c>
      <c r="CM6" s="51">
        <f t="shared" ref="CM6:CN6" si="7">CM8</f>
        <v>2871703</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219.3</v>
      </c>
      <c r="DL6" s="52">
        <f t="shared" ref="DL6:DT6" si="9">IF(DL8="-",NA(),DL8)</f>
        <v>171.1</v>
      </c>
      <c r="DM6" s="52">
        <f t="shared" si="9"/>
        <v>193.9</v>
      </c>
      <c r="DN6" s="52">
        <f t="shared" si="9"/>
        <v>223.7</v>
      </c>
      <c r="DO6" s="52">
        <f t="shared" si="9"/>
        <v>227.2</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25">
      <c r="A7" s="37" t="s">
        <v>109</v>
      </c>
      <c r="B7" s="48">
        <f t="shared" ref="B7:X7" si="10">B8</f>
        <v>2023</v>
      </c>
      <c r="C7" s="48">
        <f t="shared" si="10"/>
        <v>232068</v>
      </c>
      <c r="D7" s="48">
        <f t="shared" si="10"/>
        <v>47</v>
      </c>
      <c r="E7" s="48">
        <f t="shared" si="10"/>
        <v>14</v>
      </c>
      <c r="F7" s="48">
        <f t="shared" si="10"/>
        <v>0</v>
      </c>
      <c r="G7" s="48">
        <f t="shared" si="10"/>
        <v>1</v>
      </c>
      <c r="H7" s="48" t="str">
        <f t="shared" si="10"/>
        <v>愛知県　春日井市</v>
      </c>
      <c r="I7" s="48" t="str">
        <f t="shared" si="10"/>
        <v>勝川駅前地下駐車場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26</v>
      </c>
      <c r="S7" s="50" t="str">
        <f t="shared" si="10"/>
        <v>駅</v>
      </c>
      <c r="T7" s="50" t="str">
        <f t="shared" si="10"/>
        <v>無</v>
      </c>
      <c r="U7" s="51">
        <f t="shared" si="10"/>
        <v>5197</v>
      </c>
      <c r="V7" s="51">
        <f t="shared" si="10"/>
        <v>114</v>
      </c>
      <c r="W7" s="51">
        <f t="shared" si="10"/>
        <v>300</v>
      </c>
      <c r="X7" s="50" t="str">
        <f t="shared" si="10"/>
        <v>代行制</v>
      </c>
      <c r="Y7" s="52">
        <f>Y8</f>
        <v>104.6</v>
      </c>
      <c r="Z7" s="52">
        <f t="shared" ref="Z7:AH7" si="11">Z8</f>
        <v>106.6</v>
      </c>
      <c r="AA7" s="52">
        <f t="shared" si="11"/>
        <v>121</v>
      </c>
      <c r="AB7" s="52">
        <f t="shared" si="11"/>
        <v>100</v>
      </c>
      <c r="AC7" s="52">
        <f t="shared" si="11"/>
        <v>134.30000000000001</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-9.6999999999999993</v>
      </c>
      <c r="BG7" s="52">
        <f t="shared" ref="BG7:BO7" si="14">BG8</f>
        <v>3.8</v>
      </c>
      <c r="BH7" s="52">
        <f t="shared" si="14"/>
        <v>15.5</v>
      </c>
      <c r="BI7" s="52">
        <f t="shared" si="14"/>
        <v>4.3</v>
      </c>
      <c r="BJ7" s="52">
        <f t="shared" si="14"/>
        <v>32.1</v>
      </c>
      <c r="BK7" s="52">
        <f t="shared" si="14"/>
        <v>2.2000000000000002</v>
      </c>
      <c r="BL7" s="52">
        <f t="shared" si="14"/>
        <v>-81</v>
      </c>
      <c r="BM7" s="52">
        <f t="shared" si="14"/>
        <v>-25.1</v>
      </c>
      <c r="BN7" s="52">
        <f t="shared" si="14"/>
        <v>-18</v>
      </c>
      <c r="BO7" s="52">
        <f t="shared" si="14"/>
        <v>-20.7</v>
      </c>
      <c r="BP7" s="49"/>
      <c r="BQ7" s="53">
        <f>BQ8</f>
        <v>3665</v>
      </c>
      <c r="BR7" s="53">
        <f t="shared" ref="BR7:BZ7" si="15">BR8</f>
        <v>1867</v>
      </c>
      <c r="BS7" s="53">
        <f t="shared" si="15"/>
        <v>5998</v>
      </c>
      <c r="BT7" s="53">
        <f t="shared" si="15"/>
        <v>0</v>
      </c>
      <c r="BU7" s="53">
        <f t="shared" si="15"/>
        <v>10752</v>
      </c>
      <c r="BV7" s="53">
        <f t="shared" si="15"/>
        <v>16100</v>
      </c>
      <c r="BW7" s="53">
        <f t="shared" si="15"/>
        <v>4836</v>
      </c>
      <c r="BX7" s="53">
        <f t="shared" si="15"/>
        <v>37213</v>
      </c>
      <c r="BY7" s="53">
        <f t="shared" si="15"/>
        <v>17293</v>
      </c>
      <c r="BZ7" s="53">
        <f t="shared" si="15"/>
        <v>15316</v>
      </c>
      <c r="CA7" s="51"/>
      <c r="CB7" s="52" t="s">
        <v>110</v>
      </c>
      <c r="CC7" s="52" t="s">
        <v>110</v>
      </c>
      <c r="CD7" s="52" t="s">
        <v>110</v>
      </c>
      <c r="CE7" s="52" t="s">
        <v>110</v>
      </c>
      <c r="CF7" s="52" t="s">
        <v>110</v>
      </c>
      <c r="CG7" s="52" t="s">
        <v>110</v>
      </c>
      <c r="CH7" s="52" t="s">
        <v>110</v>
      </c>
      <c r="CI7" s="52" t="s">
        <v>110</v>
      </c>
      <c r="CJ7" s="52" t="s">
        <v>110</v>
      </c>
      <c r="CK7" s="52" t="s">
        <v>108</v>
      </c>
      <c r="CL7" s="49"/>
      <c r="CM7" s="51">
        <f>CM8</f>
        <v>2871703</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219.3</v>
      </c>
      <c r="DL7" s="52">
        <f t="shared" ref="DL7:DT7" si="17">DL8</f>
        <v>171.1</v>
      </c>
      <c r="DM7" s="52">
        <f t="shared" si="17"/>
        <v>193.9</v>
      </c>
      <c r="DN7" s="52">
        <f t="shared" si="17"/>
        <v>223.7</v>
      </c>
      <c r="DO7" s="52">
        <f t="shared" si="17"/>
        <v>227.2</v>
      </c>
      <c r="DP7" s="52">
        <f t="shared" si="17"/>
        <v>184.2</v>
      </c>
      <c r="DQ7" s="52">
        <f t="shared" si="17"/>
        <v>153.80000000000001</v>
      </c>
      <c r="DR7" s="52">
        <f t="shared" si="17"/>
        <v>163.5</v>
      </c>
      <c r="DS7" s="52">
        <f t="shared" si="17"/>
        <v>178.3</v>
      </c>
      <c r="DT7" s="52">
        <f t="shared" si="17"/>
        <v>181.9</v>
      </c>
      <c r="DU7" s="49"/>
    </row>
    <row r="8" spans="1:125" s="54" customFormat="1" x14ac:dyDescent="0.25">
      <c r="A8" s="37"/>
      <c r="B8" s="55">
        <v>2023</v>
      </c>
      <c r="C8" s="55">
        <v>232068</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26</v>
      </c>
      <c r="S8" s="57" t="s">
        <v>121</v>
      </c>
      <c r="T8" s="57" t="s">
        <v>122</v>
      </c>
      <c r="U8" s="58">
        <v>5197</v>
      </c>
      <c r="V8" s="58">
        <v>114</v>
      </c>
      <c r="W8" s="58">
        <v>300</v>
      </c>
      <c r="X8" s="57" t="s">
        <v>123</v>
      </c>
      <c r="Y8" s="59">
        <v>104.6</v>
      </c>
      <c r="Z8" s="59">
        <v>106.6</v>
      </c>
      <c r="AA8" s="59">
        <v>121</v>
      </c>
      <c r="AB8" s="59">
        <v>100</v>
      </c>
      <c r="AC8" s="59">
        <v>134.30000000000001</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-9.6999999999999993</v>
      </c>
      <c r="BG8" s="59">
        <v>3.8</v>
      </c>
      <c r="BH8" s="59">
        <v>15.5</v>
      </c>
      <c r="BI8" s="59">
        <v>4.3</v>
      </c>
      <c r="BJ8" s="59">
        <v>32.1</v>
      </c>
      <c r="BK8" s="59">
        <v>2.2000000000000002</v>
      </c>
      <c r="BL8" s="59">
        <v>-81</v>
      </c>
      <c r="BM8" s="59">
        <v>-25.1</v>
      </c>
      <c r="BN8" s="59">
        <v>-18</v>
      </c>
      <c r="BO8" s="59">
        <v>-20.7</v>
      </c>
      <c r="BP8" s="56">
        <v>-55.6</v>
      </c>
      <c r="BQ8" s="60">
        <v>3665</v>
      </c>
      <c r="BR8" s="60">
        <v>1867</v>
      </c>
      <c r="BS8" s="60">
        <v>5998</v>
      </c>
      <c r="BT8" s="61">
        <v>0</v>
      </c>
      <c r="BU8" s="61">
        <v>10752</v>
      </c>
      <c r="BV8" s="60">
        <v>16100</v>
      </c>
      <c r="BW8" s="60">
        <v>4836</v>
      </c>
      <c r="BX8" s="60">
        <v>37213</v>
      </c>
      <c r="BY8" s="60">
        <v>17293</v>
      </c>
      <c r="BZ8" s="60">
        <v>15316</v>
      </c>
      <c r="CA8" s="58">
        <v>12639</v>
      </c>
      <c r="CB8" s="59" t="s">
        <v>115</v>
      </c>
      <c r="CC8" s="59" t="s">
        <v>115</v>
      </c>
      <c r="CD8" s="59" t="s">
        <v>115</v>
      </c>
      <c r="CE8" s="59" t="s">
        <v>115</v>
      </c>
      <c r="CF8" s="59" t="s">
        <v>115</v>
      </c>
      <c r="CG8" s="59" t="s">
        <v>115</v>
      </c>
      <c r="CH8" s="59" t="s">
        <v>115</v>
      </c>
      <c r="CI8" s="59" t="s">
        <v>115</v>
      </c>
      <c r="CJ8" s="59" t="s">
        <v>115</v>
      </c>
      <c r="CK8" s="59" t="s">
        <v>115</v>
      </c>
      <c r="CL8" s="56" t="s">
        <v>115</v>
      </c>
      <c r="CM8" s="58">
        <v>2871703</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163.69999999999999</v>
      </c>
      <c r="DF8" s="59">
        <v>88</v>
      </c>
      <c r="DG8" s="59">
        <v>77.3</v>
      </c>
      <c r="DH8" s="59">
        <v>51.8</v>
      </c>
      <c r="DI8" s="59">
        <v>45.3</v>
      </c>
      <c r="DJ8" s="56">
        <v>79</v>
      </c>
      <c r="DK8" s="59">
        <v>219.3</v>
      </c>
      <c r="DL8" s="59">
        <v>171.1</v>
      </c>
      <c r="DM8" s="59">
        <v>193.9</v>
      </c>
      <c r="DN8" s="59">
        <v>223.7</v>
      </c>
      <c r="DO8" s="59">
        <v>227.2</v>
      </c>
      <c r="DP8" s="59">
        <v>184.2</v>
      </c>
      <c r="DQ8" s="59">
        <v>153.80000000000001</v>
      </c>
      <c r="DR8" s="59">
        <v>163.5</v>
      </c>
      <c r="DS8" s="59">
        <v>178.3</v>
      </c>
      <c r="DT8" s="59">
        <v>181.9</v>
      </c>
      <c r="DU8" s="56">
        <v>210.9</v>
      </c>
    </row>
    <row r="9" spans="1:125" x14ac:dyDescent="0.2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2025-02-13T05:27:14Z</cp:lastPrinted>
  <dcterms:created xsi:type="dcterms:W3CDTF">2024-12-19T01:05:08Z</dcterms:created>
  <dcterms:modified xsi:type="dcterms:W3CDTF">2025-02-13T05:27:21Z</dcterms:modified>
  <cp:category/>
</cp:coreProperties>
</file>