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7　春日井市〇\駐車場事業\"/>
    </mc:Choice>
  </mc:AlternateContent>
  <xr:revisionPtr revIDLastSave="0" documentId="13_ncr:1_{9DBE9189-4F42-4A99-ADE6-F699A38F7CBF}" xr6:coauthVersionLast="47" xr6:coauthVersionMax="47" xr10:uidLastSave="{00000000-0000-0000-0000-000000000000}"/>
  <workbookProtection workbookAlgorithmName="SHA-512" workbookHashValue="MWVvrK5ZICYw9+6qO2UlfTzffTuJvvA33GJLN8au6QwFyX1h0Y/gsYrk9cr+FQ4NvJu/RjyZ/zQV/j9peiX9/g==" workbookSaltValue="NcXObExNw9r82Bxv789OCg=="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MA31" i="4" s="1"/>
  <c r="DN7" i="5"/>
  <c r="DM7" i="5"/>
  <c r="KO31" i="4" s="1"/>
  <c r="DL7" i="5"/>
  <c r="DK7" i="5"/>
  <c r="DI7" i="5"/>
  <c r="DH7" i="5"/>
  <c r="DG7" i="5"/>
  <c r="LE78" i="4" s="1"/>
  <c r="DF7" i="5"/>
  <c r="DE7" i="5"/>
  <c r="DD7" i="5"/>
  <c r="MI77" i="4" s="1"/>
  <c r="DC7" i="5"/>
  <c r="DB7" i="5"/>
  <c r="DA7" i="5"/>
  <c r="CZ7" i="5"/>
  <c r="KA77" i="4" s="1"/>
  <c r="CN7" i="5"/>
  <c r="CM7" i="5"/>
  <c r="CV67" i="4" s="1"/>
  <c r="BZ7" i="5"/>
  <c r="MA53" i="4" s="1"/>
  <c r="BY7" i="5"/>
  <c r="LH53" i="4" s="1"/>
  <c r="BX7" i="5"/>
  <c r="BW7" i="5"/>
  <c r="BV7" i="5"/>
  <c r="JC53" i="4" s="1"/>
  <c r="BU7" i="5"/>
  <c r="BT7" i="5"/>
  <c r="BS7" i="5"/>
  <c r="BR7" i="5"/>
  <c r="BQ7" i="5"/>
  <c r="JC52" i="4" s="1"/>
  <c r="BO7" i="5"/>
  <c r="BN7" i="5"/>
  <c r="BM7" i="5"/>
  <c r="BL7" i="5"/>
  <c r="FE53" i="4" s="1"/>
  <c r="BK7" i="5"/>
  <c r="BJ7" i="5"/>
  <c r="HJ52" i="4" s="1"/>
  <c r="BI7" i="5"/>
  <c r="BH7" i="5"/>
  <c r="BG7" i="5"/>
  <c r="BF7" i="5"/>
  <c r="BD7" i="5"/>
  <c r="BC7" i="5"/>
  <c r="BZ53" i="4" s="1"/>
  <c r="BB7" i="5"/>
  <c r="BA7" i="5"/>
  <c r="AN53" i="4" s="1"/>
  <c r="AZ7" i="5"/>
  <c r="AY7" i="5"/>
  <c r="CS52" i="4" s="1"/>
  <c r="AX7" i="5"/>
  <c r="AW7" i="5"/>
  <c r="AV7" i="5"/>
  <c r="AN52" i="4" s="1"/>
  <c r="AU7" i="5"/>
  <c r="U52" i="4" s="1"/>
  <c r="AS7" i="5"/>
  <c r="AR7" i="5"/>
  <c r="GQ32" i="4" s="1"/>
  <c r="AQ7" i="5"/>
  <c r="FX32" i="4" s="1"/>
  <c r="AP7" i="5"/>
  <c r="FE32" i="4" s="1"/>
  <c r="AO7" i="5"/>
  <c r="AN7" i="5"/>
  <c r="AM7" i="5"/>
  <c r="AL7" i="5"/>
  <c r="AK7" i="5"/>
  <c r="AJ7" i="5"/>
  <c r="AH7" i="5"/>
  <c r="AG7" i="5"/>
  <c r="BZ32" i="4" s="1"/>
  <c r="AF7" i="5"/>
  <c r="AE7" i="5"/>
  <c r="AD7" i="5"/>
  <c r="AC7" i="5"/>
  <c r="CS31" i="4" s="1"/>
  <c r="AB7" i="5"/>
  <c r="AA7" i="5"/>
  <c r="BG31" i="4" s="1"/>
  <c r="Z7" i="5"/>
  <c r="Y7" i="5"/>
  <c r="X7" i="5"/>
  <c r="W7" i="5"/>
  <c r="V7" i="5"/>
  <c r="HX10" i="4" s="1"/>
  <c r="U7" i="5"/>
  <c r="LJ8" i="4" s="1"/>
  <c r="T7" i="5"/>
  <c r="S7" i="5"/>
  <c r="HX8" i="4" s="1"/>
  <c r="R7" i="5"/>
  <c r="Q7" i="5"/>
  <c r="CF10" i="4" s="1"/>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JV53" i="4"/>
  <c r="HJ53" i="4"/>
  <c r="GQ53" i="4"/>
  <c r="FX53" i="4"/>
  <c r="EL53" i="4"/>
  <c r="CS53" i="4"/>
  <c r="BG53" i="4"/>
  <c r="U53" i="4"/>
  <c r="MA52" i="4"/>
  <c r="LH52" i="4"/>
  <c r="KO52" i="4"/>
  <c r="JV52" i="4"/>
  <c r="GQ52" i="4"/>
  <c r="FX52" i="4"/>
  <c r="FE52" i="4"/>
  <c r="EL52" i="4"/>
  <c r="BZ52" i="4"/>
  <c r="BG52" i="4"/>
  <c r="MA32" i="4"/>
  <c r="LH32" i="4"/>
  <c r="KO32" i="4"/>
  <c r="JC32" i="4"/>
  <c r="HJ32" i="4"/>
  <c r="EL32" i="4"/>
  <c r="CS32" i="4"/>
  <c r="BG32" i="4"/>
  <c r="AN32" i="4"/>
  <c r="U32" i="4"/>
  <c r="LH31" i="4"/>
  <c r="JV31" i="4"/>
  <c r="JC31" i="4"/>
  <c r="HJ31" i="4"/>
  <c r="GQ31" i="4"/>
  <c r="FX31" i="4"/>
  <c r="FE31" i="4"/>
  <c r="EL31" i="4"/>
  <c r="BZ31" i="4"/>
  <c r="AN31" i="4"/>
  <c r="U31" i="4"/>
  <c r="LJ10" i="4"/>
  <c r="JQ10" i="4"/>
  <c r="DU10" i="4"/>
  <c r="B10" i="4"/>
  <c r="JQ8" i="4"/>
  <c r="CF8" i="4"/>
  <c r="LT76" i="4" l="1"/>
  <c r="GQ51" i="4"/>
  <c r="LH30" i="4"/>
  <c r="IE76" i="4"/>
  <c r="BZ51" i="4"/>
  <c r="GQ30" i="4"/>
  <c r="BZ30" i="4"/>
  <c r="BK76" i="4"/>
  <c r="LH51" i="4"/>
  <c r="B11" i="5"/>
  <c r="F11" i="5"/>
  <c r="C11" i="5"/>
  <c r="D11" i="5"/>
  <c r="IT76" i="4" l="1"/>
  <c r="CS51" i="4"/>
  <c r="HJ30" i="4"/>
  <c r="CS30" i="4"/>
  <c r="BZ76" i="4"/>
  <c r="MA51" i="4"/>
  <c r="MI76" i="4"/>
  <c r="HJ51" i="4"/>
  <c r="MA30" i="4"/>
  <c r="JC30" i="4"/>
  <c r="GL76" i="4"/>
  <c r="U51" i="4"/>
  <c r="EL30" i="4"/>
  <c r="U30" i="4"/>
  <c r="R76" i="4"/>
  <c r="JC51" i="4"/>
  <c r="KA76" i="4"/>
  <c r="EL51"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<sst xmlns="http://schemas.openxmlformats.org/spreadsheetml/2006/main" count="278" uniqueCount="133">
  <si>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</si>
  <si>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</si>
  <si>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</si>
  <si>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</si>
  <si>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</si>
  <si>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</si>
  <si>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</si>
  <si>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</si>
  <si>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</si>
  <si>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</si>
  <si>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</si>
  <si>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</si>
  <si>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</si>
  <si>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</si>
  <si>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</si>
  <si>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</si>
  <si>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</si>
  <si>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</si>
  <si>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</si>
  <si>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</si>
  <si>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</si>
  <si>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</si>
  <si>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</si>
  <si>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</si>
  <si>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</si>
  <si>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</si>
  <si>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</si>
  <si>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</si>
  <si>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</si>
  <si>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</si>
  <si>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</si>
  <si>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</si>
  <si>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</si>
  <si>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</si>
  <si>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</si>
  <si>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</si>
  <si>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</si>
  <si>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</si>
  <si>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</si>
  <si>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</si>
  <si>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</si>
  <si>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</si>
  <si>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</si>
  <si>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</si>
  <si>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</si>
  <si>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</si>
  <si>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</si>
  <si>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</si>
  <si>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</si>
  <si>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</si>
  <si>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</si>
  <si>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</si>
  <si>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</si>
  <si>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</si>
  <si>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</si>
  <si>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</si>
  <si>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</si>
  <si>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</si>
  <si>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</si>
  <si>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</si>
  <si>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</si>
  <si>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</si>
  <si>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</si>
  <si>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</si>
  <si>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</si>
  <si>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</si>
  <si>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</si>
  <si>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</si>
  <si>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</si>
  <si>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</si>
  <si>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</si>
  <si>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</si>
  <si>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</si>
  <si>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</si>
  <si>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</si>
  <si>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</si>
  <si>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</si>
  <si>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</si>
  <si>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</si>
  <si>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</si>
  <si>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</si>
  <si>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</si>
  <si>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</si>
  <si>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</si>
  <si>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</si>
  <si>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</si>
  <si>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</si>
  <si>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</si>
  <si>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</si>
  <si>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</si>
  <si>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</si>
  <si>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</si>
  <si>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</si>
  <si>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</si>
  <si>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</si>
  <si>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</si>
  <si>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</si>
  <si>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</si>
  <si>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</si>
  <si>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</si>
  <si>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</si>
  <si>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</si>
  <si>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</si>
  <si>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</si>
  <si>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</si>
  <si>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</si>
  <si>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</si>
  <si>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</si>
  <si>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</si>
  <si>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</si>
  <si>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</si>
  <si>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春日井市</t>
  </si>
  <si>
    <t>勝川駅南口立体駐車場</t>
  </si>
  <si>
    <t>法非適用</t>
  </si>
  <si>
    <t>駐車場整備事業</t>
  </si>
  <si>
    <t>-</t>
  </si>
  <si>
    <t>Ａ１Ｂ１</t>
  </si>
  <si>
    <t>非設置</t>
  </si>
  <si>
    <t>該当数値なし</t>
  </si>
  <si>
    <t>都市計画駐車場 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</si>
  <si>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</si>
  <si>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</si>
  <si>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</si>
  <si>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</si>
  <si>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</si>
  <si>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</si>
  <si>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</si>
  <si>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</si>
  <si>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</si>
  <si>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設備更新・修繕費等については指定管理者と検討し、状況に応じて対応している。
　資産内容が施設建物のみの小規模であり、地方公営企業法を適用していないため、⑥有形固定資産減価償却率、⑨累積欠損金比率について「該当なし」となっている。</t>
    <phoneticPr fontId="5"/>
  </si>
  <si>
    <t>　令和５年度は新型コロナウイルス感染症が５類感染症に位置付けられ、人的移動制限がなくなったことから、料金収入、稼働率もコロナ禍前に戻りつつある。令和６年度も大きな改修の予定はないため、今後も健全な経営が可能であると判断している。
　なお、駐車場の建設目的には駅周辺施設利用者の利便性を確保することがあり、民間への譲渡は予定していない。
　令和２年度経営戦略策定済み</t>
    <rPh sb="50" eb="54">
      <t>リョウキンシュウニュウ</t>
    </rPh>
    <rPh sb="55" eb="58">
      <t>カドウリツ</t>
    </rPh>
    <rPh sb="62" eb="64">
      <t>カマエ</t>
    </rPh>
    <rPh sb="65" eb="66">
      <t>モド</t>
    </rPh>
    <rPh sb="72" eb="74">
      <t>レイワ</t>
    </rPh>
    <rPh sb="75" eb="77">
      <t>ネンド</t>
    </rPh>
    <rPh sb="78" eb="79">
      <t>オオ</t>
    </rPh>
    <rPh sb="81" eb="83">
      <t>カイシュウ</t>
    </rPh>
    <rPh sb="84" eb="86">
      <t>ヨテイ</t>
    </rPh>
    <rPh sb="92" eb="94">
      <t>コンゴ</t>
    </rPh>
    <rPh sb="95" eb="97">
      <t>ケンゼン</t>
    </rPh>
    <rPh sb="98" eb="100">
      <t>ケイエイ</t>
    </rPh>
    <rPh sb="101" eb="103">
      <t>カノウ</t>
    </rPh>
    <rPh sb="107" eb="109">
      <t>ハンダン</t>
    </rPh>
    <phoneticPr fontId="5"/>
  </si>
  <si>
    <t>　⑪稼働率は類似施設平均値を十分に上回っている。令和６年度も大きな改修の予定はないため、今後も健全な経営が可能であると判断している。これは、駅周辺という立地条件に加え、駅周辺地域再開発事業により建設された隣接ビル内の子育て支援施設利用者の存在があり、常時安定的に利用者が見込まれるためである。</t>
    <rPh sb="2" eb="5">
      <t>カドウリツ</t>
    </rPh>
    <rPh sb="6" eb="10">
      <t>ルイジシセツ</t>
    </rPh>
    <rPh sb="10" eb="13">
      <t>ヘイキンチ</t>
    </rPh>
    <rPh sb="14" eb="16">
      <t>ジュウブン</t>
    </rPh>
    <rPh sb="17" eb="19">
      <t>ウワマワ</t>
    </rPh>
    <rPh sb="24" eb="25">
      <t>レイ</t>
    </rPh>
    <rPh sb="125" eb="130">
      <t>ジョウジアンテイテキ</t>
    </rPh>
    <rPh sb="131" eb="134">
      <t>リヨウシャ</t>
    </rPh>
    <rPh sb="135" eb="137">
      <t>ミコ</t>
    </rPh>
    <phoneticPr fontId="5"/>
  </si>
  <si>
    <t>　令和５年度は新型コロナウイルス感染症が５類感染症に位置付けられ、人的移動制限がなくなったことから、料金収入もコロナ禍前の収入に戻りつつある。令和６年度も大きな改修の予定はないため、今後も健全な経営が可能であると判断している。
　なお、令和元年度分については勝川駅前地下駐車場の収支赤字を防ぐ目的で本駐車場の利益分を充当したため、本駐車場の総収益と総費用を同額として扱っている。このため、①収益的収支比率は100％であり、また、④売上高GOP及び⑤EBITDAは０となっている。</t>
    <rPh sb="50" eb="54">
      <t>リョウキンシュウニュウ</t>
    </rPh>
    <rPh sb="58" eb="59">
      <t>カ</t>
    </rPh>
    <rPh sb="59" eb="60">
      <t>マエ</t>
    </rPh>
    <rPh sb="61" eb="63">
      <t>シュウニュウ</t>
    </rPh>
    <rPh sb="64" eb="65">
      <t>モド</t>
    </rPh>
    <rPh sb="149" eb="153">
      <t>ホンチュウシャジョウ</t>
    </rPh>
    <rPh sb="154" eb="156">
      <t>リエキ</t>
    </rPh>
    <rPh sb="156" eb="157">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</si>
</sst>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135.80000000000001</c:v>
                </c:pt>
                <c:pt idx="2">
                  <c:v>119.5</c:v>
                </c:pt>
                <c:pt idx="3">
                  <c:v>132.4</c:v>
                </c:pt>
                <c:pt idx="4">
                  <c:v>142.4</c:v>
                </c:pt>
              </c:numCache>
            </c:numRef>
          </c:val>
          <c:extLst>
            <c:ext xmlns:c16="http://schemas.microsoft.com/office/drawing/2014/chart" uri="{C3380CC4-5D6E-409C-BE32-E72D297353CC}">
              <c16:uniqueId val="{00000000-F3BA-4877-BC4C-1505E6CB87E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F3BA-4877-BC4C-1505E6CB87E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D7-428F-A77C-78F79FC6D93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6FD7-428F-A77C-78F79FC6D93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553-486B-9D47-3D0E57CF873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553-486B-9D47-3D0E57CF873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6CC-4D28-BBAC-C7BF6B0B1E7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CC-4D28-BBAC-C7BF6B0B1E7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46-4C7B-A4A0-9E049F26BD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D246-4C7B-A4A0-9E049F26BD6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32A-4480-8021-55DEF236E2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132A-4480-8021-55DEF236E2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204.1</c:v>
                </c:pt>
                <c:pt idx="1">
                  <c:v>139.69999999999999</c:v>
                </c:pt>
                <c:pt idx="2">
                  <c:v>160.30000000000001</c:v>
                </c:pt>
                <c:pt idx="3">
                  <c:v>109.6</c:v>
                </c:pt>
                <c:pt idx="4">
                  <c:v>168.5</c:v>
                </c:pt>
              </c:numCache>
            </c:numRef>
          </c:val>
          <c:extLst>
            <c:ext xmlns:c16="http://schemas.microsoft.com/office/drawing/2014/chart" uri="{C3380CC4-5D6E-409C-BE32-E72D297353CC}">
              <c16:uniqueId val="{00000000-FE09-4BFC-A120-C1A2A2C3EDC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FE09-4BFC-A120-C1A2A2C3EDC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0</c:v>
                </c:pt>
                <c:pt idx="1">
                  <c:v>-5.5</c:v>
                </c:pt>
                <c:pt idx="2">
                  <c:v>-13.1</c:v>
                </c:pt>
                <c:pt idx="3">
                  <c:v>24.5</c:v>
                </c:pt>
                <c:pt idx="4">
                  <c:v>25.9</c:v>
                </c:pt>
              </c:numCache>
            </c:numRef>
          </c:val>
          <c:extLst>
            <c:ext xmlns:c16="http://schemas.microsoft.com/office/drawing/2014/chart" uri="{C3380CC4-5D6E-409C-BE32-E72D297353CC}">
              <c16:uniqueId val="{00000000-9293-4EB7-BAC3-9F4DB74F089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9293-4EB7-BAC3-9F4DB74F089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0</c:v>
                </c:pt>
                <c:pt idx="1">
                  <c:v>4636</c:v>
                </c:pt>
                <c:pt idx="2">
                  <c:v>3326</c:v>
                </c:pt>
                <c:pt idx="3">
                  <c:v>6554</c:v>
                </c:pt>
                <c:pt idx="4">
                  <c:v>7270</c:v>
                </c:pt>
              </c:numCache>
            </c:numRef>
          </c:val>
          <c:extLst>
            <c:ext xmlns:c16="http://schemas.microsoft.com/office/drawing/2014/chart" uri="{C3380CC4-5D6E-409C-BE32-E72D297353CC}">
              <c16:uniqueId val="{00000000-B5A9-4DFF-9932-47D4217D337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B5A9-4DFF-9932-47D4217D337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1328125" defaultRowHeight="13.3" x14ac:dyDescent="0.25"/>
  <cols>
    <col min="1" max="1" width="2.61328125" customWidth="1"/>
    <col min="2" max="2" width="0.84375" customWidth="1"/>
    <col min="3" max="244" width="0.61328125" customWidth="1"/>
    <col min="245" max="245" width="0.84375" customWidth="1"/>
    <col min="246" max="366" width="0.613281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愛知県春日井市　勝川駅南口立体駐車場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3006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132</v>
      </c>
      <c r="NE15" s="101"/>
      <c r="NF15" s="101"/>
      <c r="NG15" s="101"/>
      <c r="NH15" s="101"/>
      <c r="NI15" s="101"/>
      <c r="NJ15" s="101"/>
      <c r="NK15" s="101"/>
      <c r="NL15" s="101"/>
      <c r="NM15" s="101"/>
      <c r="NN15" s="101"/>
      <c r="NO15" s="101"/>
      <c r="NP15" s="101"/>
      <c r="NQ15" s="101"/>
      <c r="NR15" s="102"/>
    </row>
    <row r="16" spans="1:382" ht="13.5" customHeight="1" x14ac:dyDescent="0.2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2"/>
      <c r="C31" s="2"/>
      <c r="D31" s="2"/>
      <c r="E31" s="2"/>
      <c r="F31" s="2"/>
      <c r="I31" s="17"/>
      <c r="J31" s="113" t="s">
        <v>27</v>
      </c>
      <c r="K31" s="114"/>
      <c r="L31" s="114"/>
      <c r="M31" s="114"/>
      <c r="N31" s="114"/>
      <c r="O31" s="114"/>
      <c r="P31" s="114"/>
      <c r="Q31" s="114"/>
      <c r="R31" s="114"/>
      <c r="S31" s="114"/>
      <c r="T31" s="115"/>
      <c r="U31" s="116">
        <f>データ!Y7</f>
        <v>100</v>
      </c>
      <c r="V31" s="116"/>
      <c r="W31" s="116"/>
      <c r="X31" s="116"/>
      <c r="Y31" s="116"/>
      <c r="Z31" s="116"/>
      <c r="AA31" s="116"/>
      <c r="AB31" s="116"/>
      <c r="AC31" s="116"/>
      <c r="AD31" s="116"/>
      <c r="AE31" s="116"/>
      <c r="AF31" s="116"/>
      <c r="AG31" s="116"/>
      <c r="AH31" s="116"/>
      <c r="AI31" s="116"/>
      <c r="AJ31" s="116"/>
      <c r="AK31" s="116"/>
      <c r="AL31" s="116"/>
      <c r="AM31" s="116"/>
      <c r="AN31" s="116">
        <f>データ!Z7</f>
        <v>135.80000000000001</v>
      </c>
      <c r="AO31" s="116"/>
      <c r="AP31" s="116"/>
      <c r="AQ31" s="116"/>
      <c r="AR31" s="116"/>
      <c r="AS31" s="116"/>
      <c r="AT31" s="116"/>
      <c r="AU31" s="116"/>
      <c r="AV31" s="116"/>
      <c r="AW31" s="116"/>
      <c r="AX31" s="116"/>
      <c r="AY31" s="116"/>
      <c r="AZ31" s="116"/>
      <c r="BA31" s="116"/>
      <c r="BB31" s="116"/>
      <c r="BC31" s="116"/>
      <c r="BD31" s="116"/>
      <c r="BE31" s="116"/>
      <c r="BF31" s="116"/>
      <c r="BG31" s="116">
        <f>データ!AA7</f>
        <v>119.5</v>
      </c>
      <c r="BH31" s="116"/>
      <c r="BI31" s="116"/>
      <c r="BJ31" s="116"/>
      <c r="BK31" s="116"/>
      <c r="BL31" s="116"/>
      <c r="BM31" s="116"/>
      <c r="BN31" s="116"/>
      <c r="BO31" s="116"/>
      <c r="BP31" s="116"/>
      <c r="BQ31" s="116"/>
      <c r="BR31" s="116"/>
      <c r="BS31" s="116"/>
      <c r="BT31" s="116"/>
      <c r="BU31" s="116"/>
      <c r="BV31" s="116"/>
      <c r="BW31" s="116"/>
      <c r="BX31" s="116"/>
      <c r="BY31" s="116"/>
      <c r="BZ31" s="116">
        <f>データ!AB7</f>
        <v>132.4</v>
      </c>
      <c r="CA31" s="116"/>
      <c r="CB31" s="116"/>
      <c r="CC31" s="116"/>
      <c r="CD31" s="116"/>
      <c r="CE31" s="116"/>
      <c r="CF31" s="116"/>
      <c r="CG31" s="116"/>
      <c r="CH31" s="116"/>
      <c r="CI31" s="116"/>
      <c r="CJ31" s="116"/>
      <c r="CK31" s="116"/>
      <c r="CL31" s="116"/>
      <c r="CM31" s="116"/>
      <c r="CN31" s="116"/>
      <c r="CO31" s="116"/>
      <c r="CP31" s="116"/>
      <c r="CQ31" s="116"/>
      <c r="CR31" s="116"/>
      <c r="CS31" s="116">
        <f>データ!AC7</f>
        <v>142.4</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27</v>
      </c>
      <c r="IS31" s="114"/>
      <c r="IT31" s="114"/>
      <c r="IU31" s="114"/>
      <c r="IV31" s="114"/>
      <c r="IW31" s="114"/>
      <c r="IX31" s="114"/>
      <c r="IY31" s="114"/>
      <c r="IZ31" s="114"/>
      <c r="JA31" s="114"/>
      <c r="JB31" s="115"/>
      <c r="JC31" s="110">
        <f>データ!DK7</f>
        <v>204.1</v>
      </c>
      <c r="JD31" s="111"/>
      <c r="JE31" s="111"/>
      <c r="JF31" s="111"/>
      <c r="JG31" s="111"/>
      <c r="JH31" s="111"/>
      <c r="JI31" s="111"/>
      <c r="JJ31" s="111"/>
      <c r="JK31" s="111"/>
      <c r="JL31" s="111"/>
      <c r="JM31" s="111"/>
      <c r="JN31" s="111"/>
      <c r="JO31" s="111"/>
      <c r="JP31" s="111"/>
      <c r="JQ31" s="111"/>
      <c r="JR31" s="111"/>
      <c r="JS31" s="111"/>
      <c r="JT31" s="111"/>
      <c r="JU31" s="112"/>
      <c r="JV31" s="110">
        <f>データ!DL7</f>
        <v>139.69999999999999</v>
      </c>
      <c r="JW31" s="111"/>
      <c r="JX31" s="111"/>
      <c r="JY31" s="111"/>
      <c r="JZ31" s="111"/>
      <c r="KA31" s="111"/>
      <c r="KB31" s="111"/>
      <c r="KC31" s="111"/>
      <c r="KD31" s="111"/>
      <c r="KE31" s="111"/>
      <c r="KF31" s="111"/>
      <c r="KG31" s="111"/>
      <c r="KH31" s="111"/>
      <c r="KI31" s="111"/>
      <c r="KJ31" s="111"/>
      <c r="KK31" s="111"/>
      <c r="KL31" s="111"/>
      <c r="KM31" s="111"/>
      <c r="KN31" s="112"/>
      <c r="KO31" s="110">
        <f>データ!DM7</f>
        <v>160.30000000000001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109.6</v>
      </c>
      <c r="LI31" s="111"/>
      <c r="LJ31" s="111"/>
      <c r="LK31" s="111"/>
      <c r="LL31" s="111"/>
      <c r="LM31" s="111"/>
      <c r="LN31" s="111"/>
      <c r="LO31" s="111"/>
      <c r="LP31" s="111"/>
      <c r="LQ31" s="111"/>
      <c r="LR31" s="111"/>
      <c r="LS31" s="111"/>
      <c r="LT31" s="111"/>
      <c r="LU31" s="111"/>
      <c r="LV31" s="111"/>
      <c r="LW31" s="111"/>
      <c r="LX31" s="111"/>
      <c r="LY31" s="111"/>
      <c r="LZ31" s="112"/>
      <c r="MA31" s="110">
        <f>データ!DO7</f>
        <v>168.5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2"/>
      <c r="C32" s="2"/>
      <c r="D32" s="2"/>
      <c r="E32" s="2"/>
      <c r="F32" s="2"/>
      <c r="G32" s="2"/>
      <c r="H32" s="2"/>
      <c r="I32" s="17"/>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00" t="s">
        <v>129</v>
      </c>
      <c r="NE32" s="101"/>
      <c r="NF32" s="101"/>
      <c r="NG32" s="101"/>
      <c r="NH32" s="101"/>
      <c r="NI32" s="101"/>
      <c r="NJ32" s="101"/>
      <c r="NK32" s="101"/>
      <c r="NL32" s="101"/>
      <c r="NM32" s="101"/>
      <c r="NN32" s="101"/>
      <c r="NO32" s="101"/>
      <c r="NP32" s="101"/>
      <c r="NQ32" s="101"/>
      <c r="NR32" s="102"/>
    </row>
    <row r="33" spans="1:382" ht="13.5" customHeight="1" x14ac:dyDescent="0.2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131</v>
      </c>
      <c r="NE49" s="101"/>
      <c r="NF49" s="101"/>
      <c r="NG49" s="101"/>
      <c r="NH49" s="101"/>
      <c r="NI49" s="101"/>
      <c r="NJ49" s="101"/>
      <c r="NK49" s="101"/>
      <c r="NL49" s="101"/>
      <c r="NM49" s="101"/>
      <c r="NN49" s="101"/>
      <c r="NO49" s="101"/>
      <c r="NP49" s="101"/>
      <c r="NQ49" s="101"/>
      <c r="NR49" s="102"/>
    </row>
    <row r="50" spans="1:382" ht="13.5" customHeight="1" x14ac:dyDescent="0.2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2"/>
      <c r="C52" s="2"/>
      <c r="D52" s="2"/>
      <c r="E52" s="2"/>
      <c r="F52" s="2"/>
      <c r="I52" s="17"/>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3" t="s">
        <v>27</v>
      </c>
      <c r="EB52" s="114"/>
      <c r="EC52" s="114"/>
      <c r="ED52" s="114"/>
      <c r="EE52" s="114"/>
      <c r="EF52" s="114"/>
      <c r="EG52" s="114"/>
      <c r="EH52" s="114"/>
      <c r="EI52" s="114"/>
      <c r="EJ52" s="114"/>
      <c r="EK52" s="115"/>
      <c r="EL52" s="116">
        <f>データ!BF7</f>
        <v>0</v>
      </c>
      <c r="EM52" s="116"/>
      <c r="EN52" s="116"/>
      <c r="EO52" s="116"/>
      <c r="EP52" s="116"/>
      <c r="EQ52" s="116"/>
      <c r="ER52" s="116"/>
      <c r="ES52" s="116"/>
      <c r="ET52" s="116"/>
      <c r="EU52" s="116"/>
      <c r="EV52" s="116"/>
      <c r="EW52" s="116"/>
      <c r="EX52" s="116"/>
      <c r="EY52" s="116"/>
      <c r="EZ52" s="116"/>
      <c r="FA52" s="116"/>
      <c r="FB52" s="116"/>
      <c r="FC52" s="116"/>
      <c r="FD52" s="116"/>
      <c r="FE52" s="116">
        <f>データ!BG7</f>
        <v>-5.5</v>
      </c>
      <c r="FF52" s="116"/>
      <c r="FG52" s="116"/>
      <c r="FH52" s="116"/>
      <c r="FI52" s="116"/>
      <c r="FJ52" s="116"/>
      <c r="FK52" s="116"/>
      <c r="FL52" s="116"/>
      <c r="FM52" s="116"/>
      <c r="FN52" s="116"/>
      <c r="FO52" s="116"/>
      <c r="FP52" s="116"/>
      <c r="FQ52" s="116"/>
      <c r="FR52" s="116"/>
      <c r="FS52" s="116"/>
      <c r="FT52" s="116"/>
      <c r="FU52" s="116"/>
      <c r="FV52" s="116"/>
      <c r="FW52" s="116"/>
      <c r="FX52" s="116">
        <f>データ!BH7</f>
        <v>-13.1</v>
      </c>
      <c r="FY52" s="116"/>
      <c r="FZ52" s="116"/>
      <c r="GA52" s="116"/>
      <c r="GB52" s="116"/>
      <c r="GC52" s="116"/>
      <c r="GD52" s="116"/>
      <c r="GE52" s="116"/>
      <c r="GF52" s="116"/>
      <c r="GG52" s="116"/>
      <c r="GH52" s="116"/>
      <c r="GI52" s="116"/>
      <c r="GJ52" s="116"/>
      <c r="GK52" s="116"/>
      <c r="GL52" s="116"/>
      <c r="GM52" s="116"/>
      <c r="GN52" s="116"/>
      <c r="GO52" s="116"/>
      <c r="GP52" s="116"/>
      <c r="GQ52" s="116">
        <f>データ!BI7</f>
        <v>24.5</v>
      </c>
      <c r="GR52" s="116"/>
      <c r="GS52" s="116"/>
      <c r="GT52" s="116"/>
      <c r="GU52" s="116"/>
      <c r="GV52" s="116"/>
      <c r="GW52" s="116"/>
      <c r="GX52" s="116"/>
      <c r="GY52" s="116"/>
      <c r="GZ52" s="116"/>
      <c r="HA52" s="116"/>
      <c r="HB52" s="116"/>
      <c r="HC52" s="116"/>
      <c r="HD52" s="116"/>
      <c r="HE52" s="116"/>
      <c r="HF52" s="116"/>
      <c r="HG52" s="116"/>
      <c r="HH52" s="116"/>
      <c r="HI52" s="116"/>
      <c r="HJ52" s="116">
        <f>データ!BJ7</f>
        <v>25.9</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27</v>
      </c>
      <c r="IS52" s="114"/>
      <c r="IT52" s="114"/>
      <c r="IU52" s="114"/>
      <c r="IV52" s="114"/>
      <c r="IW52" s="114"/>
      <c r="IX52" s="114"/>
      <c r="IY52" s="114"/>
      <c r="IZ52" s="114"/>
      <c r="JA52" s="114"/>
      <c r="JB52" s="115"/>
      <c r="JC52" s="120">
        <f>データ!BQ7</f>
        <v>0</v>
      </c>
      <c r="JD52" s="120"/>
      <c r="JE52" s="120"/>
      <c r="JF52" s="120"/>
      <c r="JG52" s="120"/>
      <c r="JH52" s="120"/>
      <c r="JI52" s="120"/>
      <c r="JJ52" s="120"/>
      <c r="JK52" s="120"/>
      <c r="JL52" s="120"/>
      <c r="JM52" s="120"/>
      <c r="JN52" s="120"/>
      <c r="JO52" s="120"/>
      <c r="JP52" s="120"/>
      <c r="JQ52" s="120"/>
      <c r="JR52" s="120"/>
      <c r="JS52" s="120"/>
      <c r="JT52" s="120"/>
      <c r="JU52" s="120"/>
      <c r="JV52" s="120">
        <f>データ!BR7</f>
        <v>4636</v>
      </c>
      <c r="JW52" s="120"/>
      <c r="JX52" s="120"/>
      <c r="JY52" s="120"/>
      <c r="JZ52" s="120"/>
      <c r="KA52" s="120"/>
      <c r="KB52" s="120"/>
      <c r="KC52" s="120"/>
      <c r="KD52" s="120"/>
      <c r="KE52" s="120"/>
      <c r="KF52" s="120"/>
      <c r="KG52" s="120"/>
      <c r="KH52" s="120"/>
      <c r="KI52" s="120"/>
      <c r="KJ52" s="120"/>
      <c r="KK52" s="120"/>
      <c r="KL52" s="120"/>
      <c r="KM52" s="120"/>
      <c r="KN52" s="120"/>
      <c r="KO52" s="120">
        <f>データ!BS7</f>
        <v>3326</v>
      </c>
      <c r="KP52" s="120"/>
      <c r="KQ52" s="120"/>
      <c r="KR52" s="120"/>
      <c r="KS52" s="120"/>
      <c r="KT52" s="120"/>
      <c r="KU52" s="120"/>
      <c r="KV52" s="120"/>
      <c r="KW52" s="120"/>
      <c r="KX52" s="120"/>
      <c r="KY52" s="120"/>
      <c r="KZ52" s="120"/>
      <c r="LA52" s="120"/>
      <c r="LB52" s="120"/>
      <c r="LC52" s="120"/>
      <c r="LD52" s="120"/>
      <c r="LE52" s="120"/>
      <c r="LF52" s="120"/>
      <c r="LG52" s="120"/>
      <c r="LH52" s="120">
        <f>データ!BT7</f>
        <v>6554</v>
      </c>
      <c r="LI52" s="120"/>
      <c r="LJ52" s="120"/>
      <c r="LK52" s="120"/>
      <c r="LL52" s="120"/>
      <c r="LM52" s="120"/>
      <c r="LN52" s="120"/>
      <c r="LO52" s="120"/>
      <c r="LP52" s="120"/>
      <c r="LQ52" s="120"/>
      <c r="LR52" s="120"/>
      <c r="LS52" s="120"/>
      <c r="LT52" s="120"/>
      <c r="LU52" s="120"/>
      <c r="LV52" s="120"/>
      <c r="LW52" s="120"/>
      <c r="LX52" s="120"/>
      <c r="LY52" s="120"/>
      <c r="LZ52" s="120"/>
      <c r="MA52" s="120">
        <f>データ!BU7</f>
        <v>7270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2"/>
      <c r="C53" s="2"/>
      <c r="D53" s="2"/>
      <c r="E53" s="2"/>
      <c r="F53" s="2"/>
      <c r="G53" s="2"/>
      <c r="H53" s="2"/>
      <c r="I53" s="17"/>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5">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130</v>
      </c>
      <c r="NE66" s="101"/>
      <c r="NF66" s="101"/>
      <c r="NG66" s="101"/>
      <c r="NH66" s="101"/>
      <c r="NI66" s="101"/>
      <c r="NJ66" s="101"/>
      <c r="NK66" s="101"/>
      <c r="NL66" s="101"/>
      <c r="NM66" s="101"/>
      <c r="NN66" s="101"/>
      <c r="NO66" s="101"/>
      <c r="NP66" s="101"/>
      <c r="NQ66" s="101"/>
      <c r="NR66" s="102"/>
    </row>
    <row r="67" spans="1:382" ht="13.5" customHeight="1" x14ac:dyDescent="0.2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354765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2"/>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2"/>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SdOfLfKd2kF673oPPdHPbDSaid3VRJaXv0zJxndi23ioVd8axLXMYOsqTImAtF/fV9UYTR1TvjlBL23fBFwEA==" saltValue="MrfGADOpIZKrVtk7uyMHW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13281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101</v>
      </c>
      <c r="AV5" s="47" t="s">
        <v>102</v>
      </c>
      <c r="AW5" s="47" t="s">
        <v>91</v>
      </c>
      <c r="AX5" s="47" t="s">
        <v>100</v>
      </c>
      <c r="AY5" s="47" t="s">
        <v>93</v>
      </c>
      <c r="AZ5" s="47" t="s">
        <v>94</v>
      </c>
      <c r="BA5" s="47" t="s">
        <v>95</v>
      </c>
      <c r="BB5" s="47" t="s">
        <v>96</v>
      </c>
      <c r="BC5" s="47" t="s">
        <v>97</v>
      </c>
      <c r="BD5" s="47" t="s">
        <v>98</v>
      </c>
      <c r="BE5" s="47" t="s">
        <v>99</v>
      </c>
      <c r="BF5" s="47" t="s">
        <v>101</v>
      </c>
      <c r="BG5" s="47" t="s">
        <v>103</v>
      </c>
      <c r="BH5" s="47" t="s">
        <v>104</v>
      </c>
      <c r="BI5" s="47" t="s">
        <v>100</v>
      </c>
      <c r="BJ5" s="47" t="s">
        <v>93</v>
      </c>
      <c r="BK5" s="47" t="s">
        <v>94</v>
      </c>
      <c r="BL5" s="47" t="s">
        <v>95</v>
      </c>
      <c r="BM5" s="47" t="s">
        <v>96</v>
      </c>
      <c r="BN5" s="47" t="s">
        <v>97</v>
      </c>
      <c r="BO5" s="47" t="s">
        <v>98</v>
      </c>
      <c r="BP5" s="47" t="s">
        <v>99</v>
      </c>
      <c r="BQ5" s="47" t="s">
        <v>89</v>
      </c>
      <c r="BR5" s="47" t="s">
        <v>90</v>
      </c>
      <c r="BS5" s="47" t="s">
        <v>104</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101</v>
      </c>
      <c r="CP5" s="47" t="s">
        <v>90</v>
      </c>
      <c r="CQ5" s="47" t="s">
        <v>104</v>
      </c>
      <c r="CR5" s="47" t="s">
        <v>92</v>
      </c>
      <c r="CS5" s="47" t="s">
        <v>93</v>
      </c>
      <c r="CT5" s="47" t="s">
        <v>94</v>
      </c>
      <c r="CU5" s="47" t="s">
        <v>95</v>
      </c>
      <c r="CV5" s="47" t="s">
        <v>96</v>
      </c>
      <c r="CW5" s="47" t="s">
        <v>97</v>
      </c>
      <c r="CX5" s="47" t="s">
        <v>98</v>
      </c>
      <c r="CY5" s="47" t="s">
        <v>99</v>
      </c>
      <c r="CZ5" s="47" t="s">
        <v>101</v>
      </c>
      <c r="DA5" s="47" t="s">
        <v>102</v>
      </c>
      <c r="DB5" s="47" t="s">
        <v>91</v>
      </c>
      <c r="DC5" s="47" t="s">
        <v>92</v>
      </c>
      <c r="DD5" s="47" t="s">
        <v>105</v>
      </c>
      <c r="DE5" s="47" t="s">
        <v>94</v>
      </c>
      <c r="DF5" s="47" t="s">
        <v>95</v>
      </c>
      <c r="DG5" s="47" t="s">
        <v>96</v>
      </c>
      <c r="DH5" s="47" t="s">
        <v>97</v>
      </c>
      <c r="DI5" s="47" t="s">
        <v>98</v>
      </c>
      <c r="DJ5" s="47" t="s">
        <v>35</v>
      </c>
      <c r="DK5" s="47" t="s">
        <v>89</v>
      </c>
      <c r="DL5" s="47" t="s">
        <v>90</v>
      </c>
      <c r="DM5" s="47" t="s">
        <v>91</v>
      </c>
      <c r="DN5" s="47" t="s">
        <v>92</v>
      </c>
      <c r="DO5" s="47" t="s">
        <v>105</v>
      </c>
      <c r="DP5" s="47" t="s">
        <v>94</v>
      </c>
      <c r="DQ5" s="47" t="s">
        <v>95</v>
      </c>
      <c r="DR5" s="47" t="s">
        <v>96</v>
      </c>
      <c r="DS5" s="47" t="s">
        <v>97</v>
      </c>
      <c r="DT5" s="47" t="s">
        <v>98</v>
      </c>
      <c r="DU5" s="47" t="s">
        <v>99</v>
      </c>
    </row>
    <row r="6" spans="1:125" s="54" customFormat="1" x14ac:dyDescent="0.25">
      <c r="A6" s="37" t="s">
        <v>106</v>
      </c>
      <c r="B6" s="48">
        <f>B8</f>
        <v>2023</v>
      </c>
      <c r="C6" s="48">
        <f t="shared" ref="C6:X6" si="1">C8</f>
        <v>232068</v>
      </c>
      <c r="D6" s="48">
        <f t="shared" si="1"/>
        <v>47</v>
      </c>
      <c r="E6" s="48">
        <f t="shared" si="1"/>
        <v>14</v>
      </c>
      <c r="F6" s="48">
        <f t="shared" si="1"/>
        <v>0</v>
      </c>
      <c r="G6" s="48">
        <f t="shared" si="1"/>
        <v>2</v>
      </c>
      <c r="H6" s="48" t="str">
        <f>SUBSTITUTE(H8,"　","")</f>
        <v>愛知県春日井市</v>
      </c>
      <c r="I6" s="48" t="str">
        <f t="shared" si="1"/>
        <v>勝川駅南口立体駐車場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 届出駐車場</v>
      </c>
      <c r="Q6" s="50" t="str">
        <f t="shared" si="1"/>
        <v>立体式</v>
      </c>
      <c r="R6" s="51">
        <f t="shared" si="1"/>
        <v>21</v>
      </c>
      <c r="S6" s="50" t="str">
        <f t="shared" si="1"/>
        <v>駅</v>
      </c>
      <c r="T6" s="50" t="str">
        <f t="shared" si="1"/>
        <v>無</v>
      </c>
      <c r="U6" s="51">
        <f t="shared" si="1"/>
        <v>3006</v>
      </c>
      <c r="V6" s="51">
        <f t="shared" si="1"/>
        <v>73</v>
      </c>
      <c r="W6" s="51">
        <f t="shared" si="1"/>
        <v>300</v>
      </c>
      <c r="X6" s="50" t="str">
        <f t="shared" si="1"/>
        <v>代行制</v>
      </c>
      <c r="Y6" s="52">
        <f>IF(Y8="-",NA(),Y8)</f>
        <v>100</v>
      </c>
      <c r="Z6" s="52">
        <f t="shared" ref="Z6:AH6" si="2">IF(Z8="-",NA(),Z8)</f>
        <v>135.80000000000001</v>
      </c>
      <c r="AA6" s="52">
        <f t="shared" si="2"/>
        <v>119.5</v>
      </c>
      <c r="AB6" s="52">
        <f t="shared" si="2"/>
        <v>132.4</v>
      </c>
      <c r="AC6" s="52">
        <f t="shared" si="2"/>
        <v>142.4</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0</v>
      </c>
      <c r="BG6" s="52">
        <f t="shared" ref="BG6:BO6" si="5">IF(BG8="-",NA(),BG8)</f>
        <v>-5.5</v>
      </c>
      <c r="BH6" s="52">
        <f t="shared" si="5"/>
        <v>-13.1</v>
      </c>
      <c r="BI6" s="52">
        <f t="shared" si="5"/>
        <v>24.5</v>
      </c>
      <c r="BJ6" s="52">
        <f t="shared" si="5"/>
        <v>25.9</v>
      </c>
      <c r="BK6" s="52">
        <f t="shared" si="5"/>
        <v>13.5</v>
      </c>
      <c r="BL6" s="52">
        <f t="shared" si="5"/>
        <v>7.1</v>
      </c>
      <c r="BM6" s="52">
        <f t="shared" si="5"/>
        <v>5.6</v>
      </c>
      <c r="BN6" s="52">
        <f t="shared" si="5"/>
        <v>18.100000000000001</v>
      </c>
      <c r="BO6" s="52">
        <f t="shared" si="5"/>
        <v>22.7</v>
      </c>
      <c r="BP6" s="49" t="str">
        <f>IF(BP8="-","",IF(BP8="-","【-】","【"&amp;SUBSTITUTE(TEXT(BP8,"#,##0.0"),"-","△")&amp;"】"))</f>
        <v>【△55.6】</v>
      </c>
      <c r="BQ6" s="53">
        <f>IF(BQ8="-",NA(),BQ8)</f>
        <v>0</v>
      </c>
      <c r="BR6" s="53">
        <f t="shared" ref="BR6:BZ6" si="6">IF(BR8="-",NA(),BR8)</f>
        <v>4636</v>
      </c>
      <c r="BS6" s="53">
        <f t="shared" si="6"/>
        <v>3326</v>
      </c>
      <c r="BT6" s="53">
        <f t="shared" si="6"/>
        <v>6554</v>
      </c>
      <c r="BU6" s="53">
        <f t="shared" si="6"/>
        <v>7270</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107</v>
      </c>
      <c r="CM6" s="51">
        <f t="shared" ref="CM6:CN6" si="7">CM8</f>
        <v>354765</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204.1</v>
      </c>
      <c r="DL6" s="52">
        <f t="shared" ref="DL6:DT6" si="9">IF(DL8="-",NA(),DL8)</f>
        <v>139.69999999999999</v>
      </c>
      <c r="DM6" s="52">
        <f t="shared" si="9"/>
        <v>160.30000000000001</v>
      </c>
      <c r="DN6" s="52">
        <f t="shared" si="9"/>
        <v>109.6</v>
      </c>
      <c r="DO6" s="52">
        <f t="shared" si="9"/>
        <v>168.5</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5">
      <c r="A7" s="37" t="s">
        <v>109</v>
      </c>
      <c r="B7" s="48">
        <f t="shared" ref="B7:X7" si="10">B8</f>
        <v>2023</v>
      </c>
      <c r="C7" s="48">
        <f t="shared" si="10"/>
        <v>232068</v>
      </c>
      <c r="D7" s="48">
        <f t="shared" si="10"/>
        <v>47</v>
      </c>
      <c r="E7" s="48">
        <f t="shared" si="10"/>
        <v>14</v>
      </c>
      <c r="F7" s="48">
        <f t="shared" si="10"/>
        <v>0</v>
      </c>
      <c r="G7" s="48">
        <f t="shared" si="10"/>
        <v>2</v>
      </c>
      <c r="H7" s="48" t="str">
        <f t="shared" si="10"/>
        <v>愛知県　春日井市</v>
      </c>
      <c r="I7" s="48" t="str">
        <f t="shared" si="10"/>
        <v>勝川駅南口立体駐車場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 届出駐車場</v>
      </c>
      <c r="Q7" s="50" t="str">
        <f t="shared" si="10"/>
        <v>立体式</v>
      </c>
      <c r="R7" s="51">
        <f t="shared" si="10"/>
        <v>21</v>
      </c>
      <c r="S7" s="50" t="str">
        <f t="shared" si="10"/>
        <v>駅</v>
      </c>
      <c r="T7" s="50" t="str">
        <f t="shared" si="10"/>
        <v>無</v>
      </c>
      <c r="U7" s="51">
        <f t="shared" si="10"/>
        <v>3006</v>
      </c>
      <c r="V7" s="51">
        <f t="shared" si="10"/>
        <v>73</v>
      </c>
      <c r="W7" s="51">
        <f t="shared" si="10"/>
        <v>300</v>
      </c>
      <c r="X7" s="50" t="str">
        <f t="shared" si="10"/>
        <v>代行制</v>
      </c>
      <c r="Y7" s="52">
        <f>Y8</f>
        <v>100</v>
      </c>
      <c r="Z7" s="52">
        <f t="shared" ref="Z7:AH7" si="11">Z8</f>
        <v>135.80000000000001</v>
      </c>
      <c r="AA7" s="52">
        <f t="shared" si="11"/>
        <v>119.5</v>
      </c>
      <c r="AB7" s="52">
        <f t="shared" si="11"/>
        <v>132.4</v>
      </c>
      <c r="AC7" s="52">
        <f t="shared" si="11"/>
        <v>142.4</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0</v>
      </c>
      <c r="BG7" s="52">
        <f t="shared" ref="BG7:BO7" si="14">BG8</f>
        <v>-5.5</v>
      </c>
      <c r="BH7" s="52">
        <f t="shared" si="14"/>
        <v>-13.1</v>
      </c>
      <c r="BI7" s="52">
        <f t="shared" si="14"/>
        <v>24.5</v>
      </c>
      <c r="BJ7" s="52">
        <f t="shared" si="14"/>
        <v>25.9</v>
      </c>
      <c r="BK7" s="52">
        <f t="shared" si="14"/>
        <v>13.5</v>
      </c>
      <c r="BL7" s="52">
        <f t="shared" si="14"/>
        <v>7.1</v>
      </c>
      <c r="BM7" s="52">
        <f t="shared" si="14"/>
        <v>5.6</v>
      </c>
      <c r="BN7" s="52">
        <f t="shared" si="14"/>
        <v>18.100000000000001</v>
      </c>
      <c r="BO7" s="52">
        <f t="shared" si="14"/>
        <v>22.7</v>
      </c>
      <c r="BP7" s="49"/>
      <c r="BQ7" s="53">
        <f>BQ8</f>
        <v>0</v>
      </c>
      <c r="BR7" s="53">
        <f t="shared" ref="BR7:BZ7" si="15">BR8</f>
        <v>4636</v>
      </c>
      <c r="BS7" s="53">
        <f t="shared" si="15"/>
        <v>3326</v>
      </c>
      <c r="BT7" s="53">
        <f t="shared" si="15"/>
        <v>6554</v>
      </c>
      <c r="BU7" s="53">
        <f t="shared" si="15"/>
        <v>7270</v>
      </c>
      <c r="BV7" s="53">
        <f t="shared" si="15"/>
        <v>22466</v>
      </c>
      <c r="BW7" s="53">
        <f t="shared" si="15"/>
        <v>4211</v>
      </c>
      <c r="BX7" s="53">
        <f t="shared" si="15"/>
        <v>10653</v>
      </c>
      <c r="BY7" s="53">
        <f t="shared" si="15"/>
        <v>17717</v>
      </c>
      <c r="BZ7" s="53">
        <f t="shared" si="15"/>
        <v>21349</v>
      </c>
      <c r="CA7" s="51"/>
      <c r="CB7" s="52" t="s">
        <v>110</v>
      </c>
      <c r="CC7" s="52" t="s">
        <v>110</v>
      </c>
      <c r="CD7" s="52" t="s">
        <v>110</v>
      </c>
      <c r="CE7" s="52" t="s">
        <v>110</v>
      </c>
      <c r="CF7" s="52" t="s">
        <v>110</v>
      </c>
      <c r="CG7" s="52" t="s">
        <v>110</v>
      </c>
      <c r="CH7" s="52" t="s">
        <v>110</v>
      </c>
      <c r="CI7" s="52" t="s">
        <v>110</v>
      </c>
      <c r="CJ7" s="52" t="s">
        <v>110</v>
      </c>
      <c r="CK7" s="52" t="s">
        <v>108</v>
      </c>
      <c r="CL7" s="49"/>
      <c r="CM7" s="51">
        <f>CM8</f>
        <v>354765</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204.1</v>
      </c>
      <c r="DL7" s="52">
        <f t="shared" ref="DL7:DT7" si="17">DL8</f>
        <v>139.69999999999999</v>
      </c>
      <c r="DM7" s="52">
        <f t="shared" si="17"/>
        <v>160.30000000000001</v>
      </c>
      <c r="DN7" s="52">
        <f t="shared" si="17"/>
        <v>109.6</v>
      </c>
      <c r="DO7" s="52">
        <f t="shared" si="17"/>
        <v>168.5</v>
      </c>
      <c r="DP7" s="52">
        <f t="shared" si="17"/>
        <v>127.8</v>
      </c>
      <c r="DQ7" s="52">
        <f t="shared" si="17"/>
        <v>105.7</v>
      </c>
      <c r="DR7" s="52">
        <f t="shared" si="17"/>
        <v>104.3</v>
      </c>
      <c r="DS7" s="52">
        <f t="shared" si="17"/>
        <v>114</v>
      </c>
      <c r="DT7" s="52">
        <f t="shared" si="17"/>
        <v>114.7</v>
      </c>
      <c r="DU7" s="49"/>
    </row>
    <row r="8" spans="1:125" s="54" customFormat="1" x14ac:dyDescent="0.25">
      <c r="A8" s="37"/>
      <c r="B8" s="55">
        <v>2023</v>
      </c>
      <c r="C8" s="55">
        <v>232068</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21</v>
      </c>
      <c r="S8" s="57" t="s">
        <v>121</v>
      </c>
      <c r="T8" s="57" t="s">
        <v>122</v>
      </c>
      <c r="U8" s="58">
        <v>3006</v>
      </c>
      <c r="V8" s="58">
        <v>73</v>
      </c>
      <c r="W8" s="58">
        <v>300</v>
      </c>
      <c r="X8" s="57" t="s">
        <v>123</v>
      </c>
      <c r="Y8" s="59">
        <v>100</v>
      </c>
      <c r="Z8" s="59">
        <v>135.80000000000001</v>
      </c>
      <c r="AA8" s="59">
        <v>119.5</v>
      </c>
      <c r="AB8" s="59">
        <v>132.4</v>
      </c>
      <c r="AC8" s="59">
        <v>142.4</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0</v>
      </c>
      <c r="BG8" s="59">
        <v>-5.5</v>
      </c>
      <c r="BH8" s="59">
        <v>-13.1</v>
      </c>
      <c r="BI8" s="59">
        <v>24.5</v>
      </c>
      <c r="BJ8" s="59">
        <v>25.9</v>
      </c>
      <c r="BK8" s="59">
        <v>13.5</v>
      </c>
      <c r="BL8" s="59">
        <v>7.1</v>
      </c>
      <c r="BM8" s="59">
        <v>5.6</v>
      </c>
      <c r="BN8" s="59">
        <v>18.100000000000001</v>
      </c>
      <c r="BO8" s="59">
        <v>22.7</v>
      </c>
      <c r="BP8" s="56">
        <v>-55.6</v>
      </c>
      <c r="BQ8" s="60">
        <v>0</v>
      </c>
      <c r="BR8" s="60">
        <v>4636</v>
      </c>
      <c r="BS8" s="60">
        <v>3326</v>
      </c>
      <c r="BT8" s="61">
        <v>6554</v>
      </c>
      <c r="BU8" s="61">
        <v>7270</v>
      </c>
      <c r="BV8" s="60">
        <v>22466</v>
      </c>
      <c r="BW8" s="60">
        <v>4211</v>
      </c>
      <c r="BX8" s="60">
        <v>10653</v>
      </c>
      <c r="BY8" s="60">
        <v>17717</v>
      </c>
      <c r="BZ8" s="60">
        <v>21349</v>
      </c>
      <c r="CA8" s="58">
        <v>12639</v>
      </c>
      <c r="CB8" s="59" t="s">
        <v>115</v>
      </c>
      <c r="CC8" s="59" t="s">
        <v>115</v>
      </c>
      <c r="CD8" s="59" t="s">
        <v>115</v>
      </c>
      <c r="CE8" s="59" t="s">
        <v>115</v>
      </c>
      <c r="CF8" s="59" t="s">
        <v>115</v>
      </c>
      <c r="CG8" s="59" t="s">
        <v>115</v>
      </c>
      <c r="CH8" s="59" t="s">
        <v>115</v>
      </c>
      <c r="CI8" s="59" t="s">
        <v>115</v>
      </c>
      <c r="CJ8" s="59" t="s">
        <v>115</v>
      </c>
      <c r="CK8" s="59" t="s">
        <v>115</v>
      </c>
      <c r="CL8" s="56" t="s">
        <v>115</v>
      </c>
      <c r="CM8" s="58">
        <v>354765</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1263.5</v>
      </c>
      <c r="DF8" s="59">
        <v>108.5</v>
      </c>
      <c r="DG8" s="59">
        <v>136.19999999999999</v>
      </c>
      <c r="DH8" s="59">
        <v>104.8</v>
      </c>
      <c r="DI8" s="59">
        <v>80.7</v>
      </c>
      <c r="DJ8" s="56">
        <v>79</v>
      </c>
      <c r="DK8" s="59">
        <v>204.1</v>
      </c>
      <c r="DL8" s="59">
        <v>139.69999999999999</v>
      </c>
      <c r="DM8" s="59">
        <v>160.30000000000001</v>
      </c>
      <c r="DN8" s="59">
        <v>109.6</v>
      </c>
      <c r="DO8" s="59">
        <v>168.5</v>
      </c>
      <c r="DP8" s="59">
        <v>127.8</v>
      </c>
      <c r="DQ8" s="59">
        <v>105.7</v>
      </c>
      <c r="DR8" s="59">
        <v>104.3</v>
      </c>
      <c r="DS8" s="59">
        <v>114</v>
      </c>
      <c r="DT8" s="59">
        <v>114.7</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2025-02-13T05:28:04Z</cp:lastPrinted>
  <dcterms:created xsi:type="dcterms:W3CDTF">2024-12-19T01:05:09Z</dcterms:created>
  <dcterms:modified xsi:type="dcterms:W3CDTF">2025-02-13T05:28:07Z</dcterms:modified>
  <cp:category/>
</cp:coreProperties>
</file>