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E7E0D717-B22C-4E1D-9998-76FB64629A0F}" xr6:coauthVersionLast="47" xr6:coauthVersionMax="47" xr10:uidLastSave="{00000000-0000-0000-0000-000000000000}"/>
  <workbookProtection workbookAlgorithmName="SHA-512" workbookHashValue="XwHszUe5olx11SMKbPPiFvmrnB+XuiJuZz9Ygm++ilpClnpZrnrxcYmM/msqPJtpPtudhcZZr5ysTQggn/Tl1A==" workbookSaltValue="ykkU2v4dMy7XxfZvriv8tQ=="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MA30" i="4"/>
  <c r="JQ10" i="4"/>
  <c r="DU10" i="4"/>
  <c r="CF10" i="4"/>
  <c r="B10" i="4"/>
  <c r="HX8" i="4"/>
  <c r="AQ8" i="4"/>
  <c r="B6" i="4"/>
  <c r="IT76" i="4" l="1"/>
  <c r="CS51" i="4"/>
  <c r="HJ30" i="4"/>
  <c r="CS30" i="4"/>
  <c r="BZ76" i="4"/>
  <c r="MA51" i="4"/>
  <c r="MI76" i="4"/>
  <c r="HJ51" i="4"/>
  <c r="B11" i="5"/>
  <c r="C11" i="5"/>
  <c r="D11" i="5"/>
  <c r="E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<sst xmlns="http://schemas.openxmlformats.org/spreadsheetml/2006/main" count="278" uniqueCount="141">
  <si>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</si>
  <si>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</si>
  <si>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</si>
  <si>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</si>
  <si>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</si>
  <si>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</si>
  <si>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</si>
  <si>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</si>
  <si>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</si>
  <si>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</si>
  <si>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</si>
  <si>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</si>
  <si>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</si>
  <si>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</si>
  <si>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</si>
  <si>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</si>
  <si>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</si>
  <si>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</si>
  <si>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</si>
  <si>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</si>
  <si>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</si>
  <si>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</si>
  <si>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</si>
  <si>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</si>
  <si>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</si>
  <si>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</si>
  <si>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</si>
  <si>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</si>
  <si>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</si>
  <si>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</si>
  <si>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</si>
  <si>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</si>
  <si>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</si>
  <si>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</si>
  <si>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</si>
  <si>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</si>
  <si>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</si>
  <si>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</si>
  <si>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</si>
  <si>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</si>
  <si>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</si>
  <si>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</si>
  <si>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</si>
  <si>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</si>
  <si>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</si>
  <si>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</si>
  <si>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</si>
  <si>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</si>
  <si>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</si>
  <si>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</si>
  <si>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</si>
  <si>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</si>
  <si>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</si>
  <si>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</si>
  <si>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</si>
  <si>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</si>
  <si>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</si>
  <si>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</si>
  <si>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</si>
  <si>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</si>
  <si>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</si>
  <si>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</si>
  <si>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</si>
  <si>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</si>
  <si>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</si>
  <si>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</si>
  <si>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</si>
  <si>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</si>
  <si>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</si>
  <si>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</si>
  <si>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</si>
  <si>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</si>
  <si>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</si>
  <si>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</si>
  <si>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</si>
  <si>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</si>
  <si>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</si>
  <si>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</si>
  <si>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</si>
  <si>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</si>
  <si>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</si>
  <si>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</si>
  <si>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</si>
  <si>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</si>
  <si>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</si>
  <si>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</si>
  <si>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</si>
  <si>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</si>
  <si>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</si>
  <si>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</si>
  <si>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</si>
  <si>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</si>
  <si>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</si>
  <si>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</si>
  <si>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</si>
  <si>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</si>
  <si>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</si>
  <si>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</si>
  <si>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</si>
  <si>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</si>
  <si>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</si>
  <si>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</si>
  <si>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</si>
  <si>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</si>
  <si>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</si>
  <si>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</si>
  <si>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</si>
  <si>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</si>
  <si>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</si>
  <si>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</si>
  <si>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</si>
  <si>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</si>
  <si>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</si>
  <si>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</si>
  <si>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</si>
  <si>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</si>
  <si>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</si>
  <si>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</si>
  <si>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</si>
  <si>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</si>
  <si>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</si>
  <si>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</si>
  <si>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</si>
  <si>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</si>
  <si>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</si>
  <si>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</si>
  <si>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</si>
  <si>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</si>
  <si>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</si>
  <si>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</si>
  <si>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</si>
  <si>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</si>
  <si>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</si>
  <si>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</si>
  <si>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</si>
  <si>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</si>
  <si>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</si>
  <si>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本駐車場の経営につきましては、令和２年度を除き、ほぼ横ばいに推移しています。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また一時利用も行っており、当該施設収益の約６割を占めています。さらなる収益増加のため、駐車場の広告宣伝等を適宜検討していきます。今後も安定した経営を継続していくとともに、費用削減を行い、更なる収益向上に努めます。</t>
    <phoneticPr fontId="5"/>
  </si>
  <si>
    <t>　当該施設は建設時に地方債を利用していません。
　今後10年間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い、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</si>
  <si>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令和２年度に新型コロナウイルス感染症の影響で減少しましたが、令和３年度以降増加しています。全国平均値や類似施設平均値と比較すると低調です。本駐車場の駐車可能区画のおよそ半数を定期利用枠としていることが要因として考えられます。⑪稼働率は低調なものの、一時利用の収益は新型コロナウイルス感染症の影響があった令和２年度を除き増加傾向にあることや、定期利用については概ね定期駐車可能枠が埋まっている状態のため、収益面では問題ないと考えています。
　現状の利用状況を考慮すると、今後も定期利用の需要が見込まれるため、適宜、定期利用可能台数の増加等を検討していきたいと考えています。</t>
    <phoneticPr fontId="5"/>
  </si>
  <si>
    <t xml:space="preserve"> 本駐車場全体としては、各種全国平均値等より低い項目が見られますが、収益状況としては概ね増加傾向であることや他会計からの繰入を行わない独立採算制を保っていることから健全な経営が行われていると判断しています。また、周辺の類似駐車施設と比較しても、定期利用料金及び一時利用料金は妥当であり、定期駐車可能枠もほぼ埋まっている状態からも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付加価値を高め、利用者数及び収益の増加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</si>
</sst>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290.5</c:v>
                </c:pt>
                <c:pt idx="1">
                  <c:v>195.8</c:v>
                </c:pt>
                <c:pt idx="2">
                  <c:v>216.5</c:v>
                </c:pt>
                <c:pt idx="3">
                  <c:v>230.5</c:v>
                </c:pt>
                <c:pt idx="4">
                  <c:v>290.8</c:v>
                </c:pt>
              </c:numCache>
            </c:numRef>
          </c:val>
          <c:extLst>
            <c:ext xmlns:c16="http://schemas.microsoft.com/office/drawing/2014/chart" uri="{C3380CC4-5D6E-409C-BE32-E72D297353CC}">
              <c16:uniqueId val="{00000000-108B-4D76-AB9F-18E511F034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08B-4D76-AB9F-18E511F0343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70-4CBF-8918-A808399C20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170-4CBF-8918-A808399C20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411-42AF-ADDA-A54D6531F1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11-42AF-ADDA-A54D6531F1B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AFF-4A16-9178-58A6A32A249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FF-4A16-9178-58A6A32A249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A8-4303-819E-4345F1F3142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9A8-4303-819E-4345F1F3142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21F-4872-9C47-FC636954871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321F-4872-9C47-FC636954871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34</c:v>
                </c:pt>
                <c:pt idx="1">
                  <c:v>26.4</c:v>
                </c:pt>
                <c:pt idx="2">
                  <c:v>35.4</c:v>
                </c:pt>
                <c:pt idx="3">
                  <c:v>45.8</c:v>
                </c:pt>
                <c:pt idx="4">
                  <c:v>47.9</c:v>
                </c:pt>
              </c:numCache>
            </c:numRef>
          </c:val>
          <c:extLst>
            <c:ext xmlns:c16="http://schemas.microsoft.com/office/drawing/2014/chart" uri="{C3380CC4-5D6E-409C-BE32-E72D297353CC}">
              <c16:uniqueId val="{00000000-B0E6-4FB9-9B6A-43005F9546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0E6-4FB9-9B6A-43005F9546F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65.599999999999994</c:v>
                </c:pt>
                <c:pt idx="1">
                  <c:v>48.9</c:v>
                </c:pt>
                <c:pt idx="2">
                  <c:v>53.8</c:v>
                </c:pt>
                <c:pt idx="3">
                  <c:v>56.6</c:v>
                </c:pt>
                <c:pt idx="4">
                  <c:v>65.599999999999994</c:v>
                </c:pt>
              </c:numCache>
            </c:numRef>
          </c:val>
          <c:extLst>
            <c:ext xmlns:c16="http://schemas.microsoft.com/office/drawing/2014/chart" uri="{C3380CC4-5D6E-409C-BE32-E72D297353CC}">
              <c16:uniqueId val="{00000000-FFBA-4046-A77C-1623212B375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FBA-4046-A77C-1623212B375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2614</c:v>
                </c:pt>
                <c:pt idx="1">
                  <c:v>1354</c:v>
                </c:pt>
                <c:pt idx="2">
                  <c:v>1661</c:v>
                </c:pt>
                <c:pt idx="3">
                  <c:v>2008</c:v>
                </c:pt>
                <c:pt idx="4">
                  <c:v>2748</c:v>
                </c:pt>
              </c:numCache>
            </c:numRef>
          </c:val>
          <c:extLst>
            <c:ext xmlns:c16="http://schemas.microsoft.com/office/drawing/2014/chart" uri="{C3380CC4-5D6E-409C-BE32-E72D297353CC}">
              <c16:uniqueId val="{00000000-ABD1-47D4-833F-9CB7997FA6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BD1-47D4-833F-9CB7997FA68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愛知県豊川市　西小坂井駅前駐車場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1255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137</v>
      </c>
      <c r="NE15" s="77"/>
      <c r="NF15" s="77"/>
      <c r="NG15" s="77"/>
      <c r="NH15" s="77"/>
      <c r="NI15" s="77"/>
      <c r="NJ15" s="77"/>
      <c r="NK15" s="77"/>
      <c r="NL15" s="77"/>
      <c r="NM15" s="77"/>
      <c r="NN15" s="77"/>
      <c r="NO15" s="77"/>
      <c r="NP15" s="77"/>
      <c r="NQ15" s="77"/>
      <c r="NR15" s="78"/>
    </row>
    <row r="16" spans="1:382" ht="13.5" customHeight="1" x14ac:dyDescent="0.2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5">
      <c r="A31" s="2"/>
      <c r="B31" s="12"/>
      <c r="C31" s="2"/>
      <c r="D31" s="2"/>
      <c r="E31" s="2"/>
      <c r="F31" s="2"/>
      <c r="I31" s="17"/>
      <c r="J31" s="94" t="s">
        <v>27</v>
      </c>
      <c r="K31" s="95"/>
      <c r="L31" s="95"/>
      <c r="M31" s="95"/>
      <c r="N31" s="95"/>
      <c r="O31" s="95"/>
      <c r="P31" s="95"/>
      <c r="Q31" s="95"/>
      <c r="R31" s="95"/>
      <c r="S31" s="95"/>
      <c r="T31" s="96"/>
      <c r="U31" s="98">
        <f>データ!Y7</f>
        <v>290.5</v>
      </c>
      <c r="V31" s="98"/>
      <c r="W31" s="98"/>
      <c r="X31" s="98"/>
      <c r="Y31" s="98"/>
      <c r="Z31" s="98"/>
      <c r="AA31" s="98"/>
      <c r="AB31" s="98"/>
      <c r="AC31" s="98"/>
      <c r="AD31" s="98"/>
      <c r="AE31" s="98"/>
      <c r="AF31" s="98"/>
      <c r="AG31" s="98"/>
      <c r="AH31" s="98"/>
      <c r="AI31" s="98"/>
      <c r="AJ31" s="98"/>
      <c r="AK31" s="98"/>
      <c r="AL31" s="98"/>
      <c r="AM31" s="98"/>
      <c r="AN31" s="98">
        <f>データ!Z7</f>
        <v>195.8</v>
      </c>
      <c r="AO31" s="98"/>
      <c r="AP31" s="98"/>
      <c r="AQ31" s="98"/>
      <c r="AR31" s="98"/>
      <c r="AS31" s="98"/>
      <c r="AT31" s="98"/>
      <c r="AU31" s="98"/>
      <c r="AV31" s="98"/>
      <c r="AW31" s="98"/>
      <c r="AX31" s="98"/>
      <c r="AY31" s="98"/>
      <c r="AZ31" s="98"/>
      <c r="BA31" s="98"/>
      <c r="BB31" s="98"/>
      <c r="BC31" s="98"/>
      <c r="BD31" s="98"/>
      <c r="BE31" s="98"/>
      <c r="BF31" s="98"/>
      <c r="BG31" s="98">
        <f>データ!AA7</f>
        <v>216.5</v>
      </c>
      <c r="BH31" s="98"/>
      <c r="BI31" s="98"/>
      <c r="BJ31" s="98"/>
      <c r="BK31" s="98"/>
      <c r="BL31" s="98"/>
      <c r="BM31" s="98"/>
      <c r="BN31" s="98"/>
      <c r="BO31" s="98"/>
      <c r="BP31" s="98"/>
      <c r="BQ31" s="98"/>
      <c r="BR31" s="98"/>
      <c r="BS31" s="98"/>
      <c r="BT31" s="98"/>
      <c r="BU31" s="98"/>
      <c r="BV31" s="98"/>
      <c r="BW31" s="98"/>
      <c r="BX31" s="98"/>
      <c r="BY31" s="98"/>
      <c r="BZ31" s="98">
        <f>データ!AB7</f>
        <v>230.5</v>
      </c>
      <c r="CA31" s="98"/>
      <c r="CB31" s="98"/>
      <c r="CC31" s="98"/>
      <c r="CD31" s="98"/>
      <c r="CE31" s="98"/>
      <c r="CF31" s="98"/>
      <c r="CG31" s="98"/>
      <c r="CH31" s="98"/>
      <c r="CI31" s="98"/>
      <c r="CJ31" s="98"/>
      <c r="CK31" s="98"/>
      <c r="CL31" s="98"/>
      <c r="CM31" s="98"/>
      <c r="CN31" s="98"/>
      <c r="CO31" s="98"/>
      <c r="CP31" s="98"/>
      <c r="CQ31" s="98"/>
      <c r="CR31" s="98"/>
      <c r="CS31" s="98">
        <f>データ!AC7</f>
        <v>290.8</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34</v>
      </c>
      <c r="JD31" s="67"/>
      <c r="JE31" s="67"/>
      <c r="JF31" s="67"/>
      <c r="JG31" s="67"/>
      <c r="JH31" s="67"/>
      <c r="JI31" s="67"/>
      <c r="JJ31" s="67"/>
      <c r="JK31" s="67"/>
      <c r="JL31" s="67"/>
      <c r="JM31" s="67"/>
      <c r="JN31" s="67"/>
      <c r="JO31" s="67"/>
      <c r="JP31" s="67"/>
      <c r="JQ31" s="67"/>
      <c r="JR31" s="67"/>
      <c r="JS31" s="67"/>
      <c r="JT31" s="67"/>
      <c r="JU31" s="68"/>
      <c r="JV31" s="66">
        <f>データ!DL7</f>
        <v>26.4</v>
      </c>
      <c r="JW31" s="67"/>
      <c r="JX31" s="67"/>
      <c r="JY31" s="67"/>
      <c r="JZ31" s="67"/>
      <c r="KA31" s="67"/>
      <c r="KB31" s="67"/>
      <c r="KC31" s="67"/>
      <c r="KD31" s="67"/>
      <c r="KE31" s="67"/>
      <c r="KF31" s="67"/>
      <c r="KG31" s="67"/>
      <c r="KH31" s="67"/>
      <c r="KI31" s="67"/>
      <c r="KJ31" s="67"/>
      <c r="KK31" s="67"/>
      <c r="KL31" s="67"/>
      <c r="KM31" s="67"/>
      <c r="KN31" s="68"/>
      <c r="KO31" s="66">
        <f>データ!DM7</f>
        <v>35.4</v>
      </c>
      <c r="KP31" s="67"/>
      <c r="KQ31" s="67"/>
      <c r="KR31" s="67"/>
      <c r="KS31" s="67"/>
      <c r="KT31" s="67"/>
      <c r="KU31" s="67"/>
      <c r="KV31" s="67"/>
      <c r="KW31" s="67"/>
      <c r="KX31" s="67"/>
      <c r="KY31" s="67"/>
      <c r="KZ31" s="67"/>
      <c r="LA31" s="67"/>
      <c r="LB31" s="67"/>
      <c r="LC31" s="67"/>
      <c r="LD31" s="67"/>
      <c r="LE31" s="67"/>
      <c r="LF31" s="67"/>
      <c r="LG31" s="68"/>
      <c r="LH31" s="66">
        <f>データ!DN7</f>
        <v>45.8</v>
      </c>
      <c r="LI31" s="67"/>
      <c r="LJ31" s="67"/>
      <c r="LK31" s="67"/>
      <c r="LL31" s="67"/>
      <c r="LM31" s="67"/>
      <c r="LN31" s="67"/>
      <c r="LO31" s="67"/>
      <c r="LP31" s="67"/>
      <c r="LQ31" s="67"/>
      <c r="LR31" s="67"/>
      <c r="LS31" s="67"/>
      <c r="LT31" s="67"/>
      <c r="LU31" s="67"/>
      <c r="LV31" s="67"/>
      <c r="LW31" s="67"/>
      <c r="LX31" s="67"/>
      <c r="LY31" s="67"/>
      <c r="LZ31" s="68"/>
      <c r="MA31" s="66">
        <f>データ!DO7</f>
        <v>47.9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138</v>
      </c>
      <c r="NE32" s="77"/>
      <c r="NF32" s="77"/>
      <c r="NG32" s="77"/>
      <c r="NH32" s="77"/>
      <c r="NI32" s="77"/>
      <c r="NJ32" s="77"/>
      <c r="NK32" s="77"/>
      <c r="NL32" s="77"/>
      <c r="NM32" s="77"/>
      <c r="NN32" s="77"/>
      <c r="NO32" s="77"/>
      <c r="NP32" s="77"/>
      <c r="NQ32" s="77"/>
      <c r="NR32" s="78"/>
    </row>
    <row r="33" spans="1:382" ht="13.5" customHeight="1" x14ac:dyDescent="0.2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139</v>
      </c>
      <c r="NE49" s="77"/>
      <c r="NF49" s="77"/>
      <c r="NG49" s="77"/>
      <c r="NH49" s="77"/>
      <c r="NI49" s="77"/>
      <c r="NJ49" s="77"/>
      <c r="NK49" s="77"/>
      <c r="NL49" s="77"/>
      <c r="NM49" s="77"/>
      <c r="NN49" s="77"/>
      <c r="NO49" s="77"/>
      <c r="NP49" s="77"/>
      <c r="NQ49" s="77"/>
      <c r="NR49" s="78"/>
    </row>
    <row r="50" spans="1:382" ht="13.5" customHeight="1" x14ac:dyDescent="0.2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65.599999999999994</v>
      </c>
      <c r="EM52" s="98"/>
      <c r="EN52" s="98"/>
      <c r="EO52" s="98"/>
      <c r="EP52" s="98"/>
      <c r="EQ52" s="98"/>
      <c r="ER52" s="98"/>
      <c r="ES52" s="98"/>
      <c r="ET52" s="98"/>
      <c r="EU52" s="98"/>
      <c r="EV52" s="98"/>
      <c r="EW52" s="98"/>
      <c r="EX52" s="98"/>
      <c r="EY52" s="98"/>
      <c r="EZ52" s="98"/>
      <c r="FA52" s="98"/>
      <c r="FB52" s="98"/>
      <c r="FC52" s="98"/>
      <c r="FD52" s="98"/>
      <c r="FE52" s="98">
        <f>データ!BG7</f>
        <v>48.9</v>
      </c>
      <c r="FF52" s="98"/>
      <c r="FG52" s="98"/>
      <c r="FH52" s="98"/>
      <c r="FI52" s="98"/>
      <c r="FJ52" s="98"/>
      <c r="FK52" s="98"/>
      <c r="FL52" s="98"/>
      <c r="FM52" s="98"/>
      <c r="FN52" s="98"/>
      <c r="FO52" s="98"/>
      <c r="FP52" s="98"/>
      <c r="FQ52" s="98"/>
      <c r="FR52" s="98"/>
      <c r="FS52" s="98"/>
      <c r="FT52" s="98"/>
      <c r="FU52" s="98"/>
      <c r="FV52" s="98"/>
      <c r="FW52" s="98"/>
      <c r="FX52" s="98">
        <f>データ!BH7</f>
        <v>53.8</v>
      </c>
      <c r="FY52" s="98"/>
      <c r="FZ52" s="98"/>
      <c r="GA52" s="98"/>
      <c r="GB52" s="98"/>
      <c r="GC52" s="98"/>
      <c r="GD52" s="98"/>
      <c r="GE52" s="98"/>
      <c r="GF52" s="98"/>
      <c r="GG52" s="98"/>
      <c r="GH52" s="98"/>
      <c r="GI52" s="98"/>
      <c r="GJ52" s="98"/>
      <c r="GK52" s="98"/>
      <c r="GL52" s="98"/>
      <c r="GM52" s="98"/>
      <c r="GN52" s="98"/>
      <c r="GO52" s="98"/>
      <c r="GP52" s="98"/>
      <c r="GQ52" s="98">
        <f>データ!BI7</f>
        <v>56.6</v>
      </c>
      <c r="GR52" s="98"/>
      <c r="GS52" s="98"/>
      <c r="GT52" s="98"/>
      <c r="GU52" s="98"/>
      <c r="GV52" s="98"/>
      <c r="GW52" s="98"/>
      <c r="GX52" s="98"/>
      <c r="GY52" s="98"/>
      <c r="GZ52" s="98"/>
      <c r="HA52" s="98"/>
      <c r="HB52" s="98"/>
      <c r="HC52" s="98"/>
      <c r="HD52" s="98"/>
      <c r="HE52" s="98"/>
      <c r="HF52" s="98"/>
      <c r="HG52" s="98"/>
      <c r="HH52" s="98"/>
      <c r="HI52" s="98"/>
      <c r="HJ52" s="98">
        <f>データ!BJ7</f>
        <v>65.599999999999994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2614</v>
      </c>
      <c r="JD52" s="97"/>
      <c r="JE52" s="97"/>
      <c r="JF52" s="97"/>
      <c r="JG52" s="97"/>
      <c r="JH52" s="97"/>
      <c r="JI52" s="97"/>
      <c r="JJ52" s="97"/>
      <c r="JK52" s="97"/>
      <c r="JL52" s="97"/>
      <c r="JM52" s="97"/>
      <c r="JN52" s="97"/>
      <c r="JO52" s="97"/>
      <c r="JP52" s="97"/>
      <c r="JQ52" s="97"/>
      <c r="JR52" s="97"/>
      <c r="JS52" s="97"/>
      <c r="JT52" s="97"/>
      <c r="JU52" s="97"/>
      <c r="JV52" s="97">
        <f>データ!BR7</f>
        <v>1354</v>
      </c>
      <c r="JW52" s="97"/>
      <c r="JX52" s="97"/>
      <c r="JY52" s="97"/>
      <c r="JZ52" s="97"/>
      <c r="KA52" s="97"/>
      <c r="KB52" s="97"/>
      <c r="KC52" s="97"/>
      <c r="KD52" s="97"/>
      <c r="KE52" s="97"/>
      <c r="KF52" s="97"/>
      <c r="KG52" s="97"/>
      <c r="KH52" s="97"/>
      <c r="KI52" s="97"/>
      <c r="KJ52" s="97"/>
      <c r="KK52" s="97"/>
      <c r="KL52" s="97"/>
      <c r="KM52" s="97"/>
      <c r="KN52" s="97"/>
      <c r="KO52" s="97">
        <f>データ!BS7</f>
        <v>1661</v>
      </c>
      <c r="KP52" s="97"/>
      <c r="KQ52" s="97"/>
      <c r="KR52" s="97"/>
      <c r="KS52" s="97"/>
      <c r="KT52" s="97"/>
      <c r="KU52" s="97"/>
      <c r="KV52" s="97"/>
      <c r="KW52" s="97"/>
      <c r="KX52" s="97"/>
      <c r="KY52" s="97"/>
      <c r="KZ52" s="97"/>
      <c r="LA52" s="97"/>
      <c r="LB52" s="97"/>
      <c r="LC52" s="97"/>
      <c r="LD52" s="97"/>
      <c r="LE52" s="97"/>
      <c r="LF52" s="97"/>
      <c r="LG52" s="97"/>
      <c r="LH52" s="97">
        <f>データ!BT7</f>
        <v>2008</v>
      </c>
      <c r="LI52" s="97"/>
      <c r="LJ52" s="97"/>
      <c r="LK52" s="97"/>
      <c r="LL52" s="97"/>
      <c r="LM52" s="97"/>
      <c r="LN52" s="97"/>
      <c r="LO52" s="97"/>
      <c r="LP52" s="97"/>
      <c r="LQ52" s="97"/>
      <c r="LR52" s="97"/>
      <c r="LS52" s="97"/>
      <c r="LT52" s="97"/>
      <c r="LU52" s="97"/>
      <c r="LV52" s="97"/>
      <c r="LW52" s="97"/>
      <c r="LX52" s="97"/>
      <c r="LY52" s="97"/>
      <c r="LZ52" s="97"/>
      <c r="MA52" s="97">
        <f>データ!BU7</f>
        <v>2748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140</v>
      </c>
      <c r="NE66" s="77"/>
      <c r="NF66" s="77"/>
      <c r="NG66" s="77"/>
      <c r="NH66" s="77"/>
      <c r="NI66" s="77"/>
      <c r="NJ66" s="77"/>
      <c r="NK66" s="77"/>
      <c r="NL66" s="77"/>
      <c r="NM66" s="77"/>
      <c r="NN66" s="77"/>
      <c r="NO66" s="77"/>
      <c r="NP66" s="77"/>
      <c r="NQ66" s="77"/>
      <c r="NR66" s="78"/>
    </row>
    <row r="67" spans="1:382" ht="13.5" customHeight="1" x14ac:dyDescent="0.2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71106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19600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k1nmHCWFe8xnOMk2r9Z1k5sijgoAa+pX9dzET5rXMT5U2sYR7EEWXgDLnbJoW8tVK9fhJqtcsbt4F1r4ZndEA==" saltValue="tnclE+ZkJAZgsVnNibtpm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101</v>
      </c>
      <c r="AW5" s="47" t="s">
        <v>102</v>
      </c>
      <c r="AX5" s="47" t="s">
        <v>92</v>
      </c>
      <c r="AY5" s="47" t="s">
        <v>105</v>
      </c>
      <c r="AZ5" s="47" t="s">
        <v>94</v>
      </c>
      <c r="BA5" s="47" t="s">
        <v>95</v>
      </c>
      <c r="BB5" s="47" t="s">
        <v>96</v>
      </c>
      <c r="BC5" s="47" t="s">
        <v>97</v>
      </c>
      <c r="BD5" s="47" t="s">
        <v>98</v>
      </c>
      <c r="BE5" s="47" t="s">
        <v>99</v>
      </c>
      <c r="BF5" s="47" t="s">
        <v>100</v>
      </c>
      <c r="BG5" s="47" t="s">
        <v>101</v>
      </c>
      <c r="BH5" s="47" t="s">
        <v>102</v>
      </c>
      <c r="BI5" s="47" t="s">
        <v>92</v>
      </c>
      <c r="BJ5" s="47" t="s">
        <v>103</v>
      </c>
      <c r="BK5" s="47" t="s">
        <v>94</v>
      </c>
      <c r="BL5" s="47" t="s">
        <v>95</v>
      </c>
      <c r="BM5" s="47" t="s">
        <v>96</v>
      </c>
      <c r="BN5" s="47" t="s">
        <v>97</v>
      </c>
      <c r="BO5" s="47" t="s">
        <v>98</v>
      </c>
      <c r="BP5" s="47" t="s">
        <v>99</v>
      </c>
      <c r="BQ5" s="47" t="s">
        <v>89</v>
      </c>
      <c r="BR5" s="47" t="s">
        <v>106</v>
      </c>
      <c r="BS5" s="47" t="s">
        <v>107</v>
      </c>
      <c r="BT5" s="47" t="s">
        <v>92</v>
      </c>
      <c r="BU5" s="47" t="s">
        <v>103</v>
      </c>
      <c r="BV5" s="47" t="s">
        <v>94</v>
      </c>
      <c r="BW5" s="47" t="s">
        <v>95</v>
      </c>
      <c r="BX5" s="47" t="s">
        <v>96</v>
      </c>
      <c r="BY5" s="47" t="s">
        <v>97</v>
      </c>
      <c r="BZ5" s="47" t="s">
        <v>98</v>
      </c>
      <c r="CA5" s="47" t="s">
        <v>99</v>
      </c>
      <c r="CB5" s="47" t="s">
        <v>100</v>
      </c>
      <c r="CC5" s="47" t="s">
        <v>106</v>
      </c>
      <c r="CD5" s="47" t="s">
        <v>102</v>
      </c>
      <c r="CE5" s="47" t="s">
        <v>108</v>
      </c>
      <c r="CF5" s="47" t="s">
        <v>109</v>
      </c>
      <c r="CG5" s="47" t="s">
        <v>94</v>
      </c>
      <c r="CH5" s="47" t="s">
        <v>95</v>
      </c>
      <c r="CI5" s="47" t="s">
        <v>96</v>
      </c>
      <c r="CJ5" s="47" t="s">
        <v>97</v>
      </c>
      <c r="CK5" s="47" t="s">
        <v>98</v>
      </c>
      <c r="CL5" s="47" t="s">
        <v>99</v>
      </c>
      <c r="CM5" s="145"/>
      <c r="CN5" s="145"/>
      <c r="CO5" s="47" t="s">
        <v>110</v>
      </c>
      <c r="CP5" s="47" t="s">
        <v>106</v>
      </c>
      <c r="CQ5" s="47" t="s">
        <v>102</v>
      </c>
      <c r="CR5" s="47" t="s">
        <v>111</v>
      </c>
      <c r="CS5" s="47" t="s">
        <v>103</v>
      </c>
      <c r="CT5" s="47" t="s">
        <v>94</v>
      </c>
      <c r="CU5" s="47" t="s">
        <v>95</v>
      </c>
      <c r="CV5" s="47" t="s">
        <v>96</v>
      </c>
      <c r="CW5" s="47" t="s">
        <v>97</v>
      </c>
      <c r="CX5" s="47" t="s">
        <v>98</v>
      </c>
      <c r="CY5" s="47" t="s">
        <v>99</v>
      </c>
      <c r="CZ5" s="47" t="s">
        <v>89</v>
      </c>
      <c r="DA5" s="47" t="s">
        <v>101</v>
      </c>
      <c r="DB5" s="47" t="s">
        <v>107</v>
      </c>
      <c r="DC5" s="47" t="s">
        <v>112</v>
      </c>
      <c r="DD5" s="47" t="s">
        <v>103</v>
      </c>
      <c r="DE5" s="47" t="s">
        <v>94</v>
      </c>
      <c r="DF5" s="47" t="s">
        <v>95</v>
      </c>
      <c r="DG5" s="47" t="s">
        <v>96</v>
      </c>
      <c r="DH5" s="47" t="s">
        <v>97</v>
      </c>
      <c r="DI5" s="47" t="s">
        <v>98</v>
      </c>
      <c r="DJ5" s="47" t="s">
        <v>35</v>
      </c>
      <c r="DK5" s="47" t="s">
        <v>113</v>
      </c>
      <c r="DL5" s="47" t="s">
        <v>106</v>
      </c>
      <c r="DM5" s="47" t="s">
        <v>102</v>
      </c>
      <c r="DN5" s="47" t="s">
        <v>92</v>
      </c>
      <c r="DO5" s="47" t="s">
        <v>109</v>
      </c>
      <c r="DP5" s="47" t="s">
        <v>94</v>
      </c>
      <c r="DQ5" s="47" t="s">
        <v>95</v>
      </c>
      <c r="DR5" s="47" t="s">
        <v>96</v>
      </c>
      <c r="DS5" s="47" t="s">
        <v>97</v>
      </c>
      <c r="DT5" s="47" t="s">
        <v>98</v>
      </c>
      <c r="DU5" s="47" t="s">
        <v>99</v>
      </c>
    </row>
    <row r="6" spans="1:125" s="54" customFormat="1" x14ac:dyDescent="0.25">
      <c r="A6" s="37" t="s">
        <v>114</v>
      </c>
      <c r="B6" s="48">
        <f>B8</f>
        <v>2023</v>
      </c>
      <c r="C6" s="48">
        <f t="shared" ref="C6:X6" si="1">C8</f>
        <v>232076</v>
      </c>
      <c r="D6" s="48">
        <f t="shared" si="1"/>
        <v>47</v>
      </c>
      <c r="E6" s="48">
        <f t="shared" si="1"/>
        <v>14</v>
      </c>
      <c r="F6" s="48">
        <f t="shared" si="1"/>
        <v>0</v>
      </c>
      <c r="G6" s="48">
        <f t="shared" si="1"/>
        <v>4</v>
      </c>
      <c r="H6" s="48" t="str">
        <f>SUBSTITUTE(H8,"　","")</f>
        <v>愛知県豊川市</v>
      </c>
      <c r="I6" s="48" t="str">
        <f t="shared" si="1"/>
        <v>西小坂井駅前駐車場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29</v>
      </c>
      <c r="S6" s="50" t="str">
        <f t="shared" si="1"/>
        <v>駅</v>
      </c>
      <c r="T6" s="50" t="str">
        <f t="shared" si="1"/>
        <v>無</v>
      </c>
      <c r="U6" s="51">
        <f t="shared" si="1"/>
        <v>1255</v>
      </c>
      <c r="V6" s="51">
        <f t="shared" si="1"/>
        <v>48</v>
      </c>
      <c r="W6" s="51">
        <f t="shared" si="1"/>
        <v>100</v>
      </c>
      <c r="X6" s="50" t="str">
        <f t="shared" si="1"/>
        <v>代行制</v>
      </c>
      <c r="Y6" s="52">
        <f>IF(Y8="-",NA(),Y8)</f>
        <v>290.5</v>
      </c>
      <c r="Z6" s="52">
        <f t="shared" ref="Z6:AH6" si="2">IF(Z8="-",NA(),Z8)</f>
        <v>195.8</v>
      </c>
      <c r="AA6" s="52">
        <f t="shared" si="2"/>
        <v>216.5</v>
      </c>
      <c r="AB6" s="52">
        <f t="shared" si="2"/>
        <v>230.5</v>
      </c>
      <c r="AC6" s="52">
        <f t="shared" si="2"/>
        <v>290.8</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65.599999999999994</v>
      </c>
      <c r="BG6" s="52">
        <f t="shared" ref="BG6:BO6" si="5">IF(BG8="-",NA(),BG8)</f>
        <v>48.9</v>
      </c>
      <c r="BH6" s="52">
        <f t="shared" si="5"/>
        <v>53.8</v>
      </c>
      <c r="BI6" s="52">
        <f t="shared" si="5"/>
        <v>56.6</v>
      </c>
      <c r="BJ6" s="52">
        <f t="shared" si="5"/>
        <v>65.599999999999994</v>
      </c>
      <c r="BK6" s="52">
        <f t="shared" si="5"/>
        <v>33.6</v>
      </c>
      <c r="BL6" s="52">
        <f t="shared" si="5"/>
        <v>-122.5</v>
      </c>
      <c r="BM6" s="52">
        <f t="shared" si="5"/>
        <v>8.5</v>
      </c>
      <c r="BN6" s="52">
        <f t="shared" si="5"/>
        <v>26.6</v>
      </c>
      <c r="BO6" s="52">
        <f t="shared" si="5"/>
        <v>36.5</v>
      </c>
      <c r="BP6" s="49" t="str">
        <f>IF(BP8="-","",IF(BP8="-","【-】","【"&amp;SUBSTITUTE(TEXT(BP8,"#,##0.0"),"-","△")&amp;"】"))</f>
        <v>【△55.6】</v>
      </c>
      <c r="BQ6" s="53">
        <f>IF(BQ8="-",NA(),BQ8)</f>
        <v>2614</v>
      </c>
      <c r="BR6" s="53">
        <f t="shared" ref="BR6:BZ6" si="6">IF(BR8="-",NA(),BR8)</f>
        <v>1354</v>
      </c>
      <c r="BS6" s="53">
        <f t="shared" si="6"/>
        <v>1661</v>
      </c>
      <c r="BT6" s="53">
        <f t="shared" si="6"/>
        <v>2008</v>
      </c>
      <c r="BU6" s="53">
        <f t="shared" si="6"/>
        <v>2748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71106</v>
      </c>
      <c r="CN6" s="51">
        <f t="shared" si="7"/>
        <v>19600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34</v>
      </c>
      <c r="DL6" s="52">
        <f t="shared" ref="DL6:DT6" si="9">IF(DL8="-",NA(),DL8)</f>
        <v>26.4</v>
      </c>
      <c r="DM6" s="52">
        <f t="shared" si="9"/>
        <v>35.4</v>
      </c>
      <c r="DN6" s="52">
        <f t="shared" si="9"/>
        <v>45.8</v>
      </c>
      <c r="DO6" s="52">
        <f t="shared" si="9"/>
        <v>47.9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117</v>
      </c>
      <c r="B7" s="48">
        <f t="shared" ref="B7:X7" si="10">B8</f>
        <v>2023</v>
      </c>
      <c r="C7" s="48">
        <f t="shared" si="10"/>
        <v>232076</v>
      </c>
      <c r="D7" s="48">
        <f t="shared" si="10"/>
        <v>47</v>
      </c>
      <c r="E7" s="48">
        <f t="shared" si="10"/>
        <v>14</v>
      </c>
      <c r="F7" s="48">
        <f t="shared" si="10"/>
        <v>0</v>
      </c>
      <c r="G7" s="48">
        <f t="shared" si="10"/>
        <v>4</v>
      </c>
      <c r="H7" s="48" t="str">
        <f t="shared" si="10"/>
        <v>愛知県　豊川市</v>
      </c>
      <c r="I7" s="48" t="str">
        <f t="shared" si="10"/>
        <v>西小坂井駅前駐車場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29</v>
      </c>
      <c r="S7" s="50" t="str">
        <f t="shared" si="10"/>
        <v>駅</v>
      </c>
      <c r="T7" s="50" t="str">
        <f t="shared" si="10"/>
        <v>無</v>
      </c>
      <c r="U7" s="51">
        <f t="shared" si="10"/>
        <v>1255</v>
      </c>
      <c r="V7" s="51">
        <f t="shared" si="10"/>
        <v>48</v>
      </c>
      <c r="W7" s="51">
        <f t="shared" si="10"/>
        <v>100</v>
      </c>
      <c r="X7" s="50" t="str">
        <f t="shared" si="10"/>
        <v>代行制</v>
      </c>
      <c r="Y7" s="52">
        <f>Y8</f>
        <v>290.5</v>
      </c>
      <c r="Z7" s="52">
        <f t="shared" ref="Z7:AH7" si="11">Z8</f>
        <v>195.8</v>
      </c>
      <c r="AA7" s="52">
        <f t="shared" si="11"/>
        <v>216.5</v>
      </c>
      <c r="AB7" s="52">
        <f t="shared" si="11"/>
        <v>230.5</v>
      </c>
      <c r="AC7" s="52">
        <f t="shared" si="11"/>
        <v>290.8</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65.599999999999994</v>
      </c>
      <c r="BG7" s="52">
        <f t="shared" ref="BG7:BO7" si="14">BG8</f>
        <v>48.9</v>
      </c>
      <c r="BH7" s="52">
        <f t="shared" si="14"/>
        <v>53.8</v>
      </c>
      <c r="BI7" s="52">
        <f t="shared" si="14"/>
        <v>56.6</v>
      </c>
      <c r="BJ7" s="52">
        <f t="shared" si="14"/>
        <v>65.599999999999994</v>
      </c>
      <c r="BK7" s="52">
        <f t="shared" si="14"/>
        <v>33.6</v>
      </c>
      <c r="BL7" s="52">
        <f t="shared" si="14"/>
        <v>-122.5</v>
      </c>
      <c r="BM7" s="52">
        <f t="shared" si="14"/>
        <v>8.5</v>
      </c>
      <c r="BN7" s="52">
        <f t="shared" si="14"/>
        <v>26.6</v>
      </c>
      <c r="BO7" s="52">
        <f t="shared" si="14"/>
        <v>36.5</v>
      </c>
      <c r="BP7" s="49"/>
      <c r="BQ7" s="53">
        <f>BQ8</f>
        <v>2614</v>
      </c>
      <c r="BR7" s="53">
        <f t="shared" ref="BR7:BZ7" si="15">BR8</f>
        <v>1354</v>
      </c>
      <c r="BS7" s="53">
        <f t="shared" si="15"/>
        <v>1661</v>
      </c>
      <c r="BT7" s="53">
        <f t="shared" si="15"/>
        <v>2008</v>
      </c>
      <c r="BU7" s="53">
        <f t="shared" si="15"/>
        <v>2748</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116</v>
      </c>
      <c r="CL7" s="49"/>
      <c r="CM7" s="51">
        <f>CM8</f>
        <v>71106</v>
      </c>
      <c r="CN7" s="51">
        <f>CN8</f>
        <v>19600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34</v>
      </c>
      <c r="DL7" s="52">
        <f t="shared" ref="DL7:DT7" si="17">DL8</f>
        <v>26.4</v>
      </c>
      <c r="DM7" s="52">
        <f t="shared" si="17"/>
        <v>35.4</v>
      </c>
      <c r="DN7" s="52">
        <f t="shared" si="17"/>
        <v>45.8</v>
      </c>
      <c r="DO7" s="52">
        <f t="shared" si="17"/>
        <v>47.9</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232076</v>
      </c>
      <c r="D8" s="55">
        <v>47</v>
      </c>
      <c r="E8" s="55">
        <v>14</v>
      </c>
      <c r="F8" s="55">
        <v>0</v>
      </c>
      <c r="G8" s="55">
        <v>4</v>
      </c>
      <c r="H8" s="55" t="s">
        <v>119</v>
      </c>
      <c r="I8" s="55" t="s">
        <v>120</v>
      </c>
      <c r="J8" s="55" t="s">
        <v>121</v>
      </c>
      <c r="K8" s="55" t="s">
        <v>122</v>
      </c>
      <c r="L8" s="55" t="s">
        <v>123</v>
      </c>
      <c r="M8" s="55" t="s">
        <v>124</v>
      </c>
      <c r="N8" s="55" t="s">
        <v>125</v>
      </c>
      <c r="O8" s="56" t="s">
        <v>126</v>
      </c>
      <c r="P8" s="57" t="s">
        <v>127</v>
      </c>
      <c r="Q8" s="57" t="s">
        <v>128</v>
      </c>
      <c r="R8" s="58">
        <v>29</v>
      </c>
      <c r="S8" s="57" t="s">
        <v>129</v>
      </c>
      <c r="T8" s="57" t="s">
        <v>130</v>
      </c>
      <c r="U8" s="58">
        <v>1255</v>
      </c>
      <c r="V8" s="58">
        <v>48</v>
      </c>
      <c r="W8" s="58">
        <v>100</v>
      </c>
      <c r="X8" s="57" t="s">
        <v>131</v>
      </c>
      <c r="Y8" s="59">
        <v>290.5</v>
      </c>
      <c r="Z8" s="59">
        <v>195.8</v>
      </c>
      <c r="AA8" s="59">
        <v>216.5</v>
      </c>
      <c r="AB8" s="59">
        <v>230.5</v>
      </c>
      <c r="AC8" s="59">
        <v>290.8</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65.599999999999994</v>
      </c>
      <c r="BG8" s="59">
        <v>48.9</v>
      </c>
      <c r="BH8" s="59">
        <v>53.8</v>
      </c>
      <c r="BI8" s="59">
        <v>56.6</v>
      </c>
      <c r="BJ8" s="59">
        <v>65.599999999999994</v>
      </c>
      <c r="BK8" s="59">
        <v>33.6</v>
      </c>
      <c r="BL8" s="59">
        <v>-122.5</v>
      </c>
      <c r="BM8" s="59">
        <v>8.5</v>
      </c>
      <c r="BN8" s="59">
        <v>26.6</v>
      </c>
      <c r="BO8" s="59">
        <v>36.5</v>
      </c>
      <c r="BP8" s="56">
        <v>-55.6</v>
      </c>
      <c r="BQ8" s="60">
        <v>2614</v>
      </c>
      <c r="BR8" s="60">
        <v>1354</v>
      </c>
      <c r="BS8" s="60">
        <v>1661</v>
      </c>
      <c r="BT8" s="61">
        <v>2008</v>
      </c>
      <c r="BU8" s="61">
        <v>2748</v>
      </c>
      <c r="BV8" s="60">
        <v>7940</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71106</v>
      </c>
      <c r="CN8" s="58">
        <v>19600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54.4</v>
      </c>
      <c r="DF8" s="59">
        <v>70.3</v>
      </c>
      <c r="DG8" s="59">
        <v>70</v>
      </c>
      <c r="DH8" s="59">
        <v>47.6</v>
      </c>
      <c r="DI8" s="59">
        <v>36.1</v>
      </c>
      <c r="DJ8" s="56">
        <v>79</v>
      </c>
      <c r="DK8" s="59">
        <v>34</v>
      </c>
      <c r="DL8" s="59">
        <v>26.4</v>
      </c>
      <c r="DM8" s="59">
        <v>35.4</v>
      </c>
      <c r="DN8" s="59">
        <v>45.8</v>
      </c>
      <c r="DO8" s="59">
        <v>47.9</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孝充</cp:lastModifiedBy>
  <cp:lastPrinted>2025-02-17T01:23:36Z</cp:lastPrinted>
  <dcterms:created xsi:type="dcterms:W3CDTF">2024-12-19T01:05:12Z</dcterms:created>
  <dcterms:modified xsi:type="dcterms:W3CDTF">2025-02-17T01:23:38Z</dcterms:modified>
  <cp:category/>
</cp:coreProperties>
</file>