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41.49\rizai\★理財Gフォルダ（R6～）\023  経営比較分析表\R6\06_公開用データ\08 駐車場\"/>
    </mc:Choice>
  </mc:AlternateContent>
  <xr:revisionPtr revIDLastSave="0" documentId="13_ncr:1_{DC0B4498-2DD2-4DE8-9BB9-9CE10DC5DEDF}" xr6:coauthVersionLast="47" xr6:coauthVersionMax="47" xr10:uidLastSave="{00000000-0000-0000-0000-000000000000}"/>
  <workbookProtection workbookAlgorithmName="SHA-512" workbookHashValue="H8CRnDGXpg/kp2v5yhWL1b7Sd43JzWs7DCmmT+cidmdMGkmdCPbDIvErJNsLky9tClEhL6bu0kj9tMCm1POKNw==" workbookSaltValue="huqjmejamLxH2NLigEJ89g==" workbookSpinCount="100000" lockStructure="1"/>
  <bookViews>
    <workbookView xWindow="-103" yWindow="-103" windowWidth="19543" windowHeight="12497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JC32" i="4" s="1"/>
  <c r="DO7" i="5"/>
  <c r="DN7" i="5"/>
  <c r="LH31" i="4" s="1"/>
  <c r="DM7" i="5"/>
  <c r="DL7" i="5"/>
  <c r="DK7" i="5"/>
  <c r="DI7" i="5"/>
  <c r="DH7" i="5"/>
  <c r="DG7" i="5"/>
  <c r="DF7" i="5"/>
  <c r="DE7" i="5"/>
  <c r="DD7" i="5"/>
  <c r="MI77" i="4" s="1"/>
  <c r="DC7" i="5"/>
  <c r="LT77" i="4" s="1"/>
  <c r="DB7" i="5"/>
  <c r="LE77" i="4" s="1"/>
  <c r="DA7" i="5"/>
  <c r="CZ7" i="5"/>
  <c r="KA77" i="4" s="1"/>
  <c r="CN7" i="5"/>
  <c r="CV76" i="4" s="1"/>
  <c r="CM7" i="5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GQ53" i="4" s="1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FE31" i="4" s="1"/>
  <c r="AJ7" i="5"/>
  <c r="AH7" i="5"/>
  <c r="AG7" i="5"/>
  <c r="BZ32" i="4" s="1"/>
  <c r="AF7" i="5"/>
  <c r="BG32" i="4" s="1"/>
  <c r="AE7" i="5"/>
  <c r="AN32" i="4" s="1"/>
  <c r="AD7" i="5"/>
  <c r="AC7" i="5"/>
  <c r="AB7" i="5"/>
  <c r="AA7" i="5"/>
  <c r="Z7" i="5"/>
  <c r="Y7" i="5"/>
  <c r="X7" i="5"/>
  <c r="W7" i="5"/>
  <c r="JQ10" i="4" s="1"/>
  <c r="V7" i="5"/>
  <c r="HX10" i="4" s="1"/>
  <c r="U7" i="5"/>
  <c r="LJ8" i="4" s="1"/>
  <c r="T7" i="5"/>
  <c r="S7" i="5"/>
  <c r="R7" i="5"/>
  <c r="DU10" i="4" s="1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KO53" i="4"/>
  <c r="JV53" i="4"/>
  <c r="FX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Z52" i="4"/>
  <c r="MA32" i="4"/>
  <c r="KO32" i="4"/>
  <c r="HJ32" i="4"/>
  <c r="GQ32" i="4"/>
  <c r="EL32" i="4"/>
  <c r="CS32" i="4"/>
  <c r="U32" i="4"/>
  <c r="MA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LJ10" i="4"/>
  <c r="CF10" i="4"/>
  <c r="B10" i="4"/>
  <c r="JQ8" i="4"/>
  <c r="HX8" i="4"/>
  <c r="CF8" i="4"/>
  <c r="AQ8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AN30" i="4" l="1"/>
  <c r="AG76" i="4"/>
  <c r="JV51" i="4"/>
  <c r="KP76" i="4"/>
  <c r="FE51" i="4"/>
  <c r="JV30" i="4"/>
  <c r="HA76" i="4"/>
  <c r="AN51" i="4"/>
  <c r="FE30" i="4"/>
  <c r="IT76" i="4"/>
  <c r="CS51" i="4"/>
  <c r="HJ30" i="4"/>
  <c r="CS30" i="4"/>
  <c r="BZ76" i="4"/>
  <c r="MA51" i="4"/>
  <c r="MI76" i="4"/>
  <c r="HJ51" i="4"/>
  <c r="MA30" i="4"/>
  <c r="GL76" i="4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</calcChain>
</file>

<file path=xl/sharedStrings.xml><?xml version="1.0" encoding="utf-8"?>
<sst xmlns="http://schemas.openxmlformats.org/spreadsheetml/2006/main" count="278" uniqueCount="135">
  <si>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</si>
  <si>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</si>
  <si>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</si>
  <si>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</si>
  <si>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</si>
  <si>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</si>
  <si>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</si>
  <si>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</si>
  <si>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</si>
  <si>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</si>
  <si>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</si>
  <si>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</si>
  <si>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</si>
  <si>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</si>
  <si>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</si>
  <si>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</si>
  <si>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</si>
  <si>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</si>
  <si>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</si>
  <si>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</si>
  <si>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</si>
  <si>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</si>
  <si>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</si>
  <si>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</si>
  <si>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</si>
  <si>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</si>
  <si>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</si>
  <si>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</si>
  <si>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</si>
  <si>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</si>
  <si>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</si>
  <si>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</si>
  <si>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</si>
  <si>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</si>
  <si>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</si>
  <si>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</si>
  <si>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</si>
  <si>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</si>
  <si>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</si>
  <si>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</si>
  <si>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</si>
  <si>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</si>
  <si>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</si>
  <si>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</si>
  <si>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</si>
  <si>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</si>
  <si>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</si>
  <si>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</si>
  <si>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</si>
  <si>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</si>
  <si>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</si>
  <si>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</si>
  <si>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</si>
  <si>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</si>
  <si>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</si>
  <si>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</si>
  <si>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</si>
  <si>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</si>
  <si>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</si>
  <si>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</si>
  <si>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</si>
  <si>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</si>
  <si>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</si>
  <si>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</si>
  <si>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</si>
  <si>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</si>
  <si>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</si>
  <si>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</si>
  <si>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</si>
  <si>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</si>
  <si>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</si>
  <si>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</si>
  <si>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</si>
  <si>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</si>
  <si>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</si>
  <si>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</si>
  <si>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</si>
  <si>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</si>
  <si>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</si>
  <si>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</si>
  <si>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</si>
  <si>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</si>
  <si>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</si>
  <si>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</si>
  <si>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</si>
  <si>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</si>
  <si>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</si>
  <si>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</si>
  <si>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</si>
  <si>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</si>
  <si>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</si>
  <si>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</si>
  <si>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</si>
  <si>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</si>
  <si>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</si>
  <si>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</si>
  <si>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</si>
  <si>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</si>
  <si>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</si>
  <si>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</si>
  <si>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</si>
  <si>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</si>
  <si>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</si>
  <si>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</si>
  <si>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</si>
  <si>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</si>
  <si>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</si>
  <si>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</si>
  <si>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</si>
  <si>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</si>
  <si>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</si>
  <si>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</si>
  <si>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</si>
  <si>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安城市</t>
  </si>
  <si>
    <t>安城駅東駐車場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</si>
  <si>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</si>
  <si>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</si>
  <si>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</si>
  <si>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</si>
  <si>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</si>
  <si>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</si>
  <si>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</si>
  <si>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</si>
  <si>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</si>
  <si>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</si>
  <si>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</si>
  <si>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</si>
  <si>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</si>
  <si>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</si>
  <si>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</si>
  <si>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</si>
  <si>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時間貸・定期貸併用駐車場であり、定期利用が多く時間貸利用が少ないため、経常的に平均値を下回っていると考えられる。R02以降はコロナ禍により、また、R03は精算機器の更新を行い総費用が多かったため、①収益的収支比率、④売上高GOP比率及び⑤EBITDAが例年と比べ大きく下回ったが、R04以降は回復傾向を示している。</t>
    <rPh sb="143" eb="145">
      <t>イコウ</t>
    </rPh>
    <phoneticPr fontId="5"/>
  </si>
  <si>
    <t>⑩企業債残高対料金収入比率について、H26に改修工事を行った際に企業債を発行し、償還計画に基づき計画的な地方債償還を行い、R06に償還を完了する予定で、適切に償還を継続している。R06以降は良好な経営が期待できる。また、地方公営企業法を適用していないため、⑥有形固定資産減価償却率、⑨累積欠損金比率について「該当なし」となっている。なお、細かな施設の更新や修繕は今後必要に応じて行っていく。</t>
    <rPh sb="76" eb="78">
      <t>テキセツ</t>
    </rPh>
    <rPh sb="79" eb="81">
      <t>ショウカン</t>
    </rPh>
    <rPh sb="82" eb="84">
      <t>ケイゾク</t>
    </rPh>
    <phoneticPr fontId="5"/>
  </si>
  <si>
    <t>⑪稼働率について平均値と比べ低くなっているが、これは時間貸・定期貸併用駐車場であり、かつ定期利用が多いため、１台あたりの駐車時間が長く１日の平均台数が少ない状況となっていることによる。しかし、市主要駅や商業施設が周辺にあり、利用者の傾向として通勤等によるパーク＆ライドが目的であるため、駐車場としてのニーズはあると考えられる。　</t>
    <phoneticPr fontId="5"/>
  </si>
  <si>
    <t>収益、稼動率ともに平均値より低くなっており、企業債償還金もあるため経営状況は赤字となっている。今後の経営改善化のために、当駐車場については、時間貸利用を増やす方策を検討する必要がある。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</si>
</sst>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77</c:v>
                </c:pt>
                <c:pt idx="2">
                  <c:v>32.1</c:v>
                </c:pt>
                <c:pt idx="3">
                  <c:v>76.900000000000006</c:v>
                </c:pt>
                <c:pt idx="4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0-4199-964D-B02A10BD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0-4199-964D-B02A10BD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259</c:v>
                </c:pt>
                <c:pt idx="1">
                  <c:v>251</c:v>
                </c:pt>
                <c:pt idx="2">
                  <c:v>181.1</c:v>
                </c:pt>
                <c:pt idx="3">
                  <c:v>125.4</c:v>
                </c:pt>
                <c:pt idx="4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F-40F6-8F44-102E95587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F-40F6-8F44-102E95587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32E-46AF-8F3D-B1D81E66D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E-46AF-8F3D-B1D81E66D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0E9-4AE8-B290-0CE3FD8EE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9-4AE8-B290-0CE3FD8EE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3-48F5-B3DC-21C106D2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3-48F5-B3DC-21C106D2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B-4A89-8259-A9C22C12B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B-4A89-8259-A9C22C12B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69.7</c:v>
                </c:pt>
                <c:pt idx="2">
                  <c:v>78.900000000000006</c:v>
                </c:pt>
                <c:pt idx="3">
                  <c:v>73.7</c:v>
                </c:pt>
                <c:pt idx="4">
                  <c:v>78.900000000000006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A4-865C-B941493F0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B-4CA4-865C-B941493F0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33.200000000000003</c:v>
                </c:pt>
                <c:pt idx="2">
                  <c:v>-151.19999999999999</c:v>
                </c:pt>
                <c:pt idx="3">
                  <c:v>32.9</c:v>
                </c:pt>
                <c:pt idx="4">
                  <c:v>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B-4788-B31F-C5294E75D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B-4788-B31F-C5294E75D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4142</c:v>
                </c:pt>
                <c:pt idx="1">
                  <c:v>2373</c:v>
                </c:pt>
                <c:pt idx="2">
                  <c:v>-11219</c:v>
                </c:pt>
                <c:pt idx="3">
                  <c:v>2355</c:v>
                </c:pt>
                <c:pt idx="4">
                  <c:v>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1-42B8-9856-4D93AC20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1-42B8-9856-4D93AC20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9140625" defaultRowHeight="13.3" x14ac:dyDescent="0.25"/>
  <cols>
    <col min="1" max="1" width="2.69140625" customWidth="1"/>
    <col min="2" max="2" width="0.84375" customWidth="1"/>
    <col min="3" max="244" width="0.69140625" customWidth="1"/>
    <col min="245" max="245" width="0.84375" customWidth="1"/>
    <col min="246" max="366" width="0.69140625" customWidth="1"/>
    <col min="368" max="382" width="3.07421875" customWidth="1"/>
  </cols>
  <sheetData>
    <row r="1" spans="1:382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5">
      <c r="A6" s="2"/>
      <c r="B6" s="130" t="str">
        <f>データ!H6&amp;"　"&amp;データ!I6</f>
        <v>愛知県安城市　安城駅東駐車場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1933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45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76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140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96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77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32.1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76.900000000000006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86.5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84.2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69.7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78.900000000000006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73.7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78.900000000000006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132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48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33.200000000000003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-151.19999999999999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32.9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40.9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4142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2373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-11219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2355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3261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122282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40410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259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251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181.1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125.4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56.7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5">
      <c r="C83" s="2"/>
      <c r="BH83" s="2"/>
      <c r="GN83" s="2"/>
      <c r="IT83" s="2"/>
      <c r="KY83" s="2"/>
    </row>
    <row r="84" spans="1:382" x14ac:dyDescent="0.25">
      <c r="C84" s="2"/>
      <c r="BH84" s="2"/>
      <c r="GN84" s="2"/>
      <c r="IT84" s="2"/>
      <c r="KY84" s="2"/>
    </row>
    <row r="86" spans="1:382" hidden="1" x14ac:dyDescent="0.2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PcOkMz2AKwFEnjTkSleIsKW3DHTQ/8mSW+PQVDjP23te8DGxNmZVR3ooxZM7Kjp8IIKzOybLgw/i2Yrszo7JrA==" saltValue="g8bs1eip0vcM3TVXuDHOx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3" x14ac:dyDescent="0.25"/>
  <cols>
    <col min="1" max="1" width="14.69140625" customWidth="1"/>
    <col min="2" max="90" width="11.84375" customWidth="1"/>
    <col min="91" max="92" width="15.4609375" customWidth="1"/>
    <col min="93" max="125" width="11.84375" customWidth="1"/>
  </cols>
  <sheetData>
    <row r="1" spans="1:125" x14ac:dyDescent="0.2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101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103</v>
      </c>
      <c r="AV5" s="47" t="s">
        <v>100</v>
      </c>
      <c r="AW5" s="47" t="s">
        <v>104</v>
      </c>
      <c r="AX5" s="47" t="s">
        <v>102</v>
      </c>
      <c r="AY5" s="47" t="s">
        <v>105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106</v>
      </c>
      <c r="BG5" s="47" t="s">
        <v>90</v>
      </c>
      <c r="BH5" s="47" t="s">
        <v>101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100</v>
      </c>
      <c r="BS5" s="47" t="s">
        <v>101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103</v>
      </c>
      <c r="CC5" s="47" t="s">
        <v>90</v>
      </c>
      <c r="CD5" s="47" t="s">
        <v>104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104</v>
      </c>
      <c r="CR5" s="47" t="s">
        <v>107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108</v>
      </c>
      <c r="DB5" s="47" t="s">
        <v>91</v>
      </c>
      <c r="DC5" s="47" t="s">
        <v>102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101</v>
      </c>
      <c r="DN5" s="47" t="s">
        <v>102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5">
      <c r="A6" s="37" t="s">
        <v>109</v>
      </c>
      <c r="B6" s="48">
        <f>B8</f>
        <v>2023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愛知県安城市</v>
      </c>
      <c r="I6" s="48" t="str">
        <f t="shared" si="1"/>
        <v>安城駅東駐車場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45</v>
      </c>
      <c r="S6" s="50" t="str">
        <f t="shared" si="1"/>
        <v>駅</v>
      </c>
      <c r="T6" s="50" t="str">
        <f t="shared" si="1"/>
        <v>無</v>
      </c>
      <c r="U6" s="51">
        <f t="shared" si="1"/>
        <v>1933</v>
      </c>
      <c r="V6" s="51">
        <f t="shared" si="1"/>
        <v>76</v>
      </c>
      <c r="W6" s="51">
        <f t="shared" si="1"/>
        <v>140</v>
      </c>
      <c r="X6" s="50" t="str">
        <f t="shared" si="1"/>
        <v>代行制</v>
      </c>
      <c r="Y6" s="52">
        <f>IF(Y8="-",NA(),Y8)</f>
        <v>96</v>
      </c>
      <c r="Z6" s="52">
        <f t="shared" ref="Z6:AH6" si="2">IF(Z8="-",NA(),Z8)</f>
        <v>77</v>
      </c>
      <c r="AA6" s="52">
        <f t="shared" si="2"/>
        <v>32.1</v>
      </c>
      <c r="AB6" s="52">
        <f t="shared" si="2"/>
        <v>76.900000000000006</v>
      </c>
      <c r="AC6" s="52">
        <f t="shared" si="2"/>
        <v>86.5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48</v>
      </c>
      <c r="BG6" s="52">
        <f t="shared" ref="BG6:BO6" si="5">IF(BG8="-",NA(),BG8)</f>
        <v>33.200000000000003</v>
      </c>
      <c r="BH6" s="52">
        <f t="shared" si="5"/>
        <v>-151.19999999999999</v>
      </c>
      <c r="BI6" s="52">
        <f t="shared" si="5"/>
        <v>32.9</v>
      </c>
      <c r="BJ6" s="52">
        <f t="shared" si="5"/>
        <v>40.9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4142</v>
      </c>
      <c r="BR6" s="53">
        <f t="shared" ref="BR6:BZ6" si="6">IF(BR8="-",NA(),BR8)</f>
        <v>2373</v>
      </c>
      <c r="BS6" s="53">
        <f t="shared" si="6"/>
        <v>-11219</v>
      </c>
      <c r="BT6" s="53">
        <f t="shared" si="6"/>
        <v>2355</v>
      </c>
      <c r="BU6" s="53">
        <f t="shared" si="6"/>
        <v>3261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122282</v>
      </c>
      <c r="CN6" s="51">
        <f t="shared" si="7"/>
        <v>40410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259</v>
      </c>
      <c r="DA6" s="52">
        <f t="shared" ref="DA6:DI6" si="8">IF(DA8="-",NA(),DA8)</f>
        <v>251</v>
      </c>
      <c r="DB6" s="52">
        <f t="shared" si="8"/>
        <v>181.1</v>
      </c>
      <c r="DC6" s="52">
        <f t="shared" si="8"/>
        <v>125.4</v>
      </c>
      <c r="DD6" s="52">
        <f t="shared" si="8"/>
        <v>56.7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84.2</v>
      </c>
      <c r="DL6" s="52">
        <f t="shared" ref="DL6:DT6" si="9">IF(DL8="-",NA(),DL8)</f>
        <v>69.7</v>
      </c>
      <c r="DM6" s="52">
        <f t="shared" si="9"/>
        <v>78.900000000000006</v>
      </c>
      <c r="DN6" s="52">
        <f t="shared" si="9"/>
        <v>73.7</v>
      </c>
      <c r="DO6" s="52">
        <f t="shared" si="9"/>
        <v>78.900000000000006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5">
      <c r="A7" s="37" t="s">
        <v>111</v>
      </c>
      <c r="B7" s="48">
        <f t="shared" ref="B7:X7" si="10">B8</f>
        <v>2023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愛知県　安城市</v>
      </c>
      <c r="I7" s="48" t="str">
        <f t="shared" si="10"/>
        <v>安城駅東駐車場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45</v>
      </c>
      <c r="S7" s="50" t="str">
        <f t="shared" si="10"/>
        <v>駅</v>
      </c>
      <c r="T7" s="50" t="str">
        <f t="shared" si="10"/>
        <v>無</v>
      </c>
      <c r="U7" s="51">
        <f t="shared" si="10"/>
        <v>1933</v>
      </c>
      <c r="V7" s="51">
        <f t="shared" si="10"/>
        <v>76</v>
      </c>
      <c r="W7" s="51">
        <f t="shared" si="10"/>
        <v>140</v>
      </c>
      <c r="X7" s="50" t="str">
        <f t="shared" si="10"/>
        <v>代行制</v>
      </c>
      <c r="Y7" s="52">
        <f>Y8</f>
        <v>96</v>
      </c>
      <c r="Z7" s="52">
        <f t="shared" ref="Z7:AH7" si="11">Z8</f>
        <v>77</v>
      </c>
      <c r="AA7" s="52">
        <f t="shared" si="11"/>
        <v>32.1</v>
      </c>
      <c r="AB7" s="52">
        <f t="shared" si="11"/>
        <v>76.900000000000006</v>
      </c>
      <c r="AC7" s="52">
        <f t="shared" si="11"/>
        <v>86.5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48</v>
      </c>
      <c r="BG7" s="52">
        <f t="shared" ref="BG7:BO7" si="14">BG8</f>
        <v>33.200000000000003</v>
      </c>
      <c r="BH7" s="52">
        <f t="shared" si="14"/>
        <v>-151.19999999999999</v>
      </c>
      <c r="BI7" s="52">
        <f t="shared" si="14"/>
        <v>32.9</v>
      </c>
      <c r="BJ7" s="52">
        <f t="shared" si="14"/>
        <v>40.9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4142</v>
      </c>
      <c r="BR7" s="53">
        <f t="shared" ref="BR7:BZ7" si="15">BR8</f>
        <v>2373</v>
      </c>
      <c r="BS7" s="53">
        <f t="shared" si="15"/>
        <v>-11219</v>
      </c>
      <c r="BT7" s="53">
        <f t="shared" si="15"/>
        <v>2355</v>
      </c>
      <c r="BU7" s="53">
        <f t="shared" si="15"/>
        <v>3261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122282</v>
      </c>
      <c r="CN7" s="51">
        <f>CN8</f>
        <v>40410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259</v>
      </c>
      <c r="DA7" s="52">
        <f t="shared" ref="DA7:DI7" si="16">DA8</f>
        <v>251</v>
      </c>
      <c r="DB7" s="52">
        <f t="shared" si="16"/>
        <v>181.1</v>
      </c>
      <c r="DC7" s="52">
        <f t="shared" si="16"/>
        <v>125.4</v>
      </c>
      <c r="DD7" s="52">
        <f t="shared" si="16"/>
        <v>56.7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84.2</v>
      </c>
      <c r="DL7" s="52">
        <f t="shared" ref="DL7:DT7" si="17">DL8</f>
        <v>69.7</v>
      </c>
      <c r="DM7" s="52">
        <f t="shared" si="17"/>
        <v>78.900000000000006</v>
      </c>
      <c r="DN7" s="52">
        <f t="shared" si="17"/>
        <v>73.7</v>
      </c>
      <c r="DO7" s="52">
        <f t="shared" si="17"/>
        <v>78.900000000000006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5">
      <c r="A8" s="37"/>
      <c r="B8" s="55">
        <v>2023</v>
      </c>
      <c r="C8" s="55">
        <v>232122</v>
      </c>
      <c r="D8" s="55">
        <v>47</v>
      </c>
      <c r="E8" s="55">
        <v>14</v>
      </c>
      <c r="F8" s="55">
        <v>0</v>
      </c>
      <c r="G8" s="55">
        <v>3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45</v>
      </c>
      <c r="S8" s="57" t="s">
        <v>123</v>
      </c>
      <c r="T8" s="57" t="s">
        <v>124</v>
      </c>
      <c r="U8" s="58">
        <v>1933</v>
      </c>
      <c r="V8" s="58">
        <v>76</v>
      </c>
      <c r="W8" s="58">
        <v>140</v>
      </c>
      <c r="X8" s="57" t="s">
        <v>125</v>
      </c>
      <c r="Y8" s="59">
        <v>96</v>
      </c>
      <c r="Z8" s="59">
        <v>77</v>
      </c>
      <c r="AA8" s="59">
        <v>32.1</v>
      </c>
      <c r="AB8" s="59">
        <v>76.900000000000006</v>
      </c>
      <c r="AC8" s="59">
        <v>86.5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48</v>
      </c>
      <c r="BG8" s="59">
        <v>33.200000000000003</v>
      </c>
      <c r="BH8" s="59">
        <v>-151.19999999999999</v>
      </c>
      <c r="BI8" s="59">
        <v>32.9</v>
      </c>
      <c r="BJ8" s="59">
        <v>40.9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4142</v>
      </c>
      <c r="BR8" s="60">
        <v>2373</v>
      </c>
      <c r="BS8" s="60">
        <v>-11219</v>
      </c>
      <c r="BT8" s="61">
        <v>2355</v>
      </c>
      <c r="BU8" s="61">
        <v>3261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122282</v>
      </c>
      <c r="CN8" s="58">
        <v>40410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259</v>
      </c>
      <c r="DA8" s="59">
        <v>251</v>
      </c>
      <c r="DB8" s="59">
        <v>181.1</v>
      </c>
      <c r="DC8" s="59">
        <v>125.4</v>
      </c>
      <c r="DD8" s="59">
        <v>56.7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84.2</v>
      </c>
      <c r="DL8" s="59">
        <v>69.7</v>
      </c>
      <c r="DM8" s="59">
        <v>78.900000000000006</v>
      </c>
      <c r="DN8" s="59">
        <v>73.7</v>
      </c>
      <c r="DO8" s="59">
        <v>78.900000000000006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2025-02-17T04:28:21Z</cp:lastPrinted>
  <dcterms:created xsi:type="dcterms:W3CDTF">2024-12-19T01:05:14Z</dcterms:created>
  <dcterms:modified xsi:type="dcterms:W3CDTF">2025-02-18T05:10:17Z</dcterms:modified>
  <cp:category/>
</cp:coreProperties>
</file>