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6\06_公開用データ\08 駐車場\"/>
    </mc:Choice>
  </mc:AlternateContent>
  <xr:revisionPtr revIDLastSave="0" documentId="13_ncr:1_{F92726EC-1E54-40A9-BCEC-E6E9CCA45D41}" xr6:coauthVersionLast="47" xr6:coauthVersionMax="47" xr10:uidLastSave="{00000000-0000-0000-0000-000000000000}"/>
  <workbookProtection workbookAlgorithmName="SHA-512" workbookHashValue="yTUj0R4RrNzcqNs+HK844MWD+tZvKNs0xOfG+OYmHWFrcXJBVTNDTCAf++E8wPZLnKOd6t4AMPS9jEXODKGq7Q==" workbookSaltValue="FYmLtK+PvZw30KwHUMbX8w==" workbookSpinCount="100000" lockStructure="1"/>
  <bookViews>
    <workbookView xWindow="-103" yWindow="-103" windowWidth="19543" windowHeight="12497"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MA32" i="4" s="1"/>
  <c r="DS7" i="5"/>
  <c r="LH32" i="4" s="1"/>
  <c r="DR7" i="5"/>
  <c r="DQ7" i="5"/>
  <c r="DP7" i="5"/>
  <c r="JC32" i="4" s="1"/>
  <c r="DO7" i="5"/>
  <c r="DN7" i="5"/>
  <c r="DM7" i="5"/>
  <c r="DL7" i="5"/>
  <c r="JV31" i="4" s="1"/>
  <c r="DK7" i="5"/>
  <c r="JC31" i="4" s="1"/>
  <c r="DI7" i="5"/>
  <c r="DH7" i="5"/>
  <c r="DG7" i="5"/>
  <c r="DF7" i="5"/>
  <c r="DE7" i="5"/>
  <c r="DD7" i="5"/>
  <c r="DC7" i="5"/>
  <c r="LT77" i="4" s="1"/>
  <c r="DB7" i="5"/>
  <c r="LE77" i="4" s="1"/>
  <c r="DA7" i="5"/>
  <c r="CZ7" i="5"/>
  <c r="CN7" i="5"/>
  <c r="CV76" i="4" s="1"/>
  <c r="CM7" i="5"/>
  <c r="BZ7" i="5"/>
  <c r="BY7" i="5"/>
  <c r="BX7" i="5"/>
  <c r="KO53" i="4" s="1"/>
  <c r="BW7" i="5"/>
  <c r="JV53" i="4" s="1"/>
  <c r="BV7" i="5"/>
  <c r="BU7" i="5"/>
  <c r="BT7" i="5"/>
  <c r="BS7" i="5"/>
  <c r="KO52" i="4" s="1"/>
  <c r="BR7" i="5"/>
  <c r="BQ7" i="5"/>
  <c r="JC52" i="4" s="1"/>
  <c r="BO7" i="5"/>
  <c r="HJ53" i="4" s="1"/>
  <c r="BN7" i="5"/>
  <c r="GQ53" i="4" s="1"/>
  <c r="BM7" i="5"/>
  <c r="BL7" i="5"/>
  <c r="BK7" i="5"/>
  <c r="EL53" i="4" s="1"/>
  <c r="BJ7" i="5"/>
  <c r="BI7" i="5"/>
  <c r="BH7" i="5"/>
  <c r="BG7" i="5"/>
  <c r="BF7" i="5"/>
  <c r="BD7" i="5"/>
  <c r="BC7" i="5"/>
  <c r="BB7" i="5"/>
  <c r="BA7" i="5"/>
  <c r="AN53" i="4" s="1"/>
  <c r="AZ7" i="5"/>
  <c r="AY7" i="5"/>
  <c r="AX7" i="5"/>
  <c r="BZ52" i="4" s="1"/>
  <c r="AW7" i="5"/>
  <c r="BG52" i="4" s="1"/>
  <c r="AV7" i="5"/>
  <c r="AU7" i="5"/>
  <c r="AS7" i="5"/>
  <c r="HJ32" i="4" s="1"/>
  <c r="AR7" i="5"/>
  <c r="AQ7" i="5"/>
  <c r="AP7" i="5"/>
  <c r="AO7" i="5"/>
  <c r="EL32" i="4" s="1"/>
  <c r="AN7" i="5"/>
  <c r="HJ31" i="4" s="1"/>
  <c r="AM7" i="5"/>
  <c r="AL7" i="5"/>
  <c r="AK7" i="5"/>
  <c r="AJ7" i="5"/>
  <c r="EL31" i="4" s="1"/>
  <c r="AH7" i="5"/>
  <c r="AG7" i="5"/>
  <c r="AF7" i="5"/>
  <c r="BG32" i="4" s="1"/>
  <c r="AE7" i="5"/>
  <c r="AN32" i="4" s="1"/>
  <c r="AD7" i="5"/>
  <c r="AC7" i="5"/>
  <c r="AB7" i="5"/>
  <c r="AA7" i="5"/>
  <c r="Z7" i="5"/>
  <c r="Y7" i="5"/>
  <c r="U31" i="4" s="1"/>
  <c r="X7" i="5"/>
  <c r="LJ10" i="4" s="1"/>
  <c r="W7" i="5"/>
  <c r="JQ10" i="4" s="1"/>
  <c r="V7" i="5"/>
  <c r="U7" i="5"/>
  <c r="T7" i="5"/>
  <c r="JQ8" i="4" s="1"/>
  <c r="S7" i="5"/>
  <c r="R7" i="5"/>
  <c r="Q7" i="5"/>
  <c r="P7" i="5"/>
  <c r="O7" i="5"/>
  <c r="N7" i="5"/>
  <c r="M7" i="5"/>
  <c r="L7" i="5"/>
  <c r="CF8" i="4" s="1"/>
  <c r="K7" i="5"/>
  <c r="AQ8" i="4" s="1"/>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B88" i="4"/>
  <c r="MI78" i="4"/>
  <c r="LT78" i="4"/>
  <c r="LE78" i="4"/>
  <c r="KP78" i="4"/>
  <c r="KA78" i="4"/>
  <c r="IT78" i="4"/>
  <c r="IE78" i="4"/>
  <c r="HP78" i="4"/>
  <c r="HA78" i="4"/>
  <c r="GL78" i="4"/>
  <c r="BZ78" i="4"/>
  <c r="BK78" i="4"/>
  <c r="AV78" i="4"/>
  <c r="AG78" i="4"/>
  <c r="R78" i="4"/>
  <c r="MI77" i="4"/>
  <c r="KP77" i="4"/>
  <c r="KA77" i="4"/>
  <c r="IT77" i="4"/>
  <c r="IE77" i="4"/>
  <c r="HP77" i="4"/>
  <c r="HA77" i="4"/>
  <c r="GL77" i="4"/>
  <c r="BZ77" i="4"/>
  <c r="BK77" i="4"/>
  <c r="AV77" i="4"/>
  <c r="AG77" i="4"/>
  <c r="R77" i="4"/>
  <c r="CV67" i="4"/>
  <c r="MA53" i="4"/>
  <c r="LH53" i="4"/>
  <c r="JC53" i="4"/>
  <c r="FX53" i="4"/>
  <c r="FE53" i="4"/>
  <c r="CS53" i="4"/>
  <c r="BZ53" i="4"/>
  <c r="BG53" i="4"/>
  <c r="U53" i="4"/>
  <c r="MA52" i="4"/>
  <c r="LH52" i="4"/>
  <c r="JV52" i="4"/>
  <c r="HJ52" i="4"/>
  <c r="GQ52" i="4"/>
  <c r="FX52" i="4"/>
  <c r="FE52" i="4"/>
  <c r="EL52" i="4"/>
  <c r="CS52" i="4"/>
  <c r="AN52" i="4"/>
  <c r="U52" i="4"/>
  <c r="KO32" i="4"/>
  <c r="JV32" i="4"/>
  <c r="GQ32" i="4"/>
  <c r="FX32" i="4"/>
  <c r="FE32" i="4"/>
  <c r="CS32" i="4"/>
  <c r="BZ32" i="4"/>
  <c r="U32" i="4"/>
  <c r="MA31" i="4"/>
  <c r="LH31" i="4"/>
  <c r="KO31" i="4"/>
  <c r="GQ31" i="4"/>
  <c r="FX31" i="4"/>
  <c r="FE31" i="4"/>
  <c r="CS31" i="4"/>
  <c r="BZ31" i="4"/>
  <c r="BG31" i="4"/>
  <c r="AN31" i="4"/>
  <c r="HX10" i="4"/>
  <c r="DU10" i="4"/>
  <c r="CF10" i="4"/>
  <c r="B10" i="4"/>
  <c r="LJ8" i="4"/>
  <c r="HX8" i="4"/>
  <c r="FJ8" i="4"/>
  <c r="DU8" i="4"/>
  <c r="B8" i="4"/>
  <c r="CS30" i="4" l="1"/>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<sst xmlns="http://schemas.openxmlformats.org/spreadsheetml/2006/main" count="278" uniqueCount="138">
  <si>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</si>
  <si>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</si>
  <si>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</si>
  <si>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</si>
  <si>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</si>
  <si>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</si>
  <si>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</si>
  <si>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</si>
  <si>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</si>
  <si>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</si>
  <si>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</si>
  <si>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</si>
  <si>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</si>
  <si>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</si>
  <si>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</si>
  <si>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</si>
  <si>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</si>
  <si>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</si>
  <si>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</si>
  <si>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</si>
  <si>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</si>
  <si>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</si>
  <si>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</si>
  <si>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</si>
  <si>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</si>
  <si>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</si>
  <si>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</si>
  <si>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</si>
  <si>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</si>
  <si>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</si>
  <si>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</si>
  <si>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</si>
  <si>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</si>
  <si>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</si>
  <si>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</si>
  <si>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</si>
  <si>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</si>
  <si>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</si>
  <si>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</si>
  <si>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</si>
  <si>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</si>
  <si>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</si>
  <si>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</si>
  <si>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</si>
  <si>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</si>
  <si>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</si>
  <si>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</si>
  <si>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</si>
  <si>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</si>
  <si>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</si>
  <si>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</si>
  <si>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</si>
  <si>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</si>
  <si>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</si>
  <si>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</si>
  <si>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</si>
  <si>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</si>
  <si>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</si>
  <si>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</si>
  <si>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</si>
  <si>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</si>
  <si>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</si>
  <si>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</si>
  <si>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</si>
  <si>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</si>
  <si>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</si>
  <si>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</si>
  <si>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</si>
  <si>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</si>
  <si>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</si>
  <si>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</si>
  <si>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</si>
  <si>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</si>
  <si>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</si>
  <si>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</si>
  <si>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</si>
  <si>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</si>
  <si>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</si>
  <si>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</si>
  <si>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</si>
  <si>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</si>
  <si>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</si>
  <si>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</si>
  <si>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</si>
  <si>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</si>
  <si>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</si>
  <si>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</si>
  <si>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</si>
  <si>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</si>
  <si>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</si>
  <si>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</si>
  <si>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</si>
  <si>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</si>
  <si>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</si>
  <si>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</si>
  <si>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</si>
  <si>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</si>
  <si>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</si>
  <si>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</si>
  <si>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</si>
  <si>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</si>
  <si>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</si>
  <si>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当該値(N-3)</t>
    <phoneticPr fontId="5"/>
  </si>
  <si>
    <t>当該値(N-2)</t>
    <phoneticPr fontId="5"/>
  </si>
  <si>
    <t>当該値(N-4)</t>
    <phoneticPr fontId="5"/>
  </si>
  <si>
    <t>当該値(N-1)</t>
    <phoneticPr fontId="5"/>
  </si>
  <si>
    <t>当該値(N)</t>
    <phoneticPr fontId="5"/>
  </si>
  <si>
    <t>当該値(N-4)</t>
    <phoneticPr fontId="5"/>
  </si>
  <si>
    <t>当該値(N-1)</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</si>
  <si>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</si>
  <si>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</si>
  <si>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</si>
  <si>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</si>
  <si>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</si>
  <si>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</si>
  <si>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</si>
  <si>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愛知県　安城市</t>
  </si>
  <si>
    <t>新安城駅北第1駐車場</t>
  </si>
  <si>
    <t>法非適用</t>
  </si>
  <si>
    <t>駐車場整備事業</t>
  </si>
  <si>
    <t>-</t>
  </si>
  <si>
    <t>Ａ３Ｂ１</t>
  </si>
  <si>
    <t>非設置</t>
  </si>
  <si>
    <t>該当数値なし</t>
  </si>
  <si>
    <t>その他駐車場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</si>
  <si>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</si>
  <si>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</si>
  <si>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</si>
  <si>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</si>
  <si>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</si>
  <si>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</si>
  <si>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</si>
  <si>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</si>
  <si>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</si>
  <si>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R03は精算機器の更新により①収益的収支比率、④売上高GOP比率及び⑤EBITDAが大きく減少した。また、R02はコロナ禍により①収益的収支比率が減少し、R04も継続している。しかし、①収益的収支比率は100％以上で、④売上高GOP比率は平均値を上回り、⑤EBITDAは一定の水準で推移しており、他会計補助金等に頼ることなく健全経営を続けている。</t>
    <phoneticPr fontId="5"/>
  </si>
  <si>
    <t>地方公営企業法を適用していないため、⑥有形固定資産減価償却率及び⑨累積欠損金比率について「該当なし」となっている。また、⑩企業債残高対料金収入比率については、企業債残高が無いため０となる。なお、細かな施設の更新や修繕は今後必要に応じて行っていく。</t>
    <phoneticPr fontId="5"/>
  </si>
  <si>
    <t>⑪稼働率が平均値を下回っているが、100％以上であり、安定的な稼働率を維持している。市主要駅が周辺にあり、利用者の傾向として通勤等によるパーク＆ライドが目的であるため、駐車場としてのニーズはあると考えられる。</t>
    <phoneticPr fontId="5"/>
  </si>
  <si>
    <t>R03は精算機器更新により収益等は低い数値を示している。しかしその他の年度については平均値より低い部分が見受けられるものの、他会計補助金等に頼ることなく概ね黒字経営を続けられている。本駐車場は、駅の送迎等による短時間利用と、パーク＆ライドの需要があり、安定した収入を得ているため、継続して経営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</si>
</sst>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478.4</c:v>
                </c:pt>
                <c:pt idx="1">
                  <c:v>286.89999999999998</c:v>
                </c:pt>
                <c:pt idx="2">
                  <c:v>25.2</c:v>
                </c:pt>
                <c:pt idx="3">
                  <c:v>286.39999999999998</c:v>
                </c:pt>
                <c:pt idx="4">
                  <c:v>393.1</c:v>
                </c:pt>
              </c:numCache>
            </c:numRef>
          </c:val>
          <c:extLst>
            <c:ext xmlns:c16="http://schemas.microsoft.com/office/drawing/2014/chart" uri="{C3380CC4-5D6E-409C-BE32-E72D297353CC}">
              <c16:uniqueId val="{00000000-C667-418E-A66F-BDDC2B759D2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C667-418E-A66F-BDDC2B759D2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797-45FF-B80D-020FAC0E938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8797-45FF-B80D-020FAC0E938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7B35-4A7F-9F65-0ECE175A2D0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B35-4A7F-9F65-0ECE175A2D0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4875-4960-9021-EE61EB78582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875-4960-9021-EE61EB78582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958-4437-A6E5-1368F8265DF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0958-4437-A6E5-1368F8265DF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3A6-4641-9106-C44EDFE1358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63A6-4641-9106-C44EDFE1358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219.2</c:v>
                </c:pt>
                <c:pt idx="1">
                  <c:v>188.5</c:v>
                </c:pt>
                <c:pt idx="2">
                  <c:v>180.8</c:v>
                </c:pt>
                <c:pt idx="3">
                  <c:v>219.2</c:v>
                </c:pt>
                <c:pt idx="4">
                  <c:v>257.7</c:v>
                </c:pt>
              </c:numCache>
            </c:numRef>
          </c:val>
          <c:extLst>
            <c:ext xmlns:c16="http://schemas.microsoft.com/office/drawing/2014/chart" uri="{C3380CC4-5D6E-409C-BE32-E72D297353CC}">
              <c16:uniqueId val="{00000000-6792-46A2-8486-26D4C2A9411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6792-46A2-8486-26D4C2A9411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79.099999999999994</c:v>
                </c:pt>
                <c:pt idx="1">
                  <c:v>65.2</c:v>
                </c:pt>
                <c:pt idx="2">
                  <c:v>-297.39999999999998</c:v>
                </c:pt>
                <c:pt idx="3">
                  <c:v>65.099999999999994</c:v>
                </c:pt>
                <c:pt idx="4">
                  <c:v>74.599999999999994</c:v>
                </c:pt>
              </c:numCache>
            </c:numRef>
          </c:val>
          <c:extLst>
            <c:ext xmlns:c16="http://schemas.microsoft.com/office/drawing/2014/chart" uri="{C3380CC4-5D6E-409C-BE32-E72D297353CC}">
              <c16:uniqueId val="{00000000-5314-4E92-9804-3FFE6271D90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5314-4E92-9804-3FFE6271D90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6698</c:v>
                </c:pt>
                <c:pt idx="1">
                  <c:v>3456</c:v>
                </c:pt>
                <c:pt idx="2">
                  <c:v>-11907</c:v>
                </c:pt>
                <c:pt idx="3">
                  <c:v>3080</c:v>
                </c:pt>
                <c:pt idx="4">
                  <c:v>4769</c:v>
                </c:pt>
              </c:numCache>
            </c:numRef>
          </c:val>
          <c:extLst>
            <c:ext xmlns:c16="http://schemas.microsoft.com/office/drawing/2014/chart" uri="{C3380CC4-5D6E-409C-BE32-E72D297353CC}">
              <c16:uniqueId val="{00000000-1620-411F-9B82-7DACA49EEF5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1620-411F-9B82-7DACA49EEF5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9140625" defaultRowHeight="13.3" x14ac:dyDescent="0.25"/>
  <cols>
    <col min="1" max="1" width="2.69140625" customWidth="1"/>
    <col min="2" max="2" width="0.84375" customWidth="1"/>
    <col min="3" max="244" width="0.69140625" customWidth="1"/>
    <col min="245" max="245" width="0.84375" customWidth="1"/>
    <col min="246" max="366" width="0.69140625" customWidth="1"/>
    <col min="368" max="382" width="3.07421875" customWidth="1"/>
  </cols>
  <sheetData>
    <row r="1" spans="1:382"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5">
      <c r="A6" s="2"/>
      <c r="B6" s="130" t="str">
        <f>データ!H6&amp;"　"&amp;データ!I6</f>
        <v>愛知県安城市　新安城駅北第1駐車場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754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124</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134</v>
      </c>
      <c r="NE15" s="77"/>
      <c r="NF15" s="77"/>
      <c r="NG15" s="77"/>
      <c r="NH15" s="77"/>
      <c r="NI15" s="77"/>
      <c r="NJ15" s="77"/>
      <c r="NK15" s="77"/>
      <c r="NL15" s="77"/>
      <c r="NM15" s="77"/>
      <c r="NN15" s="77"/>
      <c r="NO15" s="77"/>
      <c r="NP15" s="77"/>
      <c r="NQ15" s="77"/>
      <c r="NR15" s="78"/>
    </row>
    <row r="16" spans="1:382" ht="13.5" customHeight="1" x14ac:dyDescent="0.2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5">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5">
      <c r="A31" s="2"/>
      <c r="B31" s="11"/>
      <c r="C31" s="2"/>
      <c r="D31" s="2"/>
      <c r="E31" s="2"/>
      <c r="F31" s="2"/>
      <c r="I31" s="16"/>
      <c r="J31" s="94" t="s">
        <v>27</v>
      </c>
      <c r="K31" s="95"/>
      <c r="L31" s="95"/>
      <c r="M31" s="95"/>
      <c r="N31" s="95"/>
      <c r="O31" s="95"/>
      <c r="P31" s="95"/>
      <c r="Q31" s="95"/>
      <c r="R31" s="95"/>
      <c r="S31" s="95"/>
      <c r="T31" s="96"/>
      <c r="U31" s="98">
        <f>データ!Y7</f>
        <v>478.4</v>
      </c>
      <c r="V31" s="98"/>
      <c r="W31" s="98"/>
      <c r="X31" s="98"/>
      <c r="Y31" s="98"/>
      <c r="Z31" s="98"/>
      <c r="AA31" s="98"/>
      <c r="AB31" s="98"/>
      <c r="AC31" s="98"/>
      <c r="AD31" s="98"/>
      <c r="AE31" s="98"/>
      <c r="AF31" s="98"/>
      <c r="AG31" s="98"/>
      <c r="AH31" s="98"/>
      <c r="AI31" s="98"/>
      <c r="AJ31" s="98"/>
      <c r="AK31" s="98"/>
      <c r="AL31" s="98"/>
      <c r="AM31" s="98"/>
      <c r="AN31" s="98">
        <f>データ!Z7</f>
        <v>286.89999999999998</v>
      </c>
      <c r="AO31" s="98"/>
      <c r="AP31" s="98"/>
      <c r="AQ31" s="98"/>
      <c r="AR31" s="98"/>
      <c r="AS31" s="98"/>
      <c r="AT31" s="98"/>
      <c r="AU31" s="98"/>
      <c r="AV31" s="98"/>
      <c r="AW31" s="98"/>
      <c r="AX31" s="98"/>
      <c r="AY31" s="98"/>
      <c r="AZ31" s="98"/>
      <c r="BA31" s="98"/>
      <c r="BB31" s="98"/>
      <c r="BC31" s="98"/>
      <c r="BD31" s="98"/>
      <c r="BE31" s="98"/>
      <c r="BF31" s="98"/>
      <c r="BG31" s="98">
        <f>データ!AA7</f>
        <v>25.2</v>
      </c>
      <c r="BH31" s="98"/>
      <c r="BI31" s="98"/>
      <c r="BJ31" s="98"/>
      <c r="BK31" s="98"/>
      <c r="BL31" s="98"/>
      <c r="BM31" s="98"/>
      <c r="BN31" s="98"/>
      <c r="BO31" s="98"/>
      <c r="BP31" s="98"/>
      <c r="BQ31" s="98"/>
      <c r="BR31" s="98"/>
      <c r="BS31" s="98"/>
      <c r="BT31" s="98"/>
      <c r="BU31" s="98"/>
      <c r="BV31" s="98"/>
      <c r="BW31" s="98"/>
      <c r="BX31" s="98"/>
      <c r="BY31" s="98"/>
      <c r="BZ31" s="98">
        <f>データ!AB7</f>
        <v>286.39999999999998</v>
      </c>
      <c r="CA31" s="98"/>
      <c r="CB31" s="98"/>
      <c r="CC31" s="98"/>
      <c r="CD31" s="98"/>
      <c r="CE31" s="98"/>
      <c r="CF31" s="98"/>
      <c r="CG31" s="98"/>
      <c r="CH31" s="98"/>
      <c r="CI31" s="98"/>
      <c r="CJ31" s="98"/>
      <c r="CK31" s="98"/>
      <c r="CL31" s="98"/>
      <c r="CM31" s="98"/>
      <c r="CN31" s="98"/>
      <c r="CO31" s="98"/>
      <c r="CP31" s="98"/>
      <c r="CQ31" s="98"/>
      <c r="CR31" s="98"/>
      <c r="CS31" s="98">
        <f>データ!AC7</f>
        <v>393.1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219.2</v>
      </c>
      <c r="JD31" s="67"/>
      <c r="JE31" s="67"/>
      <c r="JF31" s="67"/>
      <c r="JG31" s="67"/>
      <c r="JH31" s="67"/>
      <c r="JI31" s="67"/>
      <c r="JJ31" s="67"/>
      <c r="JK31" s="67"/>
      <c r="JL31" s="67"/>
      <c r="JM31" s="67"/>
      <c r="JN31" s="67"/>
      <c r="JO31" s="67"/>
      <c r="JP31" s="67"/>
      <c r="JQ31" s="67"/>
      <c r="JR31" s="67"/>
      <c r="JS31" s="67"/>
      <c r="JT31" s="67"/>
      <c r="JU31" s="68"/>
      <c r="JV31" s="66">
        <f>データ!DL7</f>
        <v>188.5</v>
      </c>
      <c r="JW31" s="67"/>
      <c r="JX31" s="67"/>
      <c r="JY31" s="67"/>
      <c r="JZ31" s="67"/>
      <c r="KA31" s="67"/>
      <c r="KB31" s="67"/>
      <c r="KC31" s="67"/>
      <c r="KD31" s="67"/>
      <c r="KE31" s="67"/>
      <c r="KF31" s="67"/>
      <c r="KG31" s="67"/>
      <c r="KH31" s="67"/>
      <c r="KI31" s="67"/>
      <c r="KJ31" s="67"/>
      <c r="KK31" s="67"/>
      <c r="KL31" s="67"/>
      <c r="KM31" s="67"/>
      <c r="KN31" s="68"/>
      <c r="KO31" s="66">
        <f>データ!DM7</f>
        <v>180.8</v>
      </c>
      <c r="KP31" s="67"/>
      <c r="KQ31" s="67"/>
      <c r="KR31" s="67"/>
      <c r="KS31" s="67"/>
      <c r="KT31" s="67"/>
      <c r="KU31" s="67"/>
      <c r="KV31" s="67"/>
      <c r="KW31" s="67"/>
      <c r="KX31" s="67"/>
      <c r="KY31" s="67"/>
      <c r="KZ31" s="67"/>
      <c r="LA31" s="67"/>
      <c r="LB31" s="67"/>
      <c r="LC31" s="67"/>
      <c r="LD31" s="67"/>
      <c r="LE31" s="67"/>
      <c r="LF31" s="67"/>
      <c r="LG31" s="68"/>
      <c r="LH31" s="66">
        <f>データ!DN7</f>
        <v>219.2</v>
      </c>
      <c r="LI31" s="67"/>
      <c r="LJ31" s="67"/>
      <c r="LK31" s="67"/>
      <c r="LL31" s="67"/>
      <c r="LM31" s="67"/>
      <c r="LN31" s="67"/>
      <c r="LO31" s="67"/>
      <c r="LP31" s="67"/>
      <c r="LQ31" s="67"/>
      <c r="LR31" s="67"/>
      <c r="LS31" s="67"/>
      <c r="LT31" s="67"/>
      <c r="LU31" s="67"/>
      <c r="LV31" s="67"/>
      <c r="LW31" s="67"/>
      <c r="LX31" s="67"/>
      <c r="LY31" s="67"/>
      <c r="LZ31" s="68"/>
      <c r="MA31" s="66">
        <f>データ!DO7</f>
        <v>257.7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5">
      <c r="A32" s="2"/>
      <c r="B32" s="11"/>
      <c r="C32" s="2"/>
      <c r="D32" s="2"/>
      <c r="E32" s="2"/>
      <c r="F32" s="2"/>
      <c r="G32" s="2"/>
      <c r="H32" s="2"/>
      <c r="I32" s="16"/>
      <c r="J32" s="94" t="s">
        <v>29</v>
      </c>
      <c r="K32" s="95"/>
      <c r="L32" s="95"/>
      <c r="M32" s="95"/>
      <c r="N32" s="95"/>
      <c r="O32" s="95"/>
      <c r="P32" s="95"/>
      <c r="Q32" s="95"/>
      <c r="R32" s="95"/>
      <c r="S32" s="95"/>
      <c r="T32" s="96"/>
      <c r="U32" s="98">
        <f>データ!AD7</f>
        <v>754.2</v>
      </c>
      <c r="V32" s="98"/>
      <c r="W32" s="98"/>
      <c r="X32" s="98"/>
      <c r="Y32" s="98"/>
      <c r="Z32" s="98"/>
      <c r="AA32" s="98"/>
      <c r="AB32" s="98"/>
      <c r="AC32" s="98"/>
      <c r="AD32" s="98"/>
      <c r="AE32" s="98"/>
      <c r="AF32" s="98"/>
      <c r="AG32" s="98"/>
      <c r="AH32" s="98"/>
      <c r="AI32" s="98"/>
      <c r="AJ32" s="98"/>
      <c r="AK32" s="98"/>
      <c r="AL32" s="98"/>
      <c r="AM32" s="98"/>
      <c r="AN32" s="98">
        <f>データ!AE7</f>
        <v>383.4</v>
      </c>
      <c r="AO32" s="98"/>
      <c r="AP32" s="98"/>
      <c r="AQ32" s="98"/>
      <c r="AR32" s="98"/>
      <c r="AS32" s="98"/>
      <c r="AT32" s="98"/>
      <c r="AU32" s="98"/>
      <c r="AV32" s="98"/>
      <c r="AW32" s="98"/>
      <c r="AX32" s="98"/>
      <c r="AY32" s="98"/>
      <c r="AZ32" s="98"/>
      <c r="BA32" s="98"/>
      <c r="BB32" s="98"/>
      <c r="BC32" s="98"/>
      <c r="BD32" s="98"/>
      <c r="BE32" s="98"/>
      <c r="BF32" s="98"/>
      <c r="BG32" s="98">
        <f>データ!AF7</f>
        <v>338.4</v>
      </c>
      <c r="BH32" s="98"/>
      <c r="BI32" s="98"/>
      <c r="BJ32" s="98"/>
      <c r="BK32" s="98"/>
      <c r="BL32" s="98"/>
      <c r="BM32" s="98"/>
      <c r="BN32" s="98"/>
      <c r="BO32" s="98"/>
      <c r="BP32" s="98"/>
      <c r="BQ32" s="98"/>
      <c r="BR32" s="98"/>
      <c r="BS32" s="98"/>
      <c r="BT32" s="98"/>
      <c r="BU32" s="98"/>
      <c r="BV32" s="98"/>
      <c r="BW32" s="98"/>
      <c r="BX32" s="98"/>
      <c r="BY32" s="98"/>
      <c r="BZ32" s="98">
        <f>データ!AG7</f>
        <v>1268.9000000000001</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2</v>
      </c>
      <c r="EM32" s="98"/>
      <c r="EN32" s="98"/>
      <c r="EO32" s="98"/>
      <c r="EP32" s="98"/>
      <c r="EQ32" s="98"/>
      <c r="ER32" s="98"/>
      <c r="ES32" s="98"/>
      <c r="ET32" s="98"/>
      <c r="EU32" s="98"/>
      <c r="EV32" s="98"/>
      <c r="EW32" s="98"/>
      <c r="EX32" s="98"/>
      <c r="EY32" s="98"/>
      <c r="EZ32" s="98"/>
      <c r="FA32" s="98"/>
      <c r="FB32" s="98"/>
      <c r="FC32" s="98"/>
      <c r="FD32" s="98"/>
      <c r="FE32" s="98">
        <f>データ!AP7</f>
        <v>10.199999999999999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1.9</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295.5</v>
      </c>
      <c r="JD32" s="67"/>
      <c r="JE32" s="67"/>
      <c r="JF32" s="67"/>
      <c r="JG32" s="67"/>
      <c r="JH32" s="67"/>
      <c r="JI32" s="67"/>
      <c r="JJ32" s="67"/>
      <c r="JK32" s="67"/>
      <c r="JL32" s="67"/>
      <c r="JM32" s="67"/>
      <c r="JN32" s="67"/>
      <c r="JO32" s="67"/>
      <c r="JP32" s="67"/>
      <c r="JQ32" s="67"/>
      <c r="JR32" s="67"/>
      <c r="JS32" s="67"/>
      <c r="JT32" s="67"/>
      <c r="JU32" s="68"/>
      <c r="JV32" s="66">
        <f>データ!DQ7</f>
        <v>224.4</v>
      </c>
      <c r="JW32" s="67"/>
      <c r="JX32" s="67"/>
      <c r="JY32" s="67"/>
      <c r="JZ32" s="67"/>
      <c r="KA32" s="67"/>
      <c r="KB32" s="67"/>
      <c r="KC32" s="67"/>
      <c r="KD32" s="67"/>
      <c r="KE32" s="67"/>
      <c r="KF32" s="67"/>
      <c r="KG32" s="67"/>
      <c r="KH32" s="67"/>
      <c r="KI32" s="67"/>
      <c r="KJ32" s="67"/>
      <c r="KK32" s="67"/>
      <c r="KL32" s="67"/>
      <c r="KM32" s="67"/>
      <c r="KN32" s="68"/>
      <c r="KO32" s="66">
        <f>データ!DR7</f>
        <v>251.9</v>
      </c>
      <c r="KP32" s="67"/>
      <c r="KQ32" s="67"/>
      <c r="KR32" s="67"/>
      <c r="KS32" s="67"/>
      <c r="KT32" s="67"/>
      <c r="KU32" s="67"/>
      <c r="KV32" s="67"/>
      <c r="KW32" s="67"/>
      <c r="KX32" s="67"/>
      <c r="KY32" s="67"/>
      <c r="KZ32" s="67"/>
      <c r="LA32" s="67"/>
      <c r="LB32" s="67"/>
      <c r="LC32" s="67"/>
      <c r="LD32" s="67"/>
      <c r="LE32" s="67"/>
      <c r="LF32" s="67"/>
      <c r="LG32" s="68"/>
      <c r="LH32" s="66">
        <f>データ!DS7</f>
        <v>291.5</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135</v>
      </c>
      <c r="NE32" s="77"/>
      <c r="NF32" s="77"/>
      <c r="NG32" s="77"/>
      <c r="NH32" s="77"/>
      <c r="NI32" s="77"/>
      <c r="NJ32" s="77"/>
      <c r="NK32" s="77"/>
      <c r="NL32" s="77"/>
      <c r="NM32" s="77"/>
      <c r="NN32" s="77"/>
      <c r="NO32" s="77"/>
      <c r="NP32" s="77"/>
      <c r="NQ32" s="77"/>
      <c r="NR32" s="78"/>
    </row>
    <row r="33" spans="1:382" ht="13.5" customHeight="1" x14ac:dyDescent="0.2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136</v>
      </c>
      <c r="NE49" s="77"/>
      <c r="NF49" s="77"/>
      <c r="NG49" s="77"/>
      <c r="NH49" s="77"/>
      <c r="NI49" s="77"/>
      <c r="NJ49" s="77"/>
      <c r="NK49" s="77"/>
      <c r="NL49" s="77"/>
      <c r="NM49" s="77"/>
      <c r="NN49" s="77"/>
      <c r="NO49" s="77"/>
      <c r="NP49" s="77"/>
      <c r="NQ49" s="77"/>
      <c r="NR49" s="78"/>
    </row>
    <row r="50" spans="1:382" ht="13.5" customHeight="1" x14ac:dyDescent="0.2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5">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79.099999999999994</v>
      </c>
      <c r="EM52" s="98"/>
      <c r="EN52" s="98"/>
      <c r="EO52" s="98"/>
      <c r="EP52" s="98"/>
      <c r="EQ52" s="98"/>
      <c r="ER52" s="98"/>
      <c r="ES52" s="98"/>
      <c r="ET52" s="98"/>
      <c r="EU52" s="98"/>
      <c r="EV52" s="98"/>
      <c r="EW52" s="98"/>
      <c r="EX52" s="98"/>
      <c r="EY52" s="98"/>
      <c r="EZ52" s="98"/>
      <c r="FA52" s="98"/>
      <c r="FB52" s="98"/>
      <c r="FC52" s="98"/>
      <c r="FD52" s="98"/>
      <c r="FE52" s="98">
        <f>データ!BG7</f>
        <v>65.2</v>
      </c>
      <c r="FF52" s="98"/>
      <c r="FG52" s="98"/>
      <c r="FH52" s="98"/>
      <c r="FI52" s="98"/>
      <c r="FJ52" s="98"/>
      <c r="FK52" s="98"/>
      <c r="FL52" s="98"/>
      <c r="FM52" s="98"/>
      <c r="FN52" s="98"/>
      <c r="FO52" s="98"/>
      <c r="FP52" s="98"/>
      <c r="FQ52" s="98"/>
      <c r="FR52" s="98"/>
      <c r="FS52" s="98"/>
      <c r="FT52" s="98"/>
      <c r="FU52" s="98"/>
      <c r="FV52" s="98"/>
      <c r="FW52" s="98"/>
      <c r="FX52" s="98">
        <f>データ!BH7</f>
        <v>-297.39999999999998</v>
      </c>
      <c r="FY52" s="98"/>
      <c r="FZ52" s="98"/>
      <c r="GA52" s="98"/>
      <c r="GB52" s="98"/>
      <c r="GC52" s="98"/>
      <c r="GD52" s="98"/>
      <c r="GE52" s="98"/>
      <c r="GF52" s="98"/>
      <c r="GG52" s="98"/>
      <c r="GH52" s="98"/>
      <c r="GI52" s="98"/>
      <c r="GJ52" s="98"/>
      <c r="GK52" s="98"/>
      <c r="GL52" s="98"/>
      <c r="GM52" s="98"/>
      <c r="GN52" s="98"/>
      <c r="GO52" s="98"/>
      <c r="GP52" s="98"/>
      <c r="GQ52" s="98">
        <f>データ!BI7</f>
        <v>65.099999999999994</v>
      </c>
      <c r="GR52" s="98"/>
      <c r="GS52" s="98"/>
      <c r="GT52" s="98"/>
      <c r="GU52" s="98"/>
      <c r="GV52" s="98"/>
      <c r="GW52" s="98"/>
      <c r="GX52" s="98"/>
      <c r="GY52" s="98"/>
      <c r="GZ52" s="98"/>
      <c r="HA52" s="98"/>
      <c r="HB52" s="98"/>
      <c r="HC52" s="98"/>
      <c r="HD52" s="98"/>
      <c r="HE52" s="98"/>
      <c r="HF52" s="98"/>
      <c r="HG52" s="98"/>
      <c r="HH52" s="98"/>
      <c r="HI52" s="98"/>
      <c r="HJ52" s="98">
        <f>データ!BJ7</f>
        <v>74.599999999999994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6698</v>
      </c>
      <c r="JD52" s="97"/>
      <c r="JE52" s="97"/>
      <c r="JF52" s="97"/>
      <c r="JG52" s="97"/>
      <c r="JH52" s="97"/>
      <c r="JI52" s="97"/>
      <c r="JJ52" s="97"/>
      <c r="JK52" s="97"/>
      <c r="JL52" s="97"/>
      <c r="JM52" s="97"/>
      <c r="JN52" s="97"/>
      <c r="JO52" s="97"/>
      <c r="JP52" s="97"/>
      <c r="JQ52" s="97"/>
      <c r="JR52" s="97"/>
      <c r="JS52" s="97"/>
      <c r="JT52" s="97"/>
      <c r="JU52" s="97"/>
      <c r="JV52" s="97">
        <f>データ!BR7</f>
        <v>3456</v>
      </c>
      <c r="JW52" s="97"/>
      <c r="JX52" s="97"/>
      <c r="JY52" s="97"/>
      <c r="JZ52" s="97"/>
      <c r="KA52" s="97"/>
      <c r="KB52" s="97"/>
      <c r="KC52" s="97"/>
      <c r="KD52" s="97"/>
      <c r="KE52" s="97"/>
      <c r="KF52" s="97"/>
      <c r="KG52" s="97"/>
      <c r="KH52" s="97"/>
      <c r="KI52" s="97"/>
      <c r="KJ52" s="97"/>
      <c r="KK52" s="97"/>
      <c r="KL52" s="97"/>
      <c r="KM52" s="97"/>
      <c r="KN52" s="97"/>
      <c r="KO52" s="97">
        <f>データ!BS7</f>
        <v>-11907</v>
      </c>
      <c r="KP52" s="97"/>
      <c r="KQ52" s="97"/>
      <c r="KR52" s="97"/>
      <c r="KS52" s="97"/>
      <c r="KT52" s="97"/>
      <c r="KU52" s="97"/>
      <c r="KV52" s="97"/>
      <c r="KW52" s="97"/>
      <c r="KX52" s="97"/>
      <c r="KY52" s="97"/>
      <c r="KZ52" s="97"/>
      <c r="LA52" s="97"/>
      <c r="LB52" s="97"/>
      <c r="LC52" s="97"/>
      <c r="LD52" s="97"/>
      <c r="LE52" s="97"/>
      <c r="LF52" s="97"/>
      <c r="LG52" s="97"/>
      <c r="LH52" s="97">
        <f>データ!BT7</f>
        <v>3080</v>
      </c>
      <c r="LI52" s="97"/>
      <c r="LJ52" s="97"/>
      <c r="LK52" s="97"/>
      <c r="LL52" s="97"/>
      <c r="LM52" s="97"/>
      <c r="LN52" s="97"/>
      <c r="LO52" s="97"/>
      <c r="LP52" s="97"/>
      <c r="LQ52" s="97"/>
      <c r="LR52" s="97"/>
      <c r="LS52" s="97"/>
      <c r="LT52" s="97"/>
      <c r="LU52" s="97"/>
      <c r="LV52" s="97"/>
      <c r="LW52" s="97"/>
      <c r="LX52" s="97"/>
      <c r="LY52" s="97"/>
      <c r="LZ52" s="97"/>
      <c r="MA52" s="97">
        <f>データ!BU7</f>
        <v>4769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5">
      <c r="A53" s="2"/>
      <c r="B53" s="11"/>
      <c r="C53" s="2"/>
      <c r="D53" s="2"/>
      <c r="E53" s="2"/>
      <c r="F53" s="2"/>
      <c r="G53" s="2"/>
      <c r="H53" s="2"/>
      <c r="I53" s="16"/>
      <c r="J53" s="94" t="s">
        <v>29</v>
      </c>
      <c r="K53" s="95"/>
      <c r="L53" s="95"/>
      <c r="M53" s="95"/>
      <c r="N53" s="95"/>
      <c r="O53" s="95"/>
      <c r="P53" s="95"/>
      <c r="Q53" s="95"/>
      <c r="R53" s="95"/>
      <c r="S53" s="95"/>
      <c r="T53" s="96"/>
      <c r="U53" s="97">
        <f>データ!AZ7</f>
        <v>15</v>
      </c>
      <c r="V53" s="97"/>
      <c r="W53" s="97"/>
      <c r="X53" s="97"/>
      <c r="Y53" s="97"/>
      <c r="Z53" s="97"/>
      <c r="AA53" s="97"/>
      <c r="AB53" s="97"/>
      <c r="AC53" s="97"/>
      <c r="AD53" s="97"/>
      <c r="AE53" s="97"/>
      <c r="AF53" s="97"/>
      <c r="AG53" s="97"/>
      <c r="AH53" s="97"/>
      <c r="AI53" s="97"/>
      <c r="AJ53" s="97"/>
      <c r="AK53" s="97"/>
      <c r="AL53" s="97"/>
      <c r="AM53" s="97"/>
      <c r="AN53" s="97">
        <f>データ!BA7</f>
        <v>407</v>
      </c>
      <c r="AO53" s="97"/>
      <c r="AP53" s="97"/>
      <c r="AQ53" s="97"/>
      <c r="AR53" s="97"/>
      <c r="AS53" s="97"/>
      <c r="AT53" s="97"/>
      <c r="AU53" s="97"/>
      <c r="AV53" s="97"/>
      <c r="AW53" s="97"/>
      <c r="AX53" s="97"/>
      <c r="AY53" s="97"/>
      <c r="AZ53" s="97"/>
      <c r="BA53" s="97"/>
      <c r="BB53" s="97"/>
      <c r="BC53" s="97"/>
      <c r="BD53" s="97"/>
      <c r="BE53" s="97"/>
      <c r="BF53" s="97"/>
      <c r="BG53" s="97">
        <f>データ!BB7</f>
        <v>166</v>
      </c>
      <c r="BH53" s="97"/>
      <c r="BI53" s="97"/>
      <c r="BJ53" s="97"/>
      <c r="BK53" s="97"/>
      <c r="BL53" s="97"/>
      <c r="BM53" s="97"/>
      <c r="BN53" s="97"/>
      <c r="BO53" s="97"/>
      <c r="BP53" s="97"/>
      <c r="BQ53" s="97"/>
      <c r="BR53" s="97"/>
      <c r="BS53" s="97"/>
      <c r="BT53" s="97"/>
      <c r="BU53" s="97"/>
      <c r="BV53" s="97"/>
      <c r="BW53" s="97"/>
      <c r="BX53" s="97"/>
      <c r="BY53" s="97"/>
      <c r="BZ53" s="97">
        <f>データ!BC7</f>
        <v>18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33.6</v>
      </c>
      <c r="EM53" s="98"/>
      <c r="EN53" s="98"/>
      <c r="EO53" s="98"/>
      <c r="EP53" s="98"/>
      <c r="EQ53" s="98"/>
      <c r="ER53" s="98"/>
      <c r="ES53" s="98"/>
      <c r="ET53" s="98"/>
      <c r="EU53" s="98"/>
      <c r="EV53" s="98"/>
      <c r="EW53" s="98"/>
      <c r="EX53" s="98"/>
      <c r="EY53" s="98"/>
      <c r="EZ53" s="98"/>
      <c r="FA53" s="98"/>
      <c r="FB53" s="98"/>
      <c r="FC53" s="98"/>
      <c r="FD53" s="98"/>
      <c r="FE53" s="98">
        <f>データ!BL7</f>
        <v>-122.5</v>
      </c>
      <c r="FF53" s="98"/>
      <c r="FG53" s="98"/>
      <c r="FH53" s="98"/>
      <c r="FI53" s="98"/>
      <c r="FJ53" s="98"/>
      <c r="FK53" s="98"/>
      <c r="FL53" s="98"/>
      <c r="FM53" s="98"/>
      <c r="FN53" s="98"/>
      <c r="FO53" s="98"/>
      <c r="FP53" s="98"/>
      <c r="FQ53" s="98"/>
      <c r="FR53" s="98"/>
      <c r="FS53" s="98"/>
      <c r="FT53" s="98"/>
      <c r="FU53" s="98"/>
      <c r="FV53" s="98"/>
      <c r="FW53" s="98"/>
      <c r="FX53" s="98">
        <f>データ!BM7</f>
        <v>8.5</v>
      </c>
      <c r="FY53" s="98"/>
      <c r="FZ53" s="98"/>
      <c r="GA53" s="98"/>
      <c r="GB53" s="98"/>
      <c r="GC53" s="98"/>
      <c r="GD53" s="98"/>
      <c r="GE53" s="98"/>
      <c r="GF53" s="98"/>
      <c r="GG53" s="98"/>
      <c r="GH53" s="98"/>
      <c r="GI53" s="98"/>
      <c r="GJ53" s="98"/>
      <c r="GK53" s="98"/>
      <c r="GL53" s="98"/>
      <c r="GM53" s="98"/>
      <c r="GN53" s="98"/>
      <c r="GO53" s="98"/>
      <c r="GP53" s="98"/>
      <c r="GQ53" s="98">
        <f>データ!BN7</f>
        <v>26.6</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7940</v>
      </c>
      <c r="JD53" s="97"/>
      <c r="JE53" s="97"/>
      <c r="JF53" s="97"/>
      <c r="JG53" s="97"/>
      <c r="JH53" s="97"/>
      <c r="JI53" s="97"/>
      <c r="JJ53" s="97"/>
      <c r="JK53" s="97"/>
      <c r="JL53" s="97"/>
      <c r="JM53" s="97"/>
      <c r="JN53" s="97"/>
      <c r="JO53" s="97"/>
      <c r="JP53" s="97"/>
      <c r="JQ53" s="97"/>
      <c r="JR53" s="97"/>
      <c r="JS53" s="97"/>
      <c r="JT53" s="97"/>
      <c r="JU53" s="97"/>
      <c r="JV53" s="97">
        <f>データ!BW7</f>
        <v>2576</v>
      </c>
      <c r="JW53" s="97"/>
      <c r="JX53" s="97"/>
      <c r="JY53" s="97"/>
      <c r="JZ53" s="97"/>
      <c r="KA53" s="97"/>
      <c r="KB53" s="97"/>
      <c r="KC53" s="97"/>
      <c r="KD53" s="97"/>
      <c r="KE53" s="97"/>
      <c r="KF53" s="97"/>
      <c r="KG53" s="97"/>
      <c r="KH53" s="97"/>
      <c r="KI53" s="97"/>
      <c r="KJ53" s="97"/>
      <c r="KK53" s="97"/>
      <c r="KL53" s="97"/>
      <c r="KM53" s="97"/>
      <c r="KN53" s="97"/>
      <c r="KO53" s="97">
        <f>データ!BX7</f>
        <v>4153</v>
      </c>
      <c r="KP53" s="97"/>
      <c r="KQ53" s="97"/>
      <c r="KR53" s="97"/>
      <c r="KS53" s="97"/>
      <c r="KT53" s="97"/>
      <c r="KU53" s="97"/>
      <c r="KV53" s="97"/>
      <c r="KW53" s="97"/>
      <c r="KX53" s="97"/>
      <c r="KY53" s="97"/>
      <c r="KZ53" s="97"/>
      <c r="LA53" s="97"/>
      <c r="LB53" s="97"/>
      <c r="LC53" s="97"/>
      <c r="LD53" s="97"/>
      <c r="LE53" s="97"/>
      <c r="LF53" s="97"/>
      <c r="LG53" s="97"/>
      <c r="LH53" s="97">
        <f>データ!BY7</f>
        <v>6140</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137</v>
      </c>
      <c r="NE66" s="77"/>
      <c r="NF66" s="77"/>
      <c r="NG66" s="77"/>
      <c r="NH66" s="77"/>
      <c r="NI66" s="77"/>
      <c r="NJ66" s="77"/>
      <c r="NK66" s="77"/>
      <c r="NL66" s="77"/>
      <c r="NM66" s="77"/>
      <c r="NN66" s="77"/>
      <c r="NO66" s="77"/>
      <c r="NP66" s="77"/>
      <c r="NQ66" s="77"/>
      <c r="NR66" s="78"/>
    </row>
    <row r="67" spans="1:382" ht="13.5" customHeight="1" x14ac:dyDescent="0.2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78391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5">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19646</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54.4</v>
      </c>
      <c r="KB78" s="67"/>
      <c r="KC78" s="67"/>
      <c r="KD78" s="67"/>
      <c r="KE78" s="67"/>
      <c r="KF78" s="67"/>
      <c r="KG78" s="67"/>
      <c r="KH78" s="67"/>
      <c r="KI78" s="67"/>
      <c r="KJ78" s="67"/>
      <c r="KK78" s="67"/>
      <c r="KL78" s="67"/>
      <c r="KM78" s="67"/>
      <c r="KN78" s="67"/>
      <c r="KO78" s="68"/>
      <c r="KP78" s="66">
        <f>データ!DF7</f>
        <v>70.3</v>
      </c>
      <c r="KQ78" s="67"/>
      <c r="KR78" s="67"/>
      <c r="KS78" s="67"/>
      <c r="KT78" s="67"/>
      <c r="KU78" s="67"/>
      <c r="KV78" s="67"/>
      <c r="KW78" s="67"/>
      <c r="KX78" s="67"/>
      <c r="KY78" s="67"/>
      <c r="KZ78" s="67"/>
      <c r="LA78" s="67"/>
      <c r="LB78" s="67"/>
      <c r="LC78" s="67"/>
      <c r="LD78" s="68"/>
      <c r="LE78" s="66">
        <f>データ!DG7</f>
        <v>70</v>
      </c>
      <c r="LF78" s="67"/>
      <c r="LG78" s="67"/>
      <c r="LH78" s="67"/>
      <c r="LI78" s="67"/>
      <c r="LJ78" s="67"/>
      <c r="LK78" s="67"/>
      <c r="LL78" s="67"/>
      <c r="LM78" s="67"/>
      <c r="LN78" s="67"/>
      <c r="LO78" s="67"/>
      <c r="LP78" s="67"/>
      <c r="LQ78" s="67"/>
      <c r="LR78" s="67"/>
      <c r="LS78" s="68"/>
      <c r="LT78" s="66">
        <f>データ!DH7</f>
        <v>47.6</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5">
      <c r="C83" s="2"/>
      <c r="BH83" s="2"/>
      <c r="GN83" s="2"/>
      <c r="IT83" s="2"/>
      <c r="KY83" s="2"/>
    </row>
    <row r="84" spans="1:382" x14ac:dyDescent="0.25">
      <c r="C84" s="2"/>
      <c r="BH84" s="2"/>
      <c r="GN84" s="2"/>
      <c r="IT84" s="2"/>
      <c r="KY84" s="2"/>
    </row>
    <row r="86" spans="1:382" hidden="1" x14ac:dyDescent="0.2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GpMIzshzrKawz1m6pC4dupgkytNTTl+IwQB8D6fPpyF8u9ggctIpSiCI7/34XvcboMHFhBpn8fzOkAClhkHSeg==" saltValue="opia00q/6pwotsNXbLT/B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3" x14ac:dyDescent="0.25"/>
  <cols>
    <col min="1" max="1" width="14.69140625" customWidth="1"/>
    <col min="2" max="90" width="11.84375" customWidth="1"/>
    <col min="91" max="92" width="15.4609375" customWidth="1"/>
    <col min="93" max="125" width="11.84375" customWidth="1"/>
  </cols>
  <sheetData>
    <row r="1" spans="1:125" x14ac:dyDescent="0.2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100</v>
      </c>
      <c r="AM5" s="47" t="s">
        <v>92</v>
      </c>
      <c r="AN5" s="47" t="s">
        <v>101</v>
      </c>
      <c r="AO5" s="47" t="s">
        <v>94</v>
      </c>
      <c r="AP5" s="47" t="s">
        <v>95</v>
      </c>
      <c r="AQ5" s="47" t="s">
        <v>96</v>
      </c>
      <c r="AR5" s="47" t="s">
        <v>97</v>
      </c>
      <c r="AS5" s="47" t="s">
        <v>98</v>
      </c>
      <c r="AT5" s="47" t="s">
        <v>99</v>
      </c>
      <c r="AU5" s="47" t="s">
        <v>89</v>
      </c>
      <c r="AV5" s="47" t="s">
        <v>102</v>
      </c>
      <c r="AW5" s="47" t="s">
        <v>103</v>
      </c>
      <c r="AX5" s="47" t="s">
        <v>92</v>
      </c>
      <c r="AY5" s="47" t="s">
        <v>93</v>
      </c>
      <c r="AZ5" s="47" t="s">
        <v>94</v>
      </c>
      <c r="BA5" s="47" t="s">
        <v>95</v>
      </c>
      <c r="BB5" s="47" t="s">
        <v>96</v>
      </c>
      <c r="BC5" s="47" t="s">
        <v>97</v>
      </c>
      <c r="BD5" s="47" t="s">
        <v>98</v>
      </c>
      <c r="BE5" s="47" t="s">
        <v>99</v>
      </c>
      <c r="BF5" s="47" t="s">
        <v>104</v>
      </c>
      <c r="BG5" s="47" t="s">
        <v>90</v>
      </c>
      <c r="BH5" s="47" t="s">
        <v>103</v>
      </c>
      <c r="BI5" s="47" t="s">
        <v>105</v>
      </c>
      <c r="BJ5" s="47" t="s">
        <v>106</v>
      </c>
      <c r="BK5" s="47" t="s">
        <v>94</v>
      </c>
      <c r="BL5" s="47" t="s">
        <v>95</v>
      </c>
      <c r="BM5" s="47" t="s">
        <v>96</v>
      </c>
      <c r="BN5" s="47" t="s">
        <v>97</v>
      </c>
      <c r="BO5" s="47" t="s">
        <v>98</v>
      </c>
      <c r="BP5" s="47" t="s">
        <v>99</v>
      </c>
      <c r="BQ5" s="47" t="s">
        <v>107</v>
      </c>
      <c r="BR5" s="47" t="s">
        <v>102</v>
      </c>
      <c r="BS5" s="47" t="s">
        <v>100</v>
      </c>
      <c r="BT5" s="47" t="s">
        <v>92</v>
      </c>
      <c r="BU5" s="47" t="s">
        <v>93</v>
      </c>
      <c r="BV5" s="47" t="s">
        <v>94</v>
      </c>
      <c r="BW5" s="47" t="s">
        <v>95</v>
      </c>
      <c r="BX5" s="47" t="s">
        <v>96</v>
      </c>
      <c r="BY5" s="47" t="s">
        <v>97</v>
      </c>
      <c r="BZ5" s="47" t="s">
        <v>98</v>
      </c>
      <c r="CA5" s="47" t="s">
        <v>99</v>
      </c>
      <c r="CB5" s="47" t="s">
        <v>89</v>
      </c>
      <c r="CC5" s="47" t="s">
        <v>90</v>
      </c>
      <c r="CD5" s="47" t="s">
        <v>103</v>
      </c>
      <c r="CE5" s="47" t="s">
        <v>92</v>
      </c>
      <c r="CF5" s="47" t="s">
        <v>93</v>
      </c>
      <c r="CG5" s="47" t="s">
        <v>94</v>
      </c>
      <c r="CH5" s="47" t="s">
        <v>95</v>
      </c>
      <c r="CI5" s="47" t="s">
        <v>96</v>
      </c>
      <c r="CJ5" s="47" t="s">
        <v>97</v>
      </c>
      <c r="CK5" s="47" t="s">
        <v>98</v>
      </c>
      <c r="CL5" s="47" t="s">
        <v>99</v>
      </c>
      <c r="CM5" s="145"/>
      <c r="CN5" s="145"/>
      <c r="CO5" s="47" t="s">
        <v>107</v>
      </c>
      <c r="CP5" s="47" t="s">
        <v>102</v>
      </c>
      <c r="CQ5" s="47" t="s">
        <v>103</v>
      </c>
      <c r="CR5" s="47" t="s">
        <v>108</v>
      </c>
      <c r="CS5" s="47" t="s">
        <v>101</v>
      </c>
      <c r="CT5" s="47" t="s">
        <v>94</v>
      </c>
      <c r="CU5" s="47" t="s">
        <v>95</v>
      </c>
      <c r="CV5" s="47" t="s">
        <v>96</v>
      </c>
      <c r="CW5" s="47" t="s">
        <v>97</v>
      </c>
      <c r="CX5" s="47" t="s">
        <v>98</v>
      </c>
      <c r="CY5" s="47" t="s">
        <v>99</v>
      </c>
      <c r="CZ5" s="47" t="s">
        <v>107</v>
      </c>
      <c r="DA5" s="47" t="s">
        <v>90</v>
      </c>
      <c r="DB5" s="47" t="s">
        <v>109</v>
      </c>
      <c r="DC5" s="47" t="s">
        <v>110</v>
      </c>
      <c r="DD5" s="47" t="s">
        <v>93</v>
      </c>
      <c r="DE5" s="47" t="s">
        <v>94</v>
      </c>
      <c r="DF5" s="47" t="s">
        <v>95</v>
      </c>
      <c r="DG5" s="47" t="s">
        <v>96</v>
      </c>
      <c r="DH5" s="47" t="s">
        <v>97</v>
      </c>
      <c r="DI5" s="47" t="s">
        <v>98</v>
      </c>
      <c r="DJ5" s="47" t="s">
        <v>35</v>
      </c>
      <c r="DK5" s="47" t="s">
        <v>89</v>
      </c>
      <c r="DL5" s="47" t="s">
        <v>102</v>
      </c>
      <c r="DM5" s="47" t="s">
        <v>109</v>
      </c>
      <c r="DN5" s="47" t="s">
        <v>92</v>
      </c>
      <c r="DO5" s="47" t="s">
        <v>101</v>
      </c>
      <c r="DP5" s="47" t="s">
        <v>94</v>
      </c>
      <c r="DQ5" s="47" t="s">
        <v>95</v>
      </c>
      <c r="DR5" s="47" t="s">
        <v>96</v>
      </c>
      <c r="DS5" s="47" t="s">
        <v>97</v>
      </c>
      <c r="DT5" s="47" t="s">
        <v>98</v>
      </c>
      <c r="DU5" s="47" t="s">
        <v>99</v>
      </c>
    </row>
    <row r="6" spans="1:125" s="54" customFormat="1" x14ac:dyDescent="0.25">
      <c r="A6" s="37" t="s">
        <v>111</v>
      </c>
      <c r="B6" s="48">
        <f>B8</f>
        <v>2023</v>
      </c>
      <c r="C6" s="48">
        <f t="shared" ref="C6:X6" si="1">C8</f>
        <v>232122</v>
      </c>
      <c r="D6" s="48">
        <f t="shared" si="1"/>
        <v>47</v>
      </c>
      <c r="E6" s="48">
        <f t="shared" si="1"/>
        <v>14</v>
      </c>
      <c r="F6" s="48">
        <f t="shared" si="1"/>
        <v>0</v>
      </c>
      <c r="G6" s="48">
        <f t="shared" si="1"/>
        <v>10</v>
      </c>
      <c r="H6" s="48" t="str">
        <f>SUBSTITUTE(H8,"　","")</f>
        <v>愛知県安城市</v>
      </c>
      <c r="I6" s="48" t="str">
        <f t="shared" si="1"/>
        <v>新安城駅北第1駐車場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33</v>
      </c>
      <c r="S6" s="50" t="str">
        <f t="shared" si="1"/>
        <v>駅</v>
      </c>
      <c r="T6" s="50" t="str">
        <f t="shared" si="1"/>
        <v>無</v>
      </c>
      <c r="U6" s="51">
        <f t="shared" si="1"/>
        <v>754</v>
      </c>
      <c r="V6" s="51">
        <f t="shared" si="1"/>
        <v>26</v>
      </c>
      <c r="W6" s="51">
        <f t="shared" si="1"/>
        <v>100</v>
      </c>
      <c r="X6" s="50" t="str">
        <f t="shared" si="1"/>
        <v>代行制</v>
      </c>
      <c r="Y6" s="52">
        <f>IF(Y8="-",NA(),Y8)</f>
        <v>478.4</v>
      </c>
      <c r="Z6" s="52">
        <f t="shared" ref="Z6:AH6" si="2">IF(Z8="-",NA(),Z8)</f>
        <v>286.89999999999998</v>
      </c>
      <c r="AA6" s="52">
        <f t="shared" si="2"/>
        <v>25.2</v>
      </c>
      <c r="AB6" s="52">
        <f t="shared" si="2"/>
        <v>286.39999999999998</v>
      </c>
      <c r="AC6" s="52">
        <f t="shared" si="2"/>
        <v>393.1</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79.099999999999994</v>
      </c>
      <c r="BG6" s="52">
        <f t="shared" ref="BG6:BO6" si="5">IF(BG8="-",NA(),BG8)</f>
        <v>65.2</v>
      </c>
      <c r="BH6" s="52">
        <f t="shared" si="5"/>
        <v>-297.39999999999998</v>
      </c>
      <c r="BI6" s="52">
        <f t="shared" si="5"/>
        <v>65.099999999999994</v>
      </c>
      <c r="BJ6" s="52">
        <f t="shared" si="5"/>
        <v>74.599999999999994</v>
      </c>
      <c r="BK6" s="52">
        <f t="shared" si="5"/>
        <v>33.6</v>
      </c>
      <c r="BL6" s="52">
        <f t="shared" si="5"/>
        <v>-122.5</v>
      </c>
      <c r="BM6" s="52">
        <f t="shared" si="5"/>
        <v>8.5</v>
      </c>
      <c r="BN6" s="52">
        <f t="shared" si="5"/>
        <v>26.6</v>
      </c>
      <c r="BO6" s="52">
        <f t="shared" si="5"/>
        <v>36.5</v>
      </c>
      <c r="BP6" s="49" t="str">
        <f>IF(BP8="-","",IF(BP8="-","【-】","【"&amp;SUBSTITUTE(TEXT(BP8,"#,##0.0"),"-","△")&amp;"】"))</f>
        <v>【△55.6】</v>
      </c>
      <c r="BQ6" s="53">
        <f>IF(BQ8="-",NA(),BQ8)</f>
        <v>6698</v>
      </c>
      <c r="BR6" s="53">
        <f t="shared" ref="BR6:BZ6" si="6">IF(BR8="-",NA(),BR8)</f>
        <v>3456</v>
      </c>
      <c r="BS6" s="53">
        <f t="shared" si="6"/>
        <v>-11907</v>
      </c>
      <c r="BT6" s="53">
        <f t="shared" si="6"/>
        <v>3080</v>
      </c>
      <c r="BU6" s="53">
        <f t="shared" si="6"/>
        <v>4769</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112</v>
      </c>
      <c r="CM6" s="51">
        <f t="shared" ref="CM6:CN6" si="7">CM8</f>
        <v>78391</v>
      </c>
      <c r="CN6" s="51">
        <f t="shared" si="7"/>
        <v>19646</v>
      </c>
      <c r="CO6" s="52"/>
      <c r="CP6" s="52"/>
      <c r="CQ6" s="52"/>
      <c r="CR6" s="52"/>
      <c r="CS6" s="52"/>
      <c r="CT6" s="52"/>
      <c r="CU6" s="52"/>
      <c r="CV6" s="52"/>
      <c r="CW6" s="52"/>
      <c r="CX6" s="52"/>
      <c r="CY6" s="49" t="s">
        <v>113</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219.2</v>
      </c>
      <c r="DL6" s="52">
        <f t="shared" ref="DL6:DT6" si="9">IF(DL8="-",NA(),DL8)</f>
        <v>188.5</v>
      </c>
      <c r="DM6" s="52">
        <f t="shared" si="9"/>
        <v>180.8</v>
      </c>
      <c r="DN6" s="52">
        <f t="shared" si="9"/>
        <v>219.2</v>
      </c>
      <c r="DO6" s="52">
        <f t="shared" si="9"/>
        <v>257.7</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5">
      <c r="A7" s="37" t="s">
        <v>114</v>
      </c>
      <c r="B7" s="48">
        <f t="shared" ref="B7:X7" si="10">B8</f>
        <v>2023</v>
      </c>
      <c r="C7" s="48">
        <f t="shared" si="10"/>
        <v>232122</v>
      </c>
      <c r="D7" s="48">
        <f t="shared" si="10"/>
        <v>47</v>
      </c>
      <c r="E7" s="48">
        <f t="shared" si="10"/>
        <v>14</v>
      </c>
      <c r="F7" s="48">
        <f t="shared" si="10"/>
        <v>0</v>
      </c>
      <c r="G7" s="48">
        <f t="shared" si="10"/>
        <v>10</v>
      </c>
      <c r="H7" s="48" t="str">
        <f t="shared" si="10"/>
        <v>愛知県　安城市</v>
      </c>
      <c r="I7" s="48" t="str">
        <f t="shared" si="10"/>
        <v>新安城駅北第1駐車場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33</v>
      </c>
      <c r="S7" s="50" t="str">
        <f t="shared" si="10"/>
        <v>駅</v>
      </c>
      <c r="T7" s="50" t="str">
        <f t="shared" si="10"/>
        <v>無</v>
      </c>
      <c r="U7" s="51">
        <f t="shared" si="10"/>
        <v>754</v>
      </c>
      <c r="V7" s="51">
        <f t="shared" si="10"/>
        <v>26</v>
      </c>
      <c r="W7" s="51">
        <f t="shared" si="10"/>
        <v>100</v>
      </c>
      <c r="X7" s="50" t="str">
        <f t="shared" si="10"/>
        <v>代行制</v>
      </c>
      <c r="Y7" s="52">
        <f>Y8</f>
        <v>478.4</v>
      </c>
      <c r="Z7" s="52">
        <f t="shared" ref="Z7:AH7" si="11">Z8</f>
        <v>286.89999999999998</v>
      </c>
      <c r="AA7" s="52">
        <f t="shared" si="11"/>
        <v>25.2</v>
      </c>
      <c r="AB7" s="52">
        <f t="shared" si="11"/>
        <v>286.39999999999998</v>
      </c>
      <c r="AC7" s="52">
        <f t="shared" si="11"/>
        <v>393.1</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79.099999999999994</v>
      </c>
      <c r="BG7" s="52">
        <f t="shared" ref="BG7:BO7" si="14">BG8</f>
        <v>65.2</v>
      </c>
      <c r="BH7" s="52">
        <f t="shared" si="14"/>
        <v>-297.39999999999998</v>
      </c>
      <c r="BI7" s="52">
        <f t="shared" si="14"/>
        <v>65.099999999999994</v>
      </c>
      <c r="BJ7" s="52">
        <f t="shared" si="14"/>
        <v>74.599999999999994</v>
      </c>
      <c r="BK7" s="52">
        <f t="shared" si="14"/>
        <v>33.6</v>
      </c>
      <c r="BL7" s="52">
        <f t="shared" si="14"/>
        <v>-122.5</v>
      </c>
      <c r="BM7" s="52">
        <f t="shared" si="14"/>
        <v>8.5</v>
      </c>
      <c r="BN7" s="52">
        <f t="shared" si="14"/>
        <v>26.6</v>
      </c>
      <c r="BO7" s="52">
        <f t="shared" si="14"/>
        <v>36.5</v>
      </c>
      <c r="BP7" s="49"/>
      <c r="BQ7" s="53">
        <f>BQ8</f>
        <v>6698</v>
      </c>
      <c r="BR7" s="53">
        <f t="shared" ref="BR7:BZ7" si="15">BR8</f>
        <v>3456</v>
      </c>
      <c r="BS7" s="53">
        <f t="shared" si="15"/>
        <v>-11907</v>
      </c>
      <c r="BT7" s="53">
        <f t="shared" si="15"/>
        <v>3080</v>
      </c>
      <c r="BU7" s="53">
        <f t="shared" si="15"/>
        <v>4769</v>
      </c>
      <c r="BV7" s="53">
        <f t="shared" si="15"/>
        <v>7940</v>
      </c>
      <c r="BW7" s="53">
        <f t="shared" si="15"/>
        <v>2576</v>
      </c>
      <c r="BX7" s="53">
        <f t="shared" si="15"/>
        <v>4153</v>
      </c>
      <c r="BY7" s="53">
        <f t="shared" si="15"/>
        <v>6140</v>
      </c>
      <c r="BZ7" s="53">
        <f t="shared" si="15"/>
        <v>9395</v>
      </c>
      <c r="CA7" s="51"/>
      <c r="CB7" s="52" t="s">
        <v>115</v>
      </c>
      <c r="CC7" s="52" t="s">
        <v>115</v>
      </c>
      <c r="CD7" s="52" t="s">
        <v>115</v>
      </c>
      <c r="CE7" s="52" t="s">
        <v>115</v>
      </c>
      <c r="CF7" s="52" t="s">
        <v>115</v>
      </c>
      <c r="CG7" s="52" t="s">
        <v>115</v>
      </c>
      <c r="CH7" s="52" t="s">
        <v>115</v>
      </c>
      <c r="CI7" s="52" t="s">
        <v>115</v>
      </c>
      <c r="CJ7" s="52" t="s">
        <v>115</v>
      </c>
      <c r="CK7" s="52" t="s">
        <v>112</v>
      </c>
      <c r="CL7" s="49"/>
      <c r="CM7" s="51">
        <f>CM8</f>
        <v>78391</v>
      </c>
      <c r="CN7" s="51">
        <f>CN8</f>
        <v>19646</v>
      </c>
      <c r="CO7" s="52" t="s">
        <v>115</v>
      </c>
      <c r="CP7" s="52" t="s">
        <v>115</v>
      </c>
      <c r="CQ7" s="52" t="s">
        <v>115</v>
      </c>
      <c r="CR7" s="52" t="s">
        <v>115</v>
      </c>
      <c r="CS7" s="52" t="s">
        <v>115</v>
      </c>
      <c r="CT7" s="52" t="s">
        <v>115</v>
      </c>
      <c r="CU7" s="52" t="s">
        <v>115</v>
      </c>
      <c r="CV7" s="52" t="s">
        <v>115</v>
      </c>
      <c r="CW7" s="52" t="s">
        <v>115</v>
      </c>
      <c r="CX7" s="52" t="s">
        <v>113</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219.2</v>
      </c>
      <c r="DL7" s="52">
        <f t="shared" ref="DL7:DT7" si="17">DL8</f>
        <v>188.5</v>
      </c>
      <c r="DM7" s="52">
        <f t="shared" si="17"/>
        <v>180.8</v>
      </c>
      <c r="DN7" s="52">
        <f t="shared" si="17"/>
        <v>219.2</v>
      </c>
      <c r="DO7" s="52">
        <f t="shared" si="17"/>
        <v>257.7</v>
      </c>
      <c r="DP7" s="52">
        <f t="shared" si="17"/>
        <v>295.5</v>
      </c>
      <c r="DQ7" s="52">
        <f t="shared" si="17"/>
        <v>224.4</v>
      </c>
      <c r="DR7" s="52">
        <f t="shared" si="17"/>
        <v>251.9</v>
      </c>
      <c r="DS7" s="52">
        <f t="shared" si="17"/>
        <v>291.5</v>
      </c>
      <c r="DT7" s="52">
        <f t="shared" si="17"/>
        <v>314.89999999999998</v>
      </c>
      <c r="DU7" s="49"/>
    </row>
    <row r="8" spans="1:125" s="54" customFormat="1" x14ac:dyDescent="0.25">
      <c r="A8" s="37"/>
      <c r="B8" s="55">
        <v>2023</v>
      </c>
      <c r="C8" s="55">
        <v>232122</v>
      </c>
      <c r="D8" s="55">
        <v>47</v>
      </c>
      <c r="E8" s="55">
        <v>14</v>
      </c>
      <c r="F8" s="55">
        <v>0</v>
      </c>
      <c r="G8" s="55">
        <v>10</v>
      </c>
      <c r="H8" s="55" t="s">
        <v>116</v>
      </c>
      <c r="I8" s="55" t="s">
        <v>117</v>
      </c>
      <c r="J8" s="55" t="s">
        <v>118</v>
      </c>
      <c r="K8" s="55" t="s">
        <v>119</v>
      </c>
      <c r="L8" s="55" t="s">
        <v>120</v>
      </c>
      <c r="M8" s="55" t="s">
        <v>121</v>
      </c>
      <c r="N8" s="55" t="s">
        <v>122</v>
      </c>
      <c r="O8" s="56" t="s">
        <v>123</v>
      </c>
      <c r="P8" s="57" t="s">
        <v>124</v>
      </c>
      <c r="Q8" s="57" t="s">
        <v>125</v>
      </c>
      <c r="R8" s="58">
        <v>33</v>
      </c>
      <c r="S8" s="57" t="s">
        <v>126</v>
      </c>
      <c r="T8" s="57" t="s">
        <v>127</v>
      </c>
      <c r="U8" s="58">
        <v>754</v>
      </c>
      <c r="V8" s="58">
        <v>26</v>
      </c>
      <c r="W8" s="58">
        <v>100</v>
      </c>
      <c r="X8" s="57" t="s">
        <v>128</v>
      </c>
      <c r="Y8" s="59">
        <v>478.4</v>
      </c>
      <c r="Z8" s="59">
        <v>286.89999999999998</v>
      </c>
      <c r="AA8" s="59">
        <v>25.2</v>
      </c>
      <c r="AB8" s="59">
        <v>286.39999999999998</v>
      </c>
      <c r="AC8" s="59">
        <v>393.1</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79.099999999999994</v>
      </c>
      <c r="BG8" s="59">
        <v>65.2</v>
      </c>
      <c r="BH8" s="59">
        <v>-297.39999999999998</v>
      </c>
      <c r="BI8" s="59">
        <v>65.099999999999994</v>
      </c>
      <c r="BJ8" s="59">
        <v>74.599999999999994</v>
      </c>
      <c r="BK8" s="59">
        <v>33.6</v>
      </c>
      <c r="BL8" s="59">
        <v>-122.5</v>
      </c>
      <c r="BM8" s="59">
        <v>8.5</v>
      </c>
      <c r="BN8" s="59">
        <v>26.6</v>
      </c>
      <c r="BO8" s="59">
        <v>36.5</v>
      </c>
      <c r="BP8" s="56">
        <v>-55.6</v>
      </c>
      <c r="BQ8" s="60">
        <v>6698</v>
      </c>
      <c r="BR8" s="60">
        <v>3456</v>
      </c>
      <c r="BS8" s="60">
        <v>-11907</v>
      </c>
      <c r="BT8" s="61">
        <v>3080</v>
      </c>
      <c r="BU8" s="61">
        <v>4769</v>
      </c>
      <c r="BV8" s="60">
        <v>7940</v>
      </c>
      <c r="BW8" s="60">
        <v>2576</v>
      </c>
      <c r="BX8" s="60">
        <v>4153</v>
      </c>
      <c r="BY8" s="60">
        <v>6140</v>
      </c>
      <c r="BZ8" s="60">
        <v>9395</v>
      </c>
      <c r="CA8" s="58">
        <v>12639</v>
      </c>
      <c r="CB8" s="59" t="s">
        <v>120</v>
      </c>
      <c r="CC8" s="59" t="s">
        <v>120</v>
      </c>
      <c r="CD8" s="59" t="s">
        <v>120</v>
      </c>
      <c r="CE8" s="59" t="s">
        <v>120</v>
      </c>
      <c r="CF8" s="59" t="s">
        <v>120</v>
      </c>
      <c r="CG8" s="59" t="s">
        <v>120</v>
      </c>
      <c r="CH8" s="59" t="s">
        <v>120</v>
      </c>
      <c r="CI8" s="59" t="s">
        <v>120</v>
      </c>
      <c r="CJ8" s="59" t="s">
        <v>120</v>
      </c>
      <c r="CK8" s="59" t="s">
        <v>120</v>
      </c>
      <c r="CL8" s="56" t="s">
        <v>120</v>
      </c>
      <c r="CM8" s="58">
        <v>78391</v>
      </c>
      <c r="CN8" s="58">
        <v>19646</v>
      </c>
      <c r="CO8" s="59" t="s">
        <v>120</v>
      </c>
      <c r="CP8" s="59" t="s">
        <v>120</v>
      </c>
      <c r="CQ8" s="59" t="s">
        <v>120</v>
      </c>
      <c r="CR8" s="59" t="s">
        <v>120</v>
      </c>
      <c r="CS8" s="59" t="s">
        <v>120</v>
      </c>
      <c r="CT8" s="59" t="s">
        <v>120</v>
      </c>
      <c r="CU8" s="59" t="s">
        <v>120</v>
      </c>
      <c r="CV8" s="59" t="s">
        <v>120</v>
      </c>
      <c r="CW8" s="59" t="s">
        <v>120</v>
      </c>
      <c r="CX8" s="59" t="s">
        <v>120</v>
      </c>
      <c r="CY8" s="56" t="s">
        <v>120</v>
      </c>
      <c r="CZ8" s="59">
        <v>0</v>
      </c>
      <c r="DA8" s="59">
        <v>0</v>
      </c>
      <c r="DB8" s="59">
        <v>0</v>
      </c>
      <c r="DC8" s="59">
        <v>0</v>
      </c>
      <c r="DD8" s="59">
        <v>0</v>
      </c>
      <c r="DE8" s="59">
        <v>54.4</v>
      </c>
      <c r="DF8" s="59">
        <v>70.3</v>
      </c>
      <c r="DG8" s="59">
        <v>70</v>
      </c>
      <c r="DH8" s="59">
        <v>47.6</v>
      </c>
      <c r="DI8" s="59">
        <v>36.1</v>
      </c>
      <c r="DJ8" s="56">
        <v>79</v>
      </c>
      <c r="DK8" s="59">
        <v>219.2</v>
      </c>
      <c r="DL8" s="59">
        <v>188.5</v>
      </c>
      <c r="DM8" s="59">
        <v>180.8</v>
      </c>
      <c r="DN8" s="59">
        <v>219.2</v>
      </c>
      <c r="DO8" s="59">
        <v>257.7</v>
      </c>
      <c r="DP8" s="59">
        <v>295.5</v>
      </c>
      <c r="DQ8" s="59">
        <v>224.4</v>
      </c>
      <c r="DR8" s="59">
        <v>251.9</v>
      </c>
      <c r="DS8" s="59">
        <v>291.5</v>
      </c>
      <c r="DT8" s="59">
        <v>314.89999999999998</v>
      </c>
      <c r="DU8" s="56">
        <v>210.9</v>
      </c>
    </row>
    <row r="9" spans="1:125" x14ac:dyDescent="0.2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5">
      <c r="A10" s="64"/>
      <c r="B10" s="64" t="s">
        <v>129</v>
      </c>
      <c r="C10" s="64" t="s">
        <v>130</v>
      </c>
      <c r="D10" s="64" t="s">
        <v>131</v>
      </c>
      <c r="E10" s="64" t="s">
        <v>132</v>
      </c>
      <c r="F10" s="64" t="s">
        <v>133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5">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2025-02-17T04:34:55Z</cp:lastPrinted>
  <dcterms:created xsi:type="dcterms:W3CDTF">2024-12-19T01:05:17Z</dcterms:created>
  <dcterms:modified xsi:type="dcterms:W3CDTF">2025-02-18T05:08:09Z</dcterms:modified>
  <cp:category/>
</cp:coreProperties>
</file>