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0E492620-59C7-472C-B12C-6B6A1338CEFA}" xr6:coauthVersionLast="47" xr6:coauthVersionMax="47" xr10:uidLastSave="{00000000-0000-0000-0000-000000000000}"/>
  <workbookProtection workbookAlgorithmName="SHA-512" workbookHashValue="La/calu8SuLIlsAJcTHU/cUPogsDJezyoGVunYFoEjNiFyCccPHT9O3kqwIRSEpfKMnhgRi8FYbOq3/39vxOMg==" workbookSaltValue="gRkPRNMKatohE0kceaTtvA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MA31" i="4" s="1"/>
  <c r="DN7" i="5"/>
  <c r="DM7" i="5"/>
  <c r="DL7" i="5"/>
  <c r="DK7" i="5"/>
  <c r="DI7" i="5"/>
  <c r="DH7" i="5"/>
  <c r="DG7" i="5"/>
  <c r="DF7" i="5"/>
  <c r="KP78" i="4" s="1"/>
  <c r="DE7" i="5"/>
  <c r="DD7" i="5"/>
  <c r="DC7" i="5"/>
  <c r="LT77" i="4" s="1"/>
  <c r="DB7" i="5"/>
  <c r="DA7" i="5"/>
  <c r="CZ7" i="5"/>
  <c r="CN7" i="5"/>
  <c r="CV76" i="4" s="1"/>
  <c r="CM7" i="5"/>
  <c r="CV67" i="4" s="1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KO52" i="4" s="1"/>
  <c r="BR7" i="5"/>
  <c r="BQ7" i="5"/>
  <c r="BO7" i="5"/>
  <c r="HJ53" i="4" s="1"/>
  <c r="BN7" i="5"/>
  <c r="BM7" i="5"/>
  <c r="BL7" i="5"/>
  <c r="BK7" i="5"/>
  <c r="EL53" i="4" s="1"/>
  <c r="BJ7" i="5"/>
  <c r="HJ52" i="4" s="1"/>
  <c r="BI7" i="5"/>
  <c r="BH7" i="5"/>
  <c r="BG7" i="5"/>
  <c r="BF7" i="5"/>
  <c r="BD7" i="5"/>
  <c r="CS53" i="4" s="1"/>
  <c r="BC7" i="5"/>
  <c r="BB7" i="5"/>
  <c r="BG53" i="4" s="1"/>
  <c r="BA7" i="5"/>
  <c r="AN53" i="4" s="1"/>
  <c r="AZ7" i="5"/>
  <c r="AY7" i="5"/>
  <c r="CS52" i="4" s="1"/>
  <c r="AX7" i="5"/>
  <c r="BZ52" i="4" s="1"/>
  <c r="AW7" i="5"/>
  <c r="AV7" i="5"/>
  <c r="AN52" i="4" s="1"/>
  <c r="AU7" i="5"/>
  <c r="AS7" i="5"/>
  <c r="HJ32" i="4" s="1"/>
  <c r="AR7" i="5"/>
  <c r="GQ32" i="4" s="1"/>
  <c r="AQ7" i="5"/>
  <c r="FX32" i="4" s="1"/>
  <c r="AP7" i="5"/>
  <c r="AO7" i="5"/>
  <c r="EL32" i="4" s="1"/>
  <c r="AN7" i="5"/>
  <c r="AM7" i="5"/>
  <c r="AL7" i="5"/>
  <c r="AK7" i="5"/>
  <c r="FE31" i="4" s="1"/>
  <c r="AJ7" i="5"/>
  <c r="EL31" i="4" s="1"/>
  <c r="AH7" i="5"/>
  <c r="AG7" i="5"/>
  <c r="AF7" i="5"/>
  <c r="BG32" i="4" s="1"/>
  <c r="AE7" i="5"/>
  <c r="AD7" i="5"/>
  <c r="U32" i="4" s="1"/>
  <c r="AC7" i="5"/>
  <c r="AB7" i="5"/>
  <c r="AA7" i="5"/>
  <c r="Z7" i="5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FJ8" i="4" s="1"/>
  <c r="M7" i="5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H53" i="4"/>
  <c r="JV53" i="4"/>
  <c r="GQ53" i="4"/>
  <c r="FX53" i="4"/>
  <c r="FE53" i="4"/>
  <c r="BZ53" i="4"/>
  <c r="U53" i="4"/>
  <c r="MA52" i="4"/>
  <c r="JV52" i="4"/>
  <c r="JC52" i="4"/>
  <c r="GQ52" i="4"/>
  <c r="FX52" i="4"/>
  <c r="FE52" i="4"/>
  <c r="EL52" i="4"/>
  <c r="BG52" i="4"/>
  <c r="U52" i="4"/>
  <c r="LH32" i="4"/>
  <c r="KO32" i="4"/>
  <c r="JV32" i="4"/>
  <c r="FE32" i="4"/>
  <c r="CS32" i="4"/>
  <c r="BZ32" i="4"/>
  <c r="AN32" i="4"/>
  <c r="LH31" i="4"/>
  <c r="KO31" i="4"/>
  <c r="JV31" i="4"/>
  <c r="JC31" i="4"/>
  <c r="HJ31" i="4"/>
  <c r="GQ31" i="4"/>
  <c r="FX31" i="4"/>
  <c r="CS31" i="4"/>
  <c r="BZ31" i="4"/>
  <c r="BG31" i="4"/>
  <c r="AN31" i="4"/>
  <c r="U31" i="4"/>
  <c r="JQ10" i="4"/>
  <c r="DU10" i="4"/>
  <c r="CF10" i="4"/>
  <c r="B10" i="4"/>
  <c r="LJ8" i="4"/>
  <c r="HX8" i="4"/>
  <c r="DU8" i="4"/>
  <c r="MA51" i="4" l="1"/>
  <c r="IT76" i="4"/>
  <c r="CS51" i="4"/>
  <c r="HJ30" i="4"/>
  <c r="CS30" i="4"/>
  <c r="BZ76" i="4"/>
  <c r="MI76" i="4"/>
  <c r="HJ51" i="4"/>
  <c r="MA30" i="4"/>
  <c r="C11" i="5"/>
  <c r="D11" i="5"/>
  <c r="E11" i="5"/>
  <c r="B11" i="5"/>
  <c r="LH51" i="4" l="1"/>
  <c r="LT76" i="4"/>
  <c r="GQ51" i="4"/>
  <c r="LH30" i="4"/>
  <c r="IE76" i="4"/>
  <c r="BZ51" i="4"/>
  <c r="GQ30" i="4"/>
  <c r="BZ30" i="4"/>
  <c r="BK76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<sst xmlns="http://schemas.openxmlformats.org/spreadsheetml/2006/main" count="278" uniqueCount="135">
  <si>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</si>
  <si>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</si>
  <si>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</si>
  <si>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</si>
  <si>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</si>
  <si>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</si>
  <si>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</si>
  <si>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</si>
  <si>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</si>
  <si>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</si>
  <si>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</si>
  <si>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</si>
  <si>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</si>
  <si>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</si>
  <si>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</si>
  <si>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</si>
  <si>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</si>
  <si>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</si>
  <si>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</si>
  <si>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</si>
  <si>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</si>
  <si>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</si>
  <si>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</si>
  <si>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</si>
  <si>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</si>
  <si>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</si>
  <si>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</si>
  <si>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</si>
  <si>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</si>
  <si>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</si>
  <si>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</si>
  <si>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</si>
  <si>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</si>
  <si>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</si>
  <si>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</si>
  <si>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</si>
  <si>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</si>
  <si>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</si>
  <si>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</si>
  <si>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</si>
  <si>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</si>
  <si>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</si>
  <si>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</si>
  <si>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</si>
  <si>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</si>
  <si>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</si>
  <si>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</si>
  <si>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</si>
  <si>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</si>
  <si>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</si>
  <si>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</si>
  <si>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</si>
  <si>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</si>
  <si>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</si>
  <si>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</si>
  <si>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</si>
  <si>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</si>
  <si>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</si>
  <si>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</si>
  <si>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</si>
  <si>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</si>
  <si>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</si>
  <si>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</si>
  <si>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</si>
  <si>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</si>
  <si>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</si>
  <si>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</si>
  <si>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</si>
  <si>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</si>
  <si>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</si>
  <si>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</si>
  <si>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</si>
  <si>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</si>
  <si>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</si>
  <si>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</si>
  <si>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</si>
  <si>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</si>
  <si>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</si>
  <si>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</si>
  <si>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</si>
  <si>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</si>
  <si>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</si>
  <si>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</si>
  <si>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</si>
  <si>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</si>
  <si>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</si>
  <si>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</si>
  <si>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</si>
  <si>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</si>
  <si>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</si>
  <si>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</si>
  <si>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</si>
  <si>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</si>
  <si>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</si>
  <si>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</si>
  <si>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</si>
  <si>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</si>
  <si>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</si>
  <si>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</si>
  <si>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</si>
  <si>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</si>
  <si>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</si>
  <si>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</si>
  <si>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</si>
  <si>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</si>
  <si>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</si>
  <si>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</si>
  <si>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</si>
  <si>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</si>
  <si>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</si>
  <si>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</si>
  <si>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</si>
  <si>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</si>
  <si>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</si>
  <si>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北明治駐車場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</si>
  <si>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</si>
  <si>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</si>
  <si>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</si>
  <si>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</si>
  <si>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</si>
  <si>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</si>
  <si>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</si>
  <si>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</si>
  <si>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</si>
  <si>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</si>
  <si>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</si>
  <si>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</si>
  <si>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</si>
  <si>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</si>
  <si>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</si>
  <si>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</si>
  <si>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R04は精算機器の更新を行い総費用が多かったため、①収益的収支比率、④売上高GOP比率、⑤ EBITDAともに大きく減少した。いずれも収支が赤字であることを示している。理由として、駐車場の敷地を借地しており借地料がかかる、大半が定期利用である等があげられる。</t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</si>
  <si>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phoneticPr fontId="5"/>
  </si>
  <si>
    <t>時間貸・定期貸併用駐車場であるが、定期貸区画が大半であるため、１台あたりの駐車時間が長く、１日の平均台数が少ない状況となっている。⑪稼働率について、平均値と比べ低くなっている。利用者の傾向として周辺施設への通勤等が目的であるため、駐車場としてのニーズはあると考えられる。</t>
    <phoneticPr fontId="5"/>
  </si>
  <si>
    <t>本駐車場は、駐車場の敷地を借地しているため、借地料が影響して収支が赤字となっている。駐車場の廃止等を含めて今後の方針を検討する必要がある。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</si>
</sst>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64.400000000000006</c:v>
                </c:pt>
                <c:pt idx="2">
                  <c:v>66.7</c:v>
                </c:pt>
                <c:pt idx="3">
                  <c:v>27.6</c:v>
                </c:pt>
                <c:pt idx="4">
                  <c:v>64.400000000000006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F-4E2A-A9DD-13E142409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F-4E2A-A9DD-13E142409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2-45C8-A3FD-126BAB5C3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2-45C8-A3FD-126BAB5C3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A47-4515-90F7-13F64AD39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7-4515-90F7-13F64AD39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D4E-48D2-ADE7-B03CDA4D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E-48D2-ADE7-B03CDA4D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E-45BB-A6FA-5483BA12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E-45BB-A6FA-5483BA12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7-48A7-AF05-0CA760BF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7-48A7-AF05-0CA760BF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59.6</c:v>
                </c:pt>
                <c:pt idx="2">
                  <c:v>63.2</c:v>
                </c:pt>
                <c:pt idx="3">
                  <c:v>66.7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7-462C-9AEA-36B7A98DA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7-462C-9AEA-36B7A98DA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-43.6</c:v>
                </c:pt>
                <c:pt idx="1">
                  <c:v>-55.2</c:v>
                </c:pt>
                <c:pt idx="2">
                  <c:v>-49.9</c:v>
                </c:pt>
                <c:pt idx="3">
                  <c:v>-262.3</c:v>
                </c:pt>
                <c:pt idx="4">
                  <c:v>-55.3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1-4D32-8C9C-0D69832E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1-4D32-8C9C-0D69832E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-2164</c:v>
                </c:pt>
                <c:pt idx="1">
                  <c:v>-2617</c:v>
                </c:pt>
                <c:pt idx="2">
                  <c:v>-2372</c:v>
                </c:pt>
                <c:pt idx="3">
                  <c:v>-12282</c:v>
                </c:pt>
                <c:pt idx="4">
                  <c:v>-2676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6-42FD-81D6-B5F40F45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6-42FD-81D6-B5F40F45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84375" customWidth="1"/>
    <col min="3" max="244" width="0.69140625" customWidth="1"/>
    <col min="245" max="245" width="0.84375" customWidth="1"/>
    <col min="246" max="366" width="0.69140625" customWidth="1"/>
    <col min="368" max="382" width="3.0742187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北明治駐車場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1509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140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69.599999999999994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64.400000000000006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66.7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27.6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64.400000000000006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80.7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59.6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63.2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66.7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66.7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-43.6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-55.2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-49.9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-262.3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-55.3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-2164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-2617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-2372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-12282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-2676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97627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23608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7zaIb1HwV+8fEeOuA0owi/xDG7NNanHWrhTO0311EXs3//vRxVu0+mGvPebrWBxPVcBAfRm3f4bkttA+WgnhTQ==" saltValue="7JrVN7wT108d7w72tjB/U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84375" customWidth="1"/>
    <col min="91" max="92" width="15.4609375" customWidth="1"/>
    <col min="93" max="125" width="11.8437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90</v>
      </c>
      <c r="AW5" s="47" t="s">
        <v>102</v>
      </c>
      <c r="AX5" s="47" t="s">
        <v>92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103</v>
      </c>
      <c r="BG5" s="47" t="s">
        <v>90</v>
      </c>
      <c r="BH5" s="47" t="s">
        <v>91</v>
      </c>
      <c r="BI5" s="47" t="s">
        <v>92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103</v>
      </c>
      <c r="BR5" s="47" t="s">
        <v>105</v>
      </c>
      <c r="BS5" s="47" t="s">
        <v>102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103</v>
      </c>
      <c r="CC5" s="47" t="s">
        <v>90</v>
      </c>
      <c r="CD5" s="47" t="s">
        <v>102</v>
      </c>
      <c r="CE5" s="47" t="s">
        <v>106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107</v>
      </c>
      <c r="CR5" s="47" t="s">
        <v>106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103</v>
      </c>
      <c r="DA5" s="47" t="s">
        <v>90</v>
      </c>
      <c r="DB5" s="47" t="s">
        <v>91</v>
      </c>
      <c r="DC5" s="47" t="s">
        <v>92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103</v>
      </c>
      <c r="DL5" s="47" t="s">
        <v>90</v>
      </c>
      <c r="DM5" s="47" t="s">
        <v>107</v>
      </c>
      <c r="DN5" s="47" t="s">
        <v>108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109</v>
      </c>
      <c r="B6" s="48">
        <f>B8</f>
        <v>2023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12</v>
      </c>
      <c r="H6" s="48" t="str">
        <f>SUBSTITUTE(H8,"　","")</f>
        <v>愛知県安城市</v>
      </c>
      <c r="I6" s="48" t="str">
        <f t="shared" si="1"/>
        <v>北明治駐車場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駅</v>
      </c>
      <c r="T6" s="50" t="str">
        <f t="shared" si="1"/>
        <v>無</v>
      </c>
      <c r="U6" s="51">
        <f t="shared" si="1"/>
        <v>1509</v>
      </c>
      <c r="V6" s="51">
        <f t="shared" si="1"/>
        <v>57</v>
      </c>
      <c r="W6" s="51">
        <f t="shared" si="1"/>
        <v>140</v>
      </c>
      <c r="X6" s="50" t="str">
        <f t="shared" si="1"/>
        <v>代行制</v>
      </c>
      <c r="Y6" s="52">
        <f>IF(Y8="-",NA(),Y8)</f>
        <v>69.599999999999994</v>
      </c>
      <c r="Z6" s="52">
        <f t="shared" ref="Z6:AH6" si="2">IF(Z8="-",NA(),Z8)</f>
        <v>64.400000000000006</v>
      </c>
      <c r="AA6" s="52">
        <f t="shared" si="2"/>
        <v>66.7</v>
      </c>
      <c r="AB6" s="52">
        <f t="shared" si="2"/>
        <v>27.6</v>
      </c>
      <c r="AC6" s="52">
        <f t="shared" si="2"/>
        <v>64.400000000000006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-43.6</v>
      </c>
      <c r="BG6" s="52">
        <f t="shared" ref="BG6:BO6" si="5">IF(BG8="-",NA(),BG8)</f>
        <v>-55.2</v>
      </c>
      <c r="BH6" s="52">
        <f t="shared" si="5"/>
        <v>-49.9</v>
      </c>
      <c r="BI6" s="52">
        <f t="shared" si="5"/>
        <v>-262.3</v>
      </c>
      <c r="BJ6" s="52">
        <f t="shared" si="5"/>
        <v>-55.3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-2164</v>
      </c>
      <c r="BR6" s="53">
        <f t="shared" ref="BR6:BZ6" si="6">IF(BR8="-",NA(),BR8)</f>
        <v>-2617</v>
      </c>
      <c r="BS6" s="53">
        <f t="shared" si="6"/>
        <v>-2372</v>
      </c>
      <c r="BT6" s="53">
        <f t="shared" si="6"/>
        <v>-12282</v>
      </c>
      <c r="BU6" s="53">
        <f t="shared" si="6"/>
        <v>-2676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97627</v>
      </c>
      <c r="CN6" s="51">
        <f t="shared" si="7"/>
        <v>23608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80.7</v>
      </c>
      <c r="DL6" s="52">
        <f t="shared" ref="DL6:DT6" si="9">IF(DL8="-",NA(),DL8)</f>
        <v>59.6</v>
      </c>
      <c r="DM6" s="52">
        <f t="shared" si="9"/>
        <v>63.2</v>
      </c>
      <c r="DN6" s="52">
        <f t="shared" si="9"/>
        <v>66.7</v>
      </c>
      <c r="DO6" s="52">
        <f t="shared" si="9"/>
        <v>66.7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111</v>
      </c>
      <c r="B7" s="48">
        <f t="shared" ref="B7:X7" si="10">B8</f>
        <v>2023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12</v>
      </c>
      <c r="H7" s="48" t="str">
        <f t="shared" si="10"/>
        <v>愛知県　安城市</v>
      </c>
      <c r="I7" s="48" t="str">
        <f t="shared" si="10"/>
        <v>北明治駐車場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駅</v>
      </c>
      <c r="T7" s="50" t="str">
        <f t="shared" si="10"/>
        <v>無</v>
      </c>
      <c r="U7" s="51">
        <f t="shared" si="10"/>
        <v>1509</v>
      </c>
      <c r="V7" s="51">
        <f t="shared" si="10"/>
        <v>57</v>
      </c>
      <c r="W7" s="51">
        <f t="shared" si="10"/>
        <v>140</v>
      </c>
      <c r="X7" s="50" t="str">
        <f t="shared" si="10"/>
        <v>代行制</v>
      </c>
      <c r="Y7" s="52">
        <f>Y8</f>
        <v>69.599999999999994</v>
      </c>
      <c r="Z7" s="52">
        <f t="shared" ref="Z7:AH7" si="11">Z8</f>
        <v>64.400000000000006</v>
      </c>
      <c r="AA7" s="52">
        <f t="shared" si="11"/>
        <v>66.7</v>
      </c>
      <c r="AB7" s="52">
        <f t="shared" si="11"/>
        <v>27.6</v>
      </c>
      <c r="AC7" s="52">
        <f t="shared" si="11"/>
        <v>64.400000000000006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-43.6</v>
      </c>
      <c r="BG7" s="52">
        <f t="shared" ref="BG7:BO7" si="14">BG8</f>
        <v>-55.2</v>
      </c>
      <c r="BH7" s="52">
        <f t="shared" si="14"/>
        <v>-49.9</v>
      </c>
      <c r="BI7" s="52">
        <f t="shared" si="14"/>
        <v>-262.3</v>
      </c>
      <c r="BJ7" s="52">
        <f t="shared" si="14"/>
        <v>-55.3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-2164</v>
      </c>
      <c r="BR7" s="53">
        <f t="shared" ref="BR7:BZ7" si="15">BR8</f>
        <v>-2617</v>
      </c>
      <c r="BS7" s="53">
        <f t="shared" si="15"/>
        <v>-2372</v>
      </c>
      <c r="BT7" s="53">
        <f t="shared" si="15"/>
        <v>-12282</v>
      </c>
      <c r="BU7" s="53">
        <f t="shared" si="15"/>
        <v>-2676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97627</v>
      </c>
      <c r="CN7" s="51">
        <f>CN8</f>
        <v>23608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80.7</v>
      </c>
      <c r="DL7" s="52">
        <f t="shared" ref="DL7:DT7" si="17">DL8</f>
        <v>59.6</v>
      </c>
      <c r="DM7" s="52">
        <f t="shared" si="17"/>
        <v>63.2</v>
      </c>
      <c r="DN7" s="52">
        <f t="shared" si="17"/>
        <v>66.7</v>
      </c>
      <c r="DO7" s="52">
        <f t="shared" si="17"/>
        <v>66.7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5">
      <c r="A8" s="37"/>
      <c r="B8" s="55">
        <v>2023</v>
      </c>
      <c r="C8" s="55">
        <v>232122</v>
      </c>
      <c r="D8" s="55">
        <v>47</v>
      </c>
      <c r="E8" s="55">
        <v>14</v>
      </c>
      <c r="F8" s="55">
        <v>0</v>
      </c>
      <c r="G8" s="55">
        <v>12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29</v>
      </c>
      <c r="S8" s="57" t="s">
        <v>123</v>
      </c>
      <c r="T8" s="57" t="s">
        <v>124</v>
      </c>
      <c r="U8" s="58">
        <v>1509</v>
      </c>
      <c r="V8" s="58">
        <v>57</v>
      </c>
      <c r="W8" s="58">
        <v>140</v>
      </c>
      <c r="X8" s="57" t="s">
        <v>125</v>
      </c>
      <c r="Y8" s="59">
        <v>69.599999999999994</v>
      </c>
      <c r="Z8" s="59">
        <v>64.400000000000006</v>
      </c>
      <c r="AA8" s="59">
        <v>66.7</v>
      </c>
      <c r="AB8" s="59">
        <v>27.6</v>
      </c>
      <c r="AC8" s="59">
        <v>64.400000000000006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-43.6</v>
      </c>
      <c r="BG8" s="59">
        <v>-55.2</v>
      </c>
      <c r="BH8" s="59">
        <v>-49.9</v>
      </c>
      <c r="BI8" s="59">
        <v>-262.3</v>
      </c>
      <c r="BJ8" s="59">
        <v>-55.3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-2164</v>
      </c>
      <c r="BR8" s="60">
        <v>-2617</v>
      </c>
      <c r="BS8" s="60">
        <v>-2372</v>
      </c>
      <c r="BT8" s="61">
        <v>-12282</v>
      </c>
      <c r="BU8" s="61">
        <v>-2676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97627</v>
      </c>
      <c r="CN8" s="58">
        <v>23608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80.7</v>
      </c>
      <c r="DL8" s="59">
        <v>59.6</v>
      </c>
      <c r="DM8" s="59">
        <v>63.2</v>
      </c>
      <c r="DN8" s="59">
        <v>66.7</v>
      </c>
      <c r="DO8" s="59">
        <v>66.7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2025-02-17T04:36:49Z</cp:lastPrinted>
  <dcterms:created xsi:type="dcterms:W3CDTF">2024-12-19T01:05:19Z</dcterms:created>
  <dcterms:modified xsi:type="dcterms:W3CDTF">2025-02-18T05:07:14Z</dcterms:modified>
  <cp:category/>
</cp:coreProperties>
</file>