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58CA8006-A1FF-4117-8C20-90971B3805EB}" xr6:coauthVersionLast="47" xr6:coauthVersionMax="47" xr10:uidLastSave="{00000000-0000-0000-0000-000000000000}"/>
  <workbookProtection workbookAlgorithmName="SHA-512" workbookHashValue="mW/zPZCttAeQ44uswo0lx/c8rz9OdfEJVScFf2KYJNvPGzXlmn8d/yVFm6PckOnTRaCjC3RgfnMjlIicOfidZQ==" workbookSaltValue="3EyL096Kzg/Jwvwwbi02Iw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DN7" i="5"/>
  <c r="DM7" i="5"/>
  <c r="KO31" i="4" s="1"/>
  <c r="DL7" i="5"/>
  <c r="DK7" i="5"/>
  <c r="DI7" i="5"/>
  <c r="DH7" i="5"/>
  <c r="DG7" i="5"/>
  <c r="LE78" i="4" s="1"/>
  <c r="DF7" i="5"/>
  <c r="DE7" i="5"/>
  <c r="DD7" i="5"/>
  <c r="MI77" i="4" s="1"/>
  <c r="DC7" i="5"/>
  <c r="DB7" i="5"/>
  <c r="DA7" i="5"/>
  <c r="KP77" i="4" s="1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CS53" i="4" s="1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E53" i="4"/>
  <c r="EL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AQ8" i="4"/>
  <c r="B8" i="4"/>
  <c r="MI76" i="4" l="1"/>
  <c r="CS30" i="4"/>
  <c r="BZ76" i="4"/>
  <c r="MA51" i="4"/>
  <c r="HJ51" i="4"/>
  <c r="MA30" i="4"/>
  <c r="IT76" i="4"/>
  <c r="CS51" i="4"/>
  <c r="HJ30" i="4"/>
  <c r="C11" i="5"/>
  <c r="D11" i="5"/>
  <c r="E11" i="5"/>
  <c r="B11" i="5"/>
  <c r="IE76" i="4" l="1"/>
  <c r="BZ51" i="4"/>
  <c r="GQ30" i="4"/>
  <c r="BZ30" i="4"/>
  <c r="BK76" i="4"/>
  <c r="LH51" i="4"/>
  <c r="LT76" i="4"/>
  <c r="GQ51" i="4"/>
  <c r="LH30" i="4"/>
  <c r="LE76" i="4"/>
  <c r="FX51" i="4"/>
  <c r="KO30" i="4"/>
  <c r="HP76" i="4"/>
  <c r="BG51" i="4"/>
  <c r="FX30" i="4"/>
  <c r="BG30" i="4"/>
  <c r="AV76" i="4"/>
  <c r="KO51" i="4"/>
  <c r="AG76" i="4"/>
  <c r="JV51" i="4"/>
  <c r="KP76" i="4"/>
  <c r="FE51" i="4"/>
  <c r="JV30" i="4"/>
  <c r="HA76" i="4"/>
  <c r="AN51" i="4"/>
  <c r="FE30" i="4"/>
  <c r="AN30" i="4"/>
  <c r="EL51" i="4"/>
  <c r="U30" i="4"/>
  <c r="R76" i="4"/>
  <c r="JC51" i="4"/>
  <c r="KA76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<sst xmlns="http://schemas.openxmlformats.org/spreadsheetml/2006/main" count="278" uniqueCount="138">
  <si>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</si>
  <si>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</si>
  <si>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</si>
  <si>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</si>
  <si>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</si>
  <si>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</si>
  <si>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</si>
  <si>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</si>
  <si>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</si>
  <si>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</si>
  <si>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</si>
  <si>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</si>
  <si>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</si>
  <si>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</si>
  <si>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</si>
  <si>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</si>
  <si>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</si>
  <si>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</si>
  <si>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</si>
  <si>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</si>
  <si>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</si>
  <si>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</si>
  <si>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</si>
  <si>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</si>
  <si>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</si>
  <si>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</si>
  <si>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</si>
  <si>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</si>
  <si>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</si>
  <si>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</si>
  <si>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</si>
  <si>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</si>
  <si>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</si>
  <si>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</si>
  <si>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</si>
  <si>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</si>
  <si>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</si>
  <si>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</si>
  <si>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</si>
  <si>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</si>
  <si>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</si>
  <si>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</si>
  <si>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</si>
  <si>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</si>
  <si>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</si>
  <si>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</si>
  <si>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</si>
  <si>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</si>
  <si>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</si>
  <si>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</si>
  <si>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</si>
  <si>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</si>
  <si>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</si>
  <si>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</si>
  <si>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</si>
  <si>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</si>
  <si>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</si>
  <si>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</si>
  <si>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</si>
  <si>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</si>
  <si>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</si>
  <si>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</si>
  <si>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</si>
  <si>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</si>
  <si>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</si>
  <si>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</si>
  <si>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</si>
  <si>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</si>
  <si>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</si>
  <si>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</si>
  <si>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</si>
  <si>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</si>
  <si>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</si>
  <si>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</si>
  <si>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</si>
  <si>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</si>
  <si>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</si>
  <si>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</si>
  <si>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</si>
  <si>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</si>
  <si>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</si>
  <si>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</si>
  <si>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</si>
  <si>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</si>
  <si>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</si>
  <si>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</si>
  <si>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</si>
  <si>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</si>
  <si>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</si>
  <si>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</si>
  <si>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</si>
  <si>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</si>
  <si>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</si>
  <si>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</si>
  <si>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</si>
  <si>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</si>
  <si>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</si>
  <si>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</si>
  <si>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</si>
  <si>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</si>
  <si>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</si>
  <si>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</si>
  <si>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</si>
  <si>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</si>
  <si>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</si>
  <si>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</si>
  <si>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</si>
  <si>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</si>
  <si>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</si>
  <si>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</si>
  <si>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</si>
  <si>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</si>
  <si>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</si>
  <si>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</si>
  <si>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</si>
  <si>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</si>
  <si>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</si>
  <si>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新安城駅北第2駐車場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</si>
  <si>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</si>
  <si>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</si>
  <si>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</si>
  <si>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</si>
  <si>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</si>
  <si>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</si>
  <si>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</si>
  <si>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</si>
  <si>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</si>
  <si>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</si>
  <si>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</si>
  <si>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</si>
  <si>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</si>
  <si>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</si>
  <si>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</si>
  <si>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</si>
  <si>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⑤EBITDAは平均値を下回っているが一定の水準で推移しており、収益性は安定してい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</si>
  <si>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phoneticPr fontId="5"/>
  </si>
  <si>
    <t>定期専用駐車場であるため、⑪稼働率が平均値より低くなっており、70％弱で推移している。市主要駅が周辺にあり、利用者の傾向として通勤等によるパーク＆ライドが目的であるため、駐車場としてのニーズはあると考えられる。</t>
    <rPh sb="34" eb="35">
      <t>ジャク</t>
    </rPh>
    <phoneticPr fontId="5"/>
  </si>
  <si>
    <t>収益等は平均値より低い部分が見受けられるものの、他会計補助金等に頼ることなく概ね黒字経営を続けられている。本駐車場は定期専用駐車場であるため、平均値に比べて収益性が低いが、駅利用者の通勤等によるパーク＆ライド需要があり、安定した収入を得ているため、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</si>
</sst>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197.8</c:v>
                </c:pt>
                <c:pt idx="1">
                  <c:v>176.9</c:v>
                </c:pt>
                <c:pt idx="2">
                  <c:v>196.7</c:v>
                </c:pt>
                <c:pt idx="3">
                  <c:v>184</c:v>
                </c:pt>
                <c:pt idx="4">
                  <c:v>216.4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8-4090-B58B-F3013D55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8-4090-B58B-F3013D55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7-45B6-B234-70FD59B0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7-45B6-B234-70FD59B0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1E-40C8-AF2D-1EB263F4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E-40C8-AF2D-1EB263F4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B9E-4EC2-8881-F341C36FC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E-4EC2-8881-F341C36FC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2D0-8523-14F5B05A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7-42D0-8523-14F5B05A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9-4C45-9BFB-EBE92F56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9-4C45-9BFB-EBE92F56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66.7</c:v>
                </c:pt>
                <c:pt idx="2">
                  <c:v>66.7</c:v>
                </c:pt>
                <c:pt idx="3">
                  <c:v>66.7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9-4224-B277-812DCA7F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9-4224-B277-812DCA7F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43.5</c:v>
                </c:pt>
                <c:pt idx="2">
                  <c:v>49.2</c:v>
                </c:pt>
                <c:pt idx="3">
                  <c:v>45.7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E-4B51-9141-51139B05F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E-4B51-9141-51139B05F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675</c:v>
                </c:pt>
                <c:pt idx="1">
                  <c:v>578</c:v>
                </c:pt>
                <c:pt idx="2">
                  <c:v>663</c:v>
                </c:pt>
                <c:pt idx="3">
                  <c:v>626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F-49AC-A57A-D1AB5A3E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F-49AC-A57A-D1AB5A3E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新安城駅北第2駐車場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316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197.8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176.9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196.7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184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216.4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66.7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66.7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66.7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49.5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43.5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49.2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45.7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53.8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675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578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663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626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765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30656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759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4KzBUlxVYSIg7GkP7CeGBmdzbTXYvducHMSjnbGRHJdEFBEolMmCrx+MxaVZmAuxxDwm0dR5HRfvuHmU6sJ94Q==" saltValue="niNefijYvZa5EtHYSRmcX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104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90</v>
      </c>
      <c r="BH5" s="47" t="s">
        <v>91</v>
      </c>
      <c r="BI5" s="47" t="s">
        <v>106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107</v>
      </c>
      <c r="BR5" s="47" t="s">
        <v>104</v>
      </c>
      <c r="BS5" s="47" t="s">
        <v>108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107</v>
      </c>
      <c r="CC5" s="47" t="s">
        <v>100</v>
      </c>
      <c r="CD5" s="47" t="s">
        <v>91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107</v>
      </c>
      <c r="CP5" s="47" t="s">
        <v>100</v>
      </c>
      <c r="CQ5" s="47" t="s">
        <v>101</v>
      </c>
      <c r="CR5" s="47" t="s">
        <v>109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100</v>
      </c>
      <c r="DB5" s="47" t="s">
        <v>91</v>
      </c>
      <c r="DC5" s="47" t="s">
        <v>109</v>
      </c>
      <c r="DD5" s="47" t="s">
        <v>110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111</v>
      </c>
      <c r="DM5" s="47" t="s">
        <v>101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112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愛知県安城市</v>
      </c>
      <c r="I6" s="48" t="str">
        <f t="shared" si="1"/>
        <v>新安城駅北第2駐車場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25</v>
      </c>
      <c r="S6" s="50" t="str">
        <f t="shared" si="1"/>
        <v>駅</v>
      </c>
      <c r="T6" s="50" t="str">
        <f t="shared" si="1"/>
        <v>無</v>
      </c>
      <c r="U6" s="51">
        <f t="shared" si="1"/>
        <v>316</v>
      </c>
      <c r="V6" s="51">
        <f t="shared" si="1"/>
        <v>12</v>
      </c>
      <c r="W6" s="51">
        <f t="shared" si="1"/>
        <v>14</v>
      </c>
      <c r="X6" s="50" t="str">
        <f t="shared" si="1"/>
        <v>代行制</v>
      </c>
      <c r="Y6" s="52">
        <f>IF(Y8="-",NA(),Y8)</f>
        <v>197.8</v>
      </c>
      <c r="Z6" s="52">
        <f t="shared" ref="Z6:AH6" si="2">IF(Z8="-",NA(),Z8)</f>
        <v>176.9</v>
      </c>
      <c r="AA6" s="52">
        <f t="shared" si="2"/>
        <v>196.7</v>
      </c>
      <c r="AB6" s="52">
        <f t="shared" si="2"/>
        <v>184</v>
      </c>
      <c r="AC6" s="52">
        <f t="shared" si="2"/>
        <v>216.4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49.5</v>
      </c>
      <c r="BG6" s="52">
        <f t="shared" ref="BG6:BO6" si="5">IF(BG8="-",NA(),BG8)</f>
        <v>43.5</v>
      </c>
      <c r="BH6" s="52">
        <f t="shared" si="5"/>
        <v>49.2</v>
      </c>
      <c r="BI6" s="52">
        <f t="shared" si="5"/>
        <v>45.7</v>
      </c>
      <c r="BJ6" s="52">
        <f t="shared" si="5"/>
        <v>53.8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675</v>
      </c>
      <c r="BR6" s="53">
        <f t="shared" ref="BR6:BZ6" si="6">IF(BR8="-",NA(),BR8)</f>
        <v>578</v>
      </c>
      <c r="BS6" s="53">
        <f t="shared" si="6"/>
        <v>663</v>
      </c>
      <c r="BT6" s="53">
        <f t="shared" si="6"/>
        <v>626</v>
      </c>
      <c r="BU6" s="53">
        <f t="shared" si="6"/>
        <v>765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30656</v>
      </c>
      <c r="CN6" s="51">
        <f t="shared" si="7"/>
        <v>759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66.7</v>
      </c>
      <c r="DL6" s="52">
        <f t="shared" ref="DL6:DT6" si="9">IF(DL8="-",NA(),DL8)</f>
        <v>66.7</v>
      </c>
      <c r="DM6" s="52">
        <f t="shared" si="9"/>
        <v>66.7</v>
      </c>
      <c r="DN6" s="52">
        <f t="shared" si="9"/>
        <v>66.7</v>
      </c>
      <c r="DO6" s="52">
        <f t="shared" si="9"/>
        <v>66.7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114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愛知県　安城市</v>
      </c>
      <c r="I7" s="48" t="str">
        <f t="shared" si="10"/>
        <v>新安城駅北第2駐車場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25</v>
      </c>
      <c r="S7" s="50" t="str">
        <f t="shared" si="10"/>
        <v>駅</v>
      </c>
      <c r="T7" s="50" t="str">
        <f t="shared" si="10"/>
        <v>無</v>
      </c>
      <c r="U7" s="51">
        <f t="shared" si="10"/>
        <v>316</v>
      </c>
      <c r="V7" s="51">
        <f t="shared" si="10"/>
        <v>12</v>
      </c>
      <c r="W7" s="51">
        <f t="shared" si="10"/>
        <v>14</v>
      </c>
      <c r="X7" s="50" t="str">
        <f t="shared" si="10"/>
        <v>代行制</v>
      </c>
      <c r="Y7" s="52">
        <f>Y8</f>
        <v>197.8</v>
      </c>
      <c r="Z7" s="52">
        <f t="shared" ref="Z7:AH7" si="11">Z8</f>
        <v>176.9</v>
      </c>
      <c r="AA7" s="52">
        <f t="shared" si="11"/>
        <v>196.7</v>
      </c>
      <c r="AB7" s="52">
        <f t="shared" si="11"/>
        <v>184</v>
      </c>
      <c r="AC7" s="52">
        <f t="shared" si="11"/>
        <v>216.4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49.5</v>
      </c>
      <c r="BG7" s="52">
        <f t="shared" ref="BG7:BO7" si="14">BG8</f>
        <v>43.5</v>
      </c>
      <c r="BH7" s="52">
        <f t="shared" si="14"/>
        <v>49.2</v>
      </c>
      <c r="BI7" s="52">
        <f t="shared" si="14"/>
        <v>45.7</v>
      </c>
      <c r="BJ7" s="52">
        <f t="shared" si="14"/>
        <v>53.8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675</v>
      </c>
      <c r="BR7" s="53">
        <f t="shared" ref="BR7:BZ7" si="15">BR8</f>
        <v>578</v>
      </c>
      <c r="BS7" s="53">
        <f t="shared" si="15"/>
        <v>663</v>
      </c>
      <c r="BT7" s="53">
        <f t="shared" si="15"/>
        <v>626</v>
      </c>
      <c r="BU7" s="53">
        <f t="shared" si="15"/>
        <v>765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113</v>
      </c>
      <c r="CL7" s="49"/>
      <c r="CM7" s="51">
        <f>CM8</f>
        <v>30656</v>
      </c>
      <c r="CN7" s="51">
        <f>CN8</f>
        <v>759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66.7</v>
      </c>
      <c r="DL7" s="52">
        <f t="shared" ref="DL7:DT7" si="17">DL8</f>
        <v>66.7</v>
      </c>
      <c r="DM7" s="52">
        <f t="shared" si="17"/>
        <v>66.7</v>
      </c>
      <c r="DN7" s="52">
        <f t="shared" si="17"/>
        <v>66.7</v>
      </c>
      <c r="DO7" s="52">
        <f t="shared" si="17"/>
        <v>66.7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14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25</v>
      </c>
      <c r="S8" s="57" t="s">
        <v>126</v>
      </c>
      <c r="T8" s="57" t="s">
        <v>127</v>
      </c>
      <c r="U8" s="58">
        <v>316</v>
      </c>
      <c r="V8" s="58">
        <v>12</v>
      </c>
      <c r="W8" s="58">
        <v>14</v>
      </c>
      <c r="X8" s="57" t="s">
        <v>128</v>
      </c>
      <c r="Y8" s="59">
        <v>197.8</v>
      </c>
      <c r="Z8" s="59">
        <v>176.9</v>
      </c>
      <c r="AA8" s="59">
        <v>196.7</v>
      </c>
      <c r="AB8" s="59">
        <v>184</v>
      </c>
      <c r="AC8" s="59">
        <v>216.4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49.5</v>
      </c>
      <c r="BG8" s="59">
        <v>43.5</v>
      </c>
      <c r="BH8" s="59">
        <v>49.2</v>
      </c>
      <c r="BI8" s="59">
        <v>45.7</v>
      </c>
      <c r="BJ8" s="59">
        <v>53.8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675</v>
      </c>
      <c r="BR8" s="60">
        <v>578</v>
      </c>
      <c r="BS8" s="60">
        <v>663</v>
      </c>
      <c r="BT8" s="61">
        <v>626</v>
      </c>
      <c r="BU8" s="61">
        <v>765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30656</v>
      </c>
      <c r="CN8" s="58">
        <v>759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66.7</v>
      </c>
      <c r="DL8" s="59">
        <v>66.7</v>
      </c>
      <c r="DM8" s="59">
        <v>66.7</v>
      </c>
      <c r="DN8" s="59">
        <v>66.7</v>
      </c>
      <c r="DO8" s="59">
        <v>66.7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2025-02-17T04:38:30Z</cp:lastPrinted>
  <dcterms:created xsi:type="dcterms:W3CDTF">2024-12-19T01:05:20Z</dcterms:created>
  <dcterms:modified xsi:type="dcterms:W3CDTF">2025-02-18T05:06:23Z</dcterms:modified>
  <cp:category/>
</cp:coreProperties>
</file>