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
    </mc:Choice>
  </mc:AlternateContent>
  <xr:revisionPtr revIDLastSave="0" documentId="13_ncr:1_{105F7FD1-EC59-404E-A19C-1AB927973862}" xr6:coauthVersionLast="47" xr6:coauthVersionMax="47" xr10:uidLastSave="{00000000-0000-0000-0000-000000000000}"/>
  <workbookProtection workbookAlgorithmName="SHA-512" workbookHashValue="qCmpfdYTGSy8CIIryKCa93U4V4aWDLYXy/hZEZxUCHE22aoXxQRk4AyktELXGY+YERtDKLp8HBcZayXd3Lpr0A==" workbookSaltValue="vWrZBvQRcBW2J+5KLFSHJg=="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P6" i="5"/>
  <c r="P10" i="4" s="1"/>
  <c r="O6" i="5"/>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F85" i="4"/>
  <c r="E85" i="4"/>
  <c r="BB10" i="4"/>
  <c r="AT10" i="4"/>
  <c r="W10" i="4"/>
  <c r="I10" i="4"/>
  <c r="B10" i="4"/>
  <c r="BB8" i="4"/>
  <c r="AT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<sst xmlns="http://schemas.openxmlformats.org/spreadsheetml/2006/main" count="228" uniqueCount="113">
  <si>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</si>
  <si>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</si>
  <si>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</si>
  <si>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</si>
  <si>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</si>
  <si>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</si>
  <si>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</si>
  <si>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</si>
  <si>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</si>
  <si>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</si>
  <si>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</si>
  <si>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</si>
  <si>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</si>
  <si>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</si>
  <si>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</si>
  <si>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</si>
  <si>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</si>
  <si>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</si>
  <si>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</si>
  <si>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</si>
  <si>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</si>
  <si>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</si>
  <si>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</si>
  <si>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</si>
  <si>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</si>
  <si>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</si>
  <si>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</si>
  <si>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</si>
  <si>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</si>
  <si>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</si>
  <si>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</si>
  <si>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</si>
  <si>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</si>
  <si>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</si>
  <si>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</si>
  <si>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</si>
  <si>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</si>
  <si>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</si>
  <si>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</si>
  <si>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</si>
  <si>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</si>
  <si>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</si>
  <si>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</si>
  <si>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</si>
  <si>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</si>
  <si>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</si>
  <si>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</si>
  <si>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</si>
  <si>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</si>
  <si>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</si>
  <si>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</si>
  <si>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</si>
  <si>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</si>
  <si>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</si>
  <si>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</si>
  <si>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</si>
  <si>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</si>
  <si>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</si>
  <si>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</si>
  <si>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</si>
  <si>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</si>
  <si>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</si>
  <si>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</si>
  <si>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</si>
  <si>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</si>
  <si>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</si>
  <si>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</si>
  <si>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</si>
  <si>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</si>
  <si>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</si>
  <si>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</si>
  <si>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</si>
  <si>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</si>
  <si>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</si>
  <si>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</si>
  <si>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</si>
  <si>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</si>
  <si>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</si>
  <si>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</si>
  <si>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</si>
  <si>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</si>
  <si>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</si>
  <si>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</si>
  <si>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</si>
  <si>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</si>
  <si>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</si>
  <si>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</si>
  <si>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</si>
  <si>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</si>
  <si>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</si>
  <si>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</si>
  <si>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</si>
  <si>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</si>
  <si>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碧南市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</si>
  <si>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</si>
  <si>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</si>
  <si>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</si>
  <si>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</si>
  <si>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</si>
  <si>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</si>
  <si>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</si>
  <si>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</si>
  <si>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</si>
  <si>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</si>
  <si>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</si>
  <si>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</si>
  <si>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</si>
  <si>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</si>
  <si>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</si>
  <si>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</si>
  <si>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①経常収支比率は、給水収益の減少、物価上昇による動力費等の増加及び設備の大規模更新工事に伴う減価償却費の増加により前年度より下降したが、健全経営の水準とされる100％を上回った。
　しかしながら、類似団体平均値を下回っているため、経費削減等の経営改善を行う必要がある。
　②累積欠損金は発生しておらず、③流動比率についても、類似団体平均値を上回っており経営の健全性は保たれていると考えられる。
　④企業債残高対給水収益比率については、新たな借入を行っておらず、企業債に依存しない経営が行えている。
　⑤料金回収率は、100％を下回っているが、物価高騰対策により水道料金基本料金の減免を実施したことにより給水収益が減少した影響である。
　⑥給水原価は、類似団体平均値を下回っているが、有収水量の減少及び物価上昇等による経常費用の増加に伴い、年々上昇している。　
　⑦施設利用率は、類似団体平均値を下回っているため、今後の水需要の動向を慎重に見極めた上での施設規模の見直しを含めた効率的な運営計画を検討する必要がある。
　⑧有収率は、高水準を保っており、効率的な経営ができている。</t>
    <rPh sb="10" eb="12">
      <t>キュウスイ</t>
    </rPh>
    <rPh sb="12" eb="14">
      <t>シュウエキ</t>
    </rPh>
    <rPh sb="15" eb="17">
      <t>ゲンショウ</t>
    </rPh>
    <rPh sb="18" eb="20">
      <t>ブッカ</t>
    </rPh>
    <rPh sb="25" eb="28">
      <t>ドウリョクヒ</t>
    </rPh>
    <rPh sb="28" eb="29">
      <t>トウ</t>
    </rPh>
    <rPh sb="30" eb="32">
      <t>ゾウカ</t>
    </rPh>
    <rPh sb="32" eb="33">
      <t>オヨ</t>
    </rPh>
    <rPh sb="34" eb="36">
      <t>セツビ</t>
    </rPh>
    <rPh sb="37" eb="40">
      <t>ダイキボ</t>
    </rPh>
    <rPh sb="40" eb="42">
      <t>コウシン</t>
    </rPh>
    <rPh sb="42" eb="44">
      <t>コウジ</t>
    </rPh>
    <rPh sb="45" eb="46">
      <t>トモナ</t>
    </rPh>
    <rPh sb="47" eb="51">
      <t>ゲンカショウキャク</t>
    </rPh>
    <rPh sb="51" eb="52">
      <t>ヒ</t>
    </rPh>
    <rPh sb="53" eb="55">
      <t>ゾウカ</t>
    </rPh>
    <rPh sb="58" eb="61">
      <t>ゼンネンド</t>
    </rPh>
    <rPh sb="63" eb="65">
      <t>カコウ</t>
    </rPh>
    <rPh sb="69" eb="71">
      <t>ケンゼン</t>
    </rPh>
    <rPh sb="71" eb="73">
      <t>ケイエイ</t>
    </rPh>
    <rPh sb="74" eb="76">
      <t>スイジュン</t>
    </rPh>
    <rPh sb="85" eb="87">
      <t>ウワマワ</t>
    </rPh>
    <rPh sb="116" eb="118">
      <t>ケイヒ</t>
    </rPh>
    <rPh sb="118" eb="120">
      <t>サクゲン</t>
    </rPh>
    <rPh sb="120" eb="121">
      <t>トウ</t>
    </rPh>
    <rPh sb="122" eb="124">
      <t>ケイエイ</t>
    </rPh>
    <rPh sb="124" eb="126">
      <t>カイゼン</t>
    </rPh>
    <rPh sb="127" eb="128">
      <t>オコナ</t>
    </rPh>
    <rPh sb="129" eb="131">
      <t>ヒツヨウ</t>
    </rPh>
    <rPh sb="138" eb="140">
      <t>ルイセキ</t>
    </rPh>
    <rPh sb="140" eb="143">
      <t>ケッソンキン</t>
    </rPh>
    <rPh sb="144" eb="146">
      <t>ハッセイ</t>
    </rPh>
    <rPh sb="153" eb="155">
      <t>リュウドウ</t>
    </rPh>
    <rPh sb="155" eb="157">
      <t>ヒリツ</t>
    </rPh>
    <rPh sb="163" eb="165">
      <t>ルイジ</t>
    </rPh>
    <rPh sb="165" eb="167">
      <t>ダンタイ</t>
    </rPh>
    <rPh sb="167" eb="170">
      <t>ヘイキンチ</t>
    </rPh>
    <rPh sb="171" eb="173">
      <t>ウワマワ</t>
    </rPh>
    <rPh sb="177" eb="179">
      <t>ケイエイ</t>
    </rPh>
    <rPh sb="180" eb="183">
      <t>ケンゼンセイ</t>
    </rPh>
    <rPh sb="184" eb="185">
      <t>タモ</t>
    </rPh>
    <rPh sb="191" eb="192">
      <t>カンガ</t>
    </rPh>
    <rPh sb="200" eb="203">
      <t>キギョウサイ</t>
    </rPh>
    <rPh sb="203" eb="205">
      <t>ザンダカ</t>
    </rPh>
    <rPh sb="205" eb="206">
      <t>タイ</t>
    </rPh>
    <rPh sb="206" eb="208">
      <t>キュウスイ</t>
    </rPh>
    <rPh sb="208" eb="210">
      <t>シュウエキ</t>
    </rPh>
    <rPh sb="210" eb="212">
      <t>ヒリツ</t>
    </rPh>
    <rPh sb="218" eb="219">
      <t>アラ</t>
    </rPh>
    <rPh sb="221" eb="223">
      <t>カリイレ</t>
    </rPh>
    <rPh sb="224" eb="225">
      <t>オコナ</t>
    </rPh>
    <rPh sb="252" eb="254">
      <t>リョウキン</t>
    </rPh>
    <rPh sb="254" eb="257">
      <t>カイシュウリツ</t>
    </rPh>
    <rPh sb="264" eb="266">
      <t>シタマワ</t>
    </rPh>
    <rPh sb="272" eb="274">
      <t>ブッカ</t>
    </rPh>
    <rPh sb="274" eb="276">
      <t>コウトウ</t>
    </rPh>
    <rPh sb="276" eb="278">
      <t>タイサク</t>
    </rPh>
    <rPh sb="281" eb="283">
      <t>スイドウ</t>
    </rPh>
    <rPh sb="283" eb="285">
      <t>リョウキン</t>
    </rPh>
    <rPh sb="285" eb="287">
      <t>キホン</t>
    </rPh>
    <rPh sb="287" eb="289">
      <t>リョウキン</t>
    </rPh>
    <rPh sb="290" eb="292">
      <t>ゲンメン</t>
    </rPh>
    <rPh sb="293" eb="295">
      <t>ジッシ</t>
    </rPh>
    <rPh sb="302" eb="304">
      <t>キュウスイ</t>
    </rPh>
    <rPh sb="304" eb="306">
      <t>シュウエキ</t>
    </rPh>
    <rPh sb="307" eb="309">
      <t>ゲンショウ</t>
    </rPh>
    <rPh sb="311" eb="313">
      <t>エイキョウ</t>
    </rPh>
    <rPh sb="320" eb="322">
      <t>キュウスイ</t>
    </rPh>
    <rPh sb="322" eb="324">
      <t>ゲンカ</t>
    </rPh>
    <rPh sb="326" eb="328">
      <t>ルイジ</t>
    </rPh>
    <rPh sb="328" eb="330">
      <t>ダンタイ</t>
    </rPh>
    <rPh sb="330" eb="332">
      <t>ヘイキン</t>
    </rPh>
    <rPh sb="332" eb="333">
      <t>チ</t>
    </rPh>
    <rPh sb="334" eb="336">
      <t>シタマワ</t>
    </rPh>
    <rPh sb="342" eb="346">
      <t>ユウシュウスイリョウ</t>
    </rPh>
    <rPh sb="347" eb="349">
      <t>ゲンショウ</t>
    </rPh>
    <rPh sb="349" eb="350">
      <t>オヨ</t>
    </rPh>
    <rPh sb="351" eb="353">
      <t>ブッカ</t>
    </rPh>
    <rPh sb="353" eb="355">
      <t>ジョウショウ</t>
    </rPh>
    <rPh sb="355" eb="356">
      <t>トウ</t>
    </rPh>
    <rPh sb="359" eb="361">
      <t>ケイジョウ</t>
    </rPh>
    <rPh sb="361" eb="363">
      <t>ヒヨウ</t>
    </rPh>
    <rPh sb="364" eb="366">
      <t>ゾウカ</t>
    </rPh>
    <rPh sb="367" eb="368">
      <t>トモナ</t>
    </rPh>
    <rPh sb="370" eb="372">
      <t>ネンネン</t>
    </rPh>
    <rPh sb="372" eb="374">
      <t>ジョウショウ</t>
    </rPh>
    <rPh sb="394" eb="397">
      <t>ヘイキンチ</t>
    </rPh>
    <rPh sb="461" eb="464">
      <t>ユウシュウリツ</t>
    </rPh>
    <rPh sb="466" eb="469">
      <t>コウスイジュン</t>
    </rPh>
    <rPh sb="470" eb="471">
      <t>タモ</t>
    </rPh>
    <rPh sb="476" eb="479">
      <t>コウリツテキ</t>
    </rPh>
    <rPh sb="480" eb="482">
      <t>ケイエイ</t>
    </rPh>
    <phoneticPr fontId="4"/>
  </si>
  <si>
    <t>　①有形固定資産減価償却率、②管路経年化率はともに、類似団体平均値を大きく下回っており、施設の長寿命化や設備更新、配水管の老朽化対策を計画的に行っているためである。しかしながら、上昇傾向にあるため、優先度や必要性の高さを見極め、中長期的な視点での更新に取り組む必要がある。
　③管路更新率は、類似団体平均値を上回っているが、今後も計画的な更新を推進していく必要がある。</t>
    <rPh sb="26" eb="28">
      <t>ルイジ</t>
    </rPh>
    <rPh sb="28" eb="30">
      <t>ダンタイ</t>
    </rPh>
    <rPh sb="30" eb="33">
      <t>ヘイキンチ</t>
    </rPh>
    <rPh sb="34" eb="35">
      <t>オオ</t>
    </rPh>
    <rPh sb="37" eb="39">
      <t>シタマワ</t>
    </rPh>
    <rPh sb="59" eb="61">
      <t>ジョウショウ</t>
    </rPh>
    <rPh sb="61" eb="63">
      <t>ケイコウ</t>
    </rPh>
    <rPh sb="67" eb="70">
      <t>ケイカクテキ</t>
    </rPh>
    <rPh sb="71" eb="72">
      <t>オコナ</t>
    </rPh>
    <rPh sb="77" eb="78">
      <t>タカ</t>
    </rPh>
    <rPh sb="80" eb="82">
      <t>ミキワ</t>
    </rPh>
    <rPh sb="84" eb="87">
      <t>ケイカクテキ</t>
    </rPh>
    <rPh sb="88" eb="90">
      <t>コウシン</t>
    </rPh>
    <rPh sb="91" eb="92">
      <t>ト</t>
    </rPh>
    <rPh sb="93" eb="94">
      <t>ク</t>
    </rPh>
    <rPh sb="95" eb="97">
      <t>ヒツヨウ</t>
    </rPh>
    <rPh sb="114" eb="115">
      <t>チュウ</t>
    </rPh>
    <rPh sb="115" eb="118">
      <t>チョウキテキ</t>
    </rPh>
    <rPh sb="119" eb="121">
      <t>シテン</t>
    </rPh>
    <rPh sb="162" eb="164">
      <t>コンゴ</t>
    </rPh>
    <rPh sb="165" eb="168">
      <t>ケイカクテキ</t>
    </rPh>
    <rPh sb="169" eb="171">
      <t>コウシン</t>
    </rPh>
    <rPh sb="172" eb="174">
      <t>スイシン</t>
    </rPh>
    <rPh sb="178" eb="180">
      <t>ヒツヨウ</t>
    </rPh>
    <phoneticPr fontId="4"/>
  </si>
  <si>
    <t>　現時点では経営の健全性・効率性は概ね確保されているが、人口減少に伴う給水収益の減少、施設の老朽化対策や物価高騰等による費用の増大など、厳しい経営が続くと想定される。
　今後は、碧南市水道ビジョンに掲げた「安全・安心を未来へつなぐ」水道を構築すべく、経費の削減や効率的な施設運用といった経営基盤の強化を進め、持続的な経営を確保する必要がある。　
　令和２年度に策定した経営戦略は、令和６年度に見直しを実施している。</t>
    <rPh sb="60" eb="62">
      <t>ヒヨウ</t>
    </rPh>
    <rPh sb="63" eb="65">
      <t>ゾウダイ</t>
    </rPh>
    <rPh sb="71" eb="73">
      <t>ケイエイ</t>
    </rPh>
    <rPh sb="74" eb="75">
      <t>ツヅ</t>
    </rPh>
    <rPh sb="77" eb="79">
      <t>ソウテイ</t>
    </rPh>
    <rPh sb="85" eb="87">
      <t>コンゴ</t>
    </rPh>
    <rPh sb="125" eb="127">
      <t>ケイヒ</t>
    </rPh>
    <rPh sb="128" eb="130">
      <t>サクゲン</t>
    </rPh>
    <rPh sb="143" eb="145">
      <t>キバン</t>
    </rPh>
    <rPh sb="146" eb="148">
      <t>キョウカ</t>
    </rPh>
    <rPh sb="149" eb="150">
      <t>スス</t>
    </rPh>
    <rPh sb="152" eb="154">
      <t>ジゾク</t>
    </rPh>
    <rPh sb="154" eb="155">
      <t>テキ</t>
    </rPh>
    <rPh sb="156" eb="158">
      <t>ケイエイ</t>
    </rPh>
    <rPh sb="159" eb="161">
      <t>カクホ</t>
    </rPh>
    <rPh sb="163" eb="165">
      <t>ヒツヨウ</t>
    </rPh>
    <rPh sb="174" eb="176">
      <t>レイワ</t>
    </rPh>
    <rPh sb="177" eb="179">
      <t>ネンド</t>
    </rPh>
    <rPh sb="180" eb="182">
      <t>サクテイ</t>
    </rPh>
    <rPh sb="198" eb="20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</si>
</sst>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1.49</c:v>
                </c:pt>
                <c:pt idx="1">
                  <c:v>1.65</c:v>
                </c:pt>
                <c:pt idx="2">
                  <c:v>2.11</c:v>
                </c:pt>
                <c:pt idx="3">
                  <c:v>1.38</c:v>
                </c:pt>
                <c:pt idx="4">
                  <c:v>1.4</c:v>
                </c:pt>
              </c:numCache>
            </c:numRef>
          </c:val>
          <c:extLst>
            <c:ext xmlns:c16="http://schemas.microsoft.com/office/drawing/2014/chart" uri="{C3380CC4-5D6E-409C-BE32-E72D297353CC}">
              <c16:uniqueId val="{00000000-4A13-4575-9981-DA2CCA204C2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4A13-4575-9981-DA2CCA204C2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55.7</c:v>
                </c:pt>
                <c:pt idx="1">
                  <c:v>55.67</c:v>
                </c:pt>
                <c:pt idx="2">
                  <c:v>55.02</c:v>
                </c:pt>
                <c:pt idx="3">
                  <c:v>54.8</c:v>
                </c:pt>
                <c:pt idx="4">
                  <c:v>53.85</c:v>
                </c:pt>
              </c:numCache>
            </c:numRef>
          </c:val>
          <c:extLst>
            <c:ext xmlns:c16="http://schemas.microsoft.com/office/drawing/2014/chart" uri="{C3380CC4-5D6E-409C-BE32-E72D297353CC}">
              <c16:uniqueId val="{00000000-4ADB-4FE9-9E59-FD824C07614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4ADB-4FE9-9E59-FD824C07614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93.93</c:v>
                </c:pt>
                <c:pt idx="1">
                  <c:v>94.45</c:v>
                </c:pt>
                <c:pt idx="2">
                  <c:v>94.55</c:v>
                </c:pt>
                <c:pt idx="3">
                  <c:v>93.78</c:v>
                </c:pt>
                <c:pt idx="4">
                  <c:v>93.7</c:v>
                </c:pt>
              </c:numCache>
            </c:numRef>
          </c:val>
          <c:extLst>
            <c:ext xmlns:c16="http://schemas.microsoft.com/office/drawing/2014/chart" uri="{C3380CC4-5D6E-409C-BE32-E72D297353CC}">
              <c16:uniqueId val="{00000000-A99B-4F9F-80BD-896E12795A5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A99B-4F9F-80BD-896E12795A5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111.4</c:v>
                </c:pt>
                <c:pt idx="1">
                  <c:v>112.77</c:v>
                </c:pt>
                <c:pt idx="2">
                  <c:v>109.63</c:v>
                </c:pt>
                <c:pt idx="3">
                  <c:v>106.65</c:v>
                </c:pt>
                <c:pt idx="4">
                  <c:v>103.29</c:v>
                </c:pt>
              </c:numCache>
            </c:numRef>
          </c:val>
          <c:extLst>
            <c:ext xmlns:c16="http://schemas.microsoft.com/office/drawing/2014/chart" uri="{C3380CC4-5D6E-409C-BE32-E72D297353CC}">
              <c16:uniqueId val="{00000000-47FC-4E64-997F-045A62A7603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47FC-4E64-997F-045A62A7603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45.75</c:v>
                </c:pt>
                <c:pt idx="1">
                  <c:v>46.17</c:v>
                </c:pt>
                <c:pt idx="2">
                  <c:v>45.85</c:v>
                </c:pt>
                <c:pt idx="3">
                  <c:v>44.43</c:v>
                </c:pt>
                <c:pt idx="4">
                  <c:v>45.33</c:v>
                </c:pt>
              </c:numCache>
            </c:numRef>
          </c:val>
          <c:extLst>
            <c:ext xmlns:c16="http://schemas.microsoft.com/office/drawing/2014/chart" uri="{C3380CC4-5D6E-409C-BE32-E72D297353CC}">
              <c16:uniqueId val="{00000000-7AED-401D-9330-D8BCCEB8271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7AED-401D-9330-D8BCCEB8271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4.58</c:v>
                </c:pt>
                <c:pt idx="1">
                  <c:v>4.7300000000000004</c:v>
                </c:pt>
                <c:pt idx="2">
                  <c:v>4.9400000000000004</c:v>
                </c:pt>
                <c:pt idx="3">
                  <c:v>4.9800000000000004</c:v>
                </c:pt>
                <c:pt idx="4">
                  <c:v>5.16</c:v>
                </c:pt>
              </c:numCache>
            </c:numRef>
          </c:val>
          <c:extLst>
            <c:ext xmlns:c16="http://schemas.microsoft.com/office/drawing/2014/chart" uri="{C3380CC4-5D6E-409C-BE32-E72D297353CC}">
              <c16:uniqueId val="{00000000-1015-4375-B011-40C5CEAE3D4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1015-4375-B011-40C5CEAE3D4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EB-4A6E-8CB5-D120CD80116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78EB-4A6E-8CB5-D120CD80116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1459.58</c:v>
                </c:pt>
                <c:pt idx="1">
                  <c:v>1353.9</c:v>
                </c:pt>
                <c:pt idx="2">
                  <c:v>784.58</c:v>
                </c:pt>
                <c:pt idx="3">
                  <c:v>575.30999999999995</c:v>
                </c:pt>
                <c:pt idx="4">
                  <c:v>569.55999999999995</c:v>
                </c:pt>
              </c:numCache>
            </c:numRef>
          </c:val>
          <c:extLst>
            <c:ext xmlns:c16="http://schemas.microsoft.com/office/drawing/2014/chart" uri="{C3380CC4-5D6E-409C-BE32-E72D297353CC}">
              <c16:uniqueId val="{00000000-D998-4D75-A455-042B770F52C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D998-4D75-A455-042B770F52C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3.37</c:v>
                </c:pt>
                <c:pt idx="1">
                  <c:v>3.44</c:v>
                </c:pt>
                <c:pt idx="2">
                  <c:v>2.78</c:v>
                </c:pt>
                <c:pt idx="3">
                  <c:v>2.4700000000000002</c:v>
                </c:pt>
                <c:pt idx="4">
                  <c:v>2.29</c:v>
                </c:pt>
              </c:numCache>
            </c:numRef>
          </c:val>
          <c:extLst>
            <c:ext xmlns:c16="http://schemas.microsoft.com/office/drawing/2014/chart" uri="{C3380CC4-5D6E-409C-BE32-E72D297353CC}">
              <c16:uniqueId val="{00000000-2AD8-4161-BC4E-EF9D6CD4C51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2AD8-4161-BC4E-EF9D6CD4C51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109.92</c:v>
                </c:pt>
                <c:pt idx="1">
                  <c:v>98.68</c:v>
                </c:pt>
                <c:pt idx="2">
                  <c:v>108.31</c:v>
                </c:pt>
                <c:pt idx="3">
                  <c:v>104.87</c:v>
                </c:pt>
                <c:pt idx="4">
                  <c:v>94.91</c:v>
                </c:pt>
              </c:numCache>
            </c:numRef>
          </c:val>
          <c:extLst>
            <c:ext xmlns:c16="http://schemas.microsoft.com/office/drawing/2014/chart" uri="{C3380CC4-5D6E-409C-BE32-E72D297353CC}">
              <c16:uniqueId val="{00000000-B7DD-4669-A02B-ED1C399AB83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B7DD-4669-A02B-ED1C399AB83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137.76</c:v>
                </c:pt>
                <c:pt idx="1">
                  <c:v>136.29</c:v>
                </c:pt>
                <c:pt idx="2">
                  <c:v>139.02000000000001</c:v>
                </c:pt>
                <c:pt idx="3">
                  <c:v>144.69</c:v>
                </c:pt>
                <c:pt idx="4">
                  <c:v>151.38999999999999</c:v>
                </c:pt>
              </c:numCache>
            </c:numRef>
          </c:val>
          <c:extLst>
            <c:ext xmlns:c16="http://schemas.microsoft.com/office/drawing/2014/chart" uri="{C3380CC4-5D6E-409C-BE32-E72D297353CC}">
              <c16:uniqueId val="{00000000-65D1-4A44-BE39-4AD342A5B96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65D1-4A44-BE39-4AD342A5B96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碧南市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72534</v>
      </c>
      <c r="AM8" s="44"/>
      <c r="AN8" s="44"/>
      <c r="AO8" s="44"/>
      <c r="AP8" s="44"/>
      <c r="AQ8" s="44"/>
      <c r="AR8" s="44"/>
      <c r="AS8" s="44"/>
      <c r="AT8" s="45">
        <f>データ!$S$6</f>
        <v>36.68</v>
      </c>
      <c r="AU8" s="46"/>
      <c r="AV8" s="46"/>
      <c r="AW8" s="46"/>
      <c r="AX8" s="46"/>
      <c r="AY8" s="46"/>
      <c r="AZ8" s="46"/>
      <c r="BA8" s="46"/>
      <c r="BB8" s="47">
        <f>データ!$T$6</f>
        <v>1977.48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97.46</v>
      </c>
      <c r="J10" s="46"/>
      <c r="K10" s="46"/>
      <c r="L10" s="46"/>
      <c r="M10" s="46"/>
      <c r="N10" s="46"/>
      <c r="O10" s="80"/>
      <c r="P10" s="47">
        <f>データ!$P$6</f>
        <v>99.93</v>
      </c>
      <c r="Q10" s="47"/>
      <c r="R10" s="47"/>
      <c r="S10" s="47"/>
      <c r="T10" s="47"/>
      <c r="U10" s="47"/>
      <c r="V10" s="47"/>
      <c r="W10" s="44">
        <f>データ!$Q$6</f>
        <v>2090</v>
      </c>
      <c r="X10" s="44"/>
      <c r="Y10" s="44"/>
      <c r="Z10" s="44"/>
      <c r="AA10" s="44"/>
      <c r="AB10" s="44"/>
      <c r="AC10" s="44"/>
      <c r="AD10" s="2"/>
      <c r="AE10" s="2"/>
      <c r="AF10" s="2"/>
      <c r="AG10" s="2"/>
      <c r="AH10" s="2"/>
      <c r="AI10" s="2"/>
      <c r="AJ10" s="2"/>
      <c r="AK10" s="2"/>
      <c r="AL10" s="44">
        <f>データ!$U$6</f>
        <v>72329</v>
      </c>
      <c r="AM10" s="44"/>
      <c r="AN10" s="44"/>
      <c r="AO10" s="44"/>
      <c r="AP10" s="44"/>
      <c r="AQ10" s="44"/>
      <c r="AR10" s="44"/>
      <c r="AS10" s="44"/>
      <c r="AT10" s="45">
        <f>データ!$V$6</f>
        <v>36.68</v>
      </c>
      <c r="AU10" s="46"/>
      <c r="AV10" s="46"/>
      <c r="AW10" s="46"/>
      <c r="AX10" s="46"/>
      <c r="AY10" s="46"/>
      <c r="AZ10" s="46"/>
      <c r="BA10" s="46"/>
      <c r="BB10" s="47">
        <f>データ!$W$6</f>
        <v>1971.89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hGdMtUS3gKA4PuYb68Vxkhx2eErVBq7+O+J+euYmC4Yp94CsLaqJUlLJcwYialJUjQyaEX7ArZpxjEJg5KCDw==" saltValue="gmLB1qUi1ilREisGrhPLM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232092</v>
      </c>
      <c r="D6" s="20">
        <f t="shared" si="3"/>
        <v>46</v>
      </c>
      <c r="E6" s="20">
        <f t="shared" si="3"/>
        <v>1</v>
      </c>
      <c r="F6" s="20">
        <f t="shared" si="3"/>
        <v>0</v>
      </c>
      <c r="G6" s="20">
        <f t="shared" si="3"/>
        <v>1</v>
      </c>
      <c r="H6" s="20" t="str">
        <f t="shared" si="3"/>
        <v>愛知県　碧南市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97.46</v>
      </c>
      <c r="P6" s="21">
        <f t="shared" si="3"/>
        <v>99.93</v>
      </c>
      <c r="Q6" s="21">
        <f t="shared" si="3"/>
        <v>2090</v>
      </c>
      <c r="R6" s="21">
        <f t="shared" si="3"/>
        <v>72534</v>
      </c>
      <c r="S6" s="21">
        <f t="shared" si="3"/>
        <v>36.68</v>
      </c>
      <c r="T6" s="21">
        <f t="shared" si="3"/>
        <v>1977.48</v>
      </c>
      <c r="U6" s="21">
        <f t="shared" si="3"/>
        <v>72329</v>
      </c>
      <c r="V6" s="21">
        <f t="shared" si="3"/>
        <v>36.68</v>
      </c>
      <c r="W6" s="21">
        <f t="shared" si="3"/>
        <v>1971.89</v>
      </c>
      <c r="X6" s="22">
        <f>IF(X7="",NA(),X7)</f>
        <v>111.4</v>
      </c>
      <c r="Y6" s="22">
        <f t="shared" ref="Y6:AG6" si="4">IF(Y7="",NA(),Y7)</f>
        <v>112.77</v>
      </c>
      <c r="Z6" s="22">
        <f t="shared" si="4"/>
        <v>109.63</v>
      </c>
      <c r="AA6" s="22">
        <f t="shared" si="4"/>
        <v>106.65</v>
      </c>
      <c r="AB6" s="22">
        <f t="shared" si="4"/>
        <v>103.29</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1459.58</v>
      </c>
      <c r="AU6" s="22">
        <f t="shared" ref="AU6:BC6" si="6">IF(AU7="",NA(),AU7)</f>
        <v>1353.9</v>
      </c>
      <c r="AV6" s="22">
        <f t="shared" si="6"/>
        <v>784.58</v>
      </c>
      <c r="AW6" s="22">
        <f t="shared" si="6"/>
        <v>575.30999999999995</v>
      </c>
      <c r="AX6" s="22">
        <f t="shared" si="6"/>
        <v>569.55999999999995</v>
      </c>
      <c r="AY6" s="22">
        <f t="shared" si="6"/>
        <v>360.86</v>
      </c>
      <c r="AZ6" s="22">
        <f t="shared" si="6"/>
        <v>350.79</v>
      </c>
      <c r="BA6" s="22">
        <f t="shared" si="6"/>
        <v>354.57</v>
      </c>
      <c r="BB6" s="22">
        <f t="shared" si="6"/>
        <v>357.74</v>
      </c>
      <c r="BC6" s="22">
        <f t="shared" si="6"/>
        <v>344.88</v>
      </c>
      <c r="BD6" s="21" t="str">
        <f>IF(BD7="","",IF(BD7="-","【-】","【"&amp;SUBSTITUTE(TEXT(BD7,"#,##0.00"),"-","△")&amp;"】"))</f>
        <v>【243.36】</v>
      </c>
      <c r="BE6" s="22">
        <f>IF(BE7="",NA(),BE7)</f>
        <v>3.37</v>
      </c>
      <c r="BF6" s="22">
        <f t="shared" ref="BF6:BN6" si="7">IF(BF7="",NA(),BF7)</f>
        <v>3.44</v>
      </c>
      <c r="BG6" s="22">
        <f t="shared" si="7"/>
        <v>2.78</v>
      </c>
      <c r="BH6" s="22">
        <f t="shared" si="7"/>
        <v>2.4700000000000002</v>
      </c>
      <c r="BI6" s="22">
        <f t="shared" si="7"/>
        <v>2.29</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109.92</v>
      </c>
      <c r="BQ6" s="22">
        <f t="shared" ref="BQ6:BY6" si="8">IF(BQ7="",NA(),BQ7)</f>
        <v>98.68</v>
      </c>
      <c r="BR6" s="22">
        <f t="shared" si="8"/>
        <v>108.31</v>
      </c>
      <c r="BS6" s="22">
        <f t="shared" si="8"/>
        <v>104.87</v>
      </c>
      <c r="BT6" s="22">
        <f t="shared" si="8"/>
        <v>94.91</v>
      </c>
      <c r="BU6" s="22">
        <f t="shared" si="8"/>
        <v>103.32</v>
      </c>
      <c r="BV6" s="22">
        <f t="shared" si="8"/>
        <v>100.85</v>
      </c>
      <c r="BW6" s="22">
        <f t="shared" si="8"/>
        <v>103.79</v>
      </c>
      <c r="BX6" s="22">
        <f t="shared" si="8"/>
        <v>98.3</v>
      </c>
      <c r="BY6" s="22">
        <f t="shared" si="8"/>
        <v>98.89</v>
      </c>
      <c r="BZ6" s="21" t="str">
        <f>IF(BZ7="","",IF(BZ7="-","【-】","【"&amp;SUBSTITUTE(TEXT(BZ7,"#,##0.00"),"-","△")&amp;"】"))</f>
        <v>【97.82】</v>
      </c>
      <c r="CA6" s="22">
        <f>IF(CA7="",NA(),CA7)</f>
        <v>137.76</v>
      </c>
      <c r="CB6" s="22">
        <f t="shared" ref="CB6:CJ6" si="9">IF(CB7="",NA(),CB7)</f>
        <v>136.29</v>
      </c>
      <c r="CC6" s="22">
        <f t="shared" si="9"/>
        <v>139.02000000000001</v>
      </c>
      <c r="CD6" s="22">
        <f t="shared" si="9"/>
        <v>144.69</v>
      </c>
      <c r="CE6" s="22">
        <f t="shared" si="9"/>
        <v>151.38999999999999</v>
      </c>
      <c r="CF6" s="22">
        <f t="shared" si="9"/>
        <v>168.56</v>
      </c>
      <c r="CG6" s="22">
        <f t="shared" si="9"/>
        <v>167.1</v>
      </c>
      <c r="CH6" s="22">
        <f t="shared" si="9"/>
        <v>167.86</v>
      </c>
      <c r="CI6" s="22">
        <f t="shared" si="9"/>
        <v>173.68</v>
      </c>
      <c r="CJ6" s="22">
        <f t="shared" si="9"/>
        <v>174.52</v>
      </c>
      <c r="CK6" s="21" t="str">
        <f>IF(CK7="","",IF(CK7="-","【-】","【"&amp;SUBSTITUTE(TEXT(CK7,"#,##0.00"),"-","△")&amp;"】"))</f>
        <v>【177.56】</v>
      </c>
      <c r="CL6" s="22">
        <f>IF(CL7="",NA(),CL7)</f>
        <v>55.7</v>
      </c>
      <c r="CM6" s="22">
        <f t="shared" ref="CM6:CU6" si="10">IF(CM7="",NA(),CM7)</f>
        <v>55.67</v>
      </c>
      <c r="CN6" s="22">
        <f t="shared" si="10"/>
        <v>55.02</v>
      </c>
      <c r="CO6" s="22">
        <f t="shared" si="10"/>
        <v>54.8</v>
      </c>
      <c r="CP6" s="22">
        <f t="shared" si="10"/>
        <v>53.85</v>
      </c>
      <c r="CQ6" s="22">
        <f t="shared" si="10"/>
        <v>59.51</v>
      </c>
      <c r="CR6" s="22">
        <f t="shared" si="10"/>
        <v>59.91</v>
      </c>
      <c r="CS6" s="22">
        <f t="shared" si="10"/>
        <v>59.4</v>
      </c>
      <c r="CT6" s="22">
        <f t="shared" si="10"/>
        <v>59.24</v>
      </c>
      <c r="CU6" s="22">
        <f t="shared" si="10"/>
        <v>58.77</v>
      </c>
      <c r="CV6" s="21" t="str">
        <f>IF(CV7="","",IF(CV7="-","【-】","【"&amp;SUBSTITUTE(TEXT(CV7,"#,##0.00"),"-","△")&amp;"】"))</f>
        <v>【59.81】</v>
      </c>
      <c r="CW6" s="22">
        <f>IF(CW7="",NA(),CW7)</f>
        <v>93.93</v>
      </c>
      <c r="CX6" s="22">
        <f t="shared" ref="CX6:DF6" si="11">IF(CX7="",NA(),CX7)</f>
        <v>94.45</v>
      </c>
      <c r="CY6" s="22">
        <f t="shared" si="11"/>
        <v>94.55</v>
      </c>
      <c r="CZ6" s="22">
        <f t="shared" si="11"/>
        <v>93.78</v>
      </c>
      <c r="DA6" s="22">
        <f t="shared" si="11"/>
        <v>93.7</v>
      </c>
      <c r="DB6" s="22">
        <f t="shared" si="11"/>
        <v>87.08</v>
      </c>
      <c r="DC6" s="22">
        <f t="shared" si="11"/>
        <v>87.26</v>
      </c>
      <c r="DD6" s="22">
        <f t="shared" si="11"/>
        <v>87.57</v>
      </c>
      <c r="DE6" s="22">
        <f t="shared" si="11"/>
        <v>87.26</v>
      </c>
      <c r="DF6" s="22">
        <f t="shared" si="11"/>
        <v>86.95</v>
      </c>
      <c r="DG6" s="21" t="str">
        <f>IF(DG7="","",IF(DG7="-","【-】","【"&amp;SUBSTITUTE(TEXT(DG7,"#,##0.00"),"-","△")&amp;"】"))</f>
        <v>【89.42】</v>
      </c>
      <c r="DH6" s="22">
        <f>IF(DH7="",NA(),DH7)</f>
        <v>45.75</v>
      </c>
      <c r="DI6" s="22">
        <f t="shared" ref="DI6:DQ6" si="12">IF(DI7="",NA(),DI7)</f>
        <v>46.17</v>
      </c>
      <c r="DJ6" s="22">
        <f t="shared" si="12"/>
        <v>45.85</v>
      </c>
      <c r="DK6" s="22">
        <f t="shared" si="12"/>
        <v>44.43</v>
      </c>
      <c r="DL6" s="22">
        <f t="shared" si="12"/>
        <v>45.33</v>
      </c>
      <c r="DM6" s="22">
        <f t="shared" si="12"/>
        <v>48.55</v>
      </c>
      <c r="DN6" s="22">
        <f t="shared" si="12"/>
        <v>49.2</v>
      </c>
      <c r="DO6" s="22">
        <f t="shared" si="12"/>
        <v>50.01</v>
      </c>
      <c r="DP6" s="22">
        <f t="shared" si="12"/>
        <v>50.99</v>
      </c>
      <c r="DQ6" s="22">
        <f t="shared" si="12"/>
        <v>51.79</v>
      </c>
      <c r="DR6" s="21" t="str">
        <f>IF(DR7="","",IF(DR7="-","【-】","【"&amp;SUBSTITUTE(TEXT(DR7,"#,##0.00"),"-","△")&amp;"】"))</f>
        <v>【52.02】</v>
      </c>
      <c r="DS6" s="22">
        <f>IF(DS7="",NA(),DS7)</f>
        <v>4.58</v>
      </c>
      <c r="DT6" s="22">
        <f t="shared" ref="DT6:EB6" si="13">IF(DT7="",NA(),DT7)</f>
        <v>4.7300000000000004</v>
      </c>
      <c r="DU6" s="22">
        <f t="shared" si="13"/>
        <v>4.9400000000000004</v>
      </c>
      <c r="DV6" s="22">
        <f t="shared" si="13"/>
        <v>4.9800000000000004</v>
      </c>
      <c r="DW6" s="22">
        <f t="shared" si="13"/>
        <v>5.16</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1.49</v>
      </c>
      <c r="EE6" s="22">
        <f t="shared" ref="EE6:EM6" si="14">IF(EE7="",NA(),EE7)</f>
        <v>1.65</v>
      </c>
      <c r="EF6" s="22">
        <f t="shared" si="14"/>
        <v>2.11</v>
      </c>
      <c r="EG6" s="22">
        <f t="shared" si="14"/>
        <v>1.38</v>
      </c>
      <c r="EH6" s="22">
        <f t="shared" si="14"/>
        <v>1.4</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232092</v>
      </c>
      <c r="D7" s="24">
        <v>46</v>
      </c>
      <c r="E7" s="24">
        <v>1</v>
      </c>
      <c r="F7" s="24">
        <v>0</v>
      </c>
      <c r="G7" s="24">
        <v>1</v>
      </c>
      <c r="H7" s="24" t="s">
        <v>93</v>
      </c>
      <c r="I7" s="24" t="s">
        <v>94</v>
      </c>
      <c r="J7" s="24" t="s">
        <v>95</v>
      </c>
      <c r="K7" s="24" t="s">
        <v>96</v>
      </c>
      <c r="L7" s="24" t="s">
        <v>97</v>
      </c>
      <c r="M7" s="24" t="s">
        <v>98</v>
      </c>
      <c r="N7" s="25" t="s">
        <v>99</v>
      </c>
      <c r="O7" s="25">
        <v>97.46</v>
      </c>
      <c r="P7" s="25">
        <v>99.93</v>
      </c>
      <c r="Q7" s="25">
        <v>2090</v>
      </c>
      <c r="R7" s="25">
        <v>72534</v>
      </c>
      <c r="S7" s="25">
        <v>36.68</v>
      </c>
      <c r="T7" s="25">
        <v>1977.48</v>
      </c>
      <c r="U7" s="25">
        <v>72329</v>
      </c>
      <c r="V7" s="25">
        <v>36.68</v>
      </c>
      <c r="W7" s="25">
        <v>1971.89</v>
      </c>
      <c r="X7" s="25">
        <v>111.4</v>
      </c>
      <c r="Y7" s="25">
        <v>112.77</v>
      </c>
      <c r="Z7" s="25">
        <v>109.63</v>
      </c>
      <c r="AA7" s="25">
        <v>106.65</v>
      </c>
      <c r="AB7" s="25">
        <v>103.29</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1459.58</v>
      </c>
      <c r="AU7" s="25">
        <v>1353.9</v>
      </c>
      <c r="AV7" s="25">
        <v>784.58</v>
      </c>
      <c r="AW7" s="25">
        <v>575.30999999999995</v>
      </c>
      <c r="AX7" s="25">
        <v>569.55999999999995</v>
      </c>
      <c r="AY7" s="25">
        <v>360.86</v>
      </c>
      <c r="AZ7" s="25">
        <v>350.79</v>
      </c>
      <c r="BA7" s="25">
        <v>354.57</v>
      </c>
      <c r="BB7" s="25">
        <v>357.74</v>
      </c>
      <c r="BC7" s="25">
        <v>344.88</v>
      </c>
      <c r="BD7" s="25">
        <v>243.36</v>
      </c>
      <c r="BE7" s="25">
        <v>3.37</v>
      </c>
      <c r="BF7" s="25">
        <v>3.44</v>
      </c>
      <c r="BG7" s="25">
        <v>2.78</v>
      </c>
      <c r="BH7" s="25">
        <v>2.4700000000000002</v>
      </c>
      <c r="BI7" s="25">
        <v>2.29</v>
      </c>
      <c r="BJ7" s="25">
        <v>309.27999999999997</v>
      </c>
      <c r="BK7" s="25">
        <v>322.92</v>
      </c>
      <c r="BL7" s="25">
        <v>303.45999999999998</v>
      </c>
      <c r="BM7" s="25">
        <v>307.27999999999997</v>
      </c>
      <c r="BN7" s="25">
        <v>304.02</v>
      </c>
      <c r="BO7" s="25">
        <v>265.93</v>
      </c>
      <c r="BP7" s="25">
        <v>109.92</v>
      </c>
      <c r="BQ7" s="25">
        <v>98.68</v>
      </c>
      <c r="BR7" s="25">
        <v>108.31</v>
      </c>
      <c r="BS7" s="25">
        <v>104.87</v>
      </c>
      <c r="BT7" s="25">
        <v>94.91</v>
      </c>
      <c r="BU7" s="25">
        <v>103.32</v>
      </c>
      <c r="BV7" s="25">
        <v>100.85</v>
      </c>
      <c r="BW7" s="25">
        <v>103.79</v>
      </c>
      <c r="BX7" s="25">
        <v>98.3</v>
      </c>
      <c r="BY7" s="25">
        <v>98.89</v>
      </c>
      <c r="BZ7" s="25">
        <v>97.82</v>
      </c>
      <c r="CA7" s="25">
        <v>137.76</v>
      </c>
      <c r="CB7" s="25">
        <v>136.29</v>
      </c>
      <c r="CC7" s="25">
        <v>139.02000000000001</v>
      </c>
      <c r="CD7" s="25">
        <v>144.69</v>
      </c>
      <c r="CE7" s="25">
        <v>151.38999999999999</v>
      </c>
      <c r="CF7" s="25">
        <v>168.56</v>
      </c>
      <c r="CG7" s="25">
        <v>167.1</v>
      </c>
      <c r="CH7" s="25">
        <v>167.86</v>
      </c>
      <c r="CI7" s="25">
        <v>173.68</v>
      </c>
      <c r="CJ7" s="25">
        <v>174.52</v>
      </c>
      <c r="CK7" s="25">
        <v>177.56</v>
      </c>
      <c r="CL7" s="25">
        <v>55.7</v>
      </c>
      <c r="CM7" s="25">
        <v>55.67</v>
      </c>
      <c r="CN7" s="25">
        <v>55.02</v>
      </c>
      <c r="CO7" s="25">
        <v>54.8</v>
      </c>
      <c r="CP7" s="25">
        <v>53.85</v>
      </c>
      <c r="CQ7" s="25">
        <v>59.51</v>
      </c>
      <c r="CR7" s="25">
        <v>59.91</v>
      </c>
      <c r="CS7" s="25">
        <v>59.4</v>
      </c>
      <c r="CT7" s="25">
        <v>59.24</v>
      </c>
      <c r="CU7" s="25">
        <v>58.77</v>
      </c>
      <c r="CV7" s="25">
        <v>59.81</v>
      </c>
      <c r="CW7" s="25">
        <v>93.93</v>
      </c>
      <c r="CX7" s="25">
        <v>94.45</v>
      </c>
      <c r="CY7" s="25">
        <v>94.55</v>
      </c>
      <c r="CZ7" s="25">
        <v>93.78</v>
      </c>
      <c r="DA7" s="25">
        <v>93.7</v>
      </c>
      <c r="DB7" s="25">
        <v>87.08</v>
      </c>
      <c r="DC7" s="25">
        <v>87.26</v>
      </c>
      <c r="DD7" s="25">
        <v>87.57</v>
      </c>
      <c r="DE7" s="25">
        <v>87.26</v>
      </c>
      <c r="DF7" s="25">
        <v>86.95</v>
      </c>
      <c r="DG7" s="25">
        <v>89.42</v>
      </c>
      <c r="DH7" s="25">
        <v>45.75</v>
      </c>
      <c r="DI7" s="25">
        <v>46.17</v>
      </c>
      <c r="DJ7" s="25">
        <v>45.85</v>
      </c>
      <c r="DK7" s="25">
        <v>44.43</v>
      </c>
      <c r="DL7" s="25">
        <v>45.33</v>
      </c>
      <c r="DM7" s="25">
        <v>48.55</v>
      </c>
      <c r="DN7" s="25">
        <v>49.2</v>
      </c>
      <c r="DO7" s="25">
        <v>50.01</v>
      </c>
      <c r="DP7" s="25">
        <v>50.99</v>
      </c>
      <c r="DQ7" s="25">
        <v>51.79</v>
      </c>
      <c r="DR7" s="25">
        <v>52.02</v>
      </c>
      <c r="DS7" s="25">
        <v>4.58</v>
      </c>
      <c r="DT7" s="25">
        <v>4.7300000000000004</v>
      </c>
      <c r="DU7" s="25">
        <v>4.9400000000000004</v>
      </c>
      <c r="DV7" s="25">
        <v>4.9800000000000004</v>
      </c>
      <c r="DW7" s="25">
        <v>5.16</v>
      </c>
      <c r="DX7" s="25">
        <v>17.11</v>
      </c>
      <c r="DY7" s="25">
        <v>18.329999999999998</v>
      </c>
      <c r="DZ7" s="25">
        <v>20.27</v>
      </c>
      <c r="EA7" s="25">
        <v>21.69</v>
      </c>
      <c r="EB7" s="25">
        <v>23.19</v>
      </c>
      <c r="EC7" s="25">
        <v>25.37</v>
      </c>
      <c r="ED7" s="25">
        <v>1.49</v>
      </c>
      <c r="EE7" s="25">
        <v>1.65</v>
      </c>
      <c r="EF7" s="25">
        <v>2.11</v>
      </c>
      <c r="EG7" s="25">
        <v>1.38</v>
      </c>
      <c r="EH7" s="25">
        <v>1.4</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2025-01-24T06:50:29Z</dcterms:created>
  <dcterms:modified xsi:type="dcterms:W3CDTF">2025-02-12T06:30:51Z</dcterms:modified>
  <cp:category/>
</cp:coreProperties>
</file>