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0　碧南市　〇\病院事業\"/>
    </mc:Choice>
  </mc:AlternateContent>
  <xr:revisionPtr revIDLastSave="0" documentId="13_ncr:1_{8C2C0C80-D0F6-44AC-95A4-2447811161CC}" xr6:coauthVersionLast="47" xr6:coauthVersionMax="47" xr10:uidLastSave="{00000000-0000-0000-0000-000000000000}"/>
  <workbookProtection workbookAlgorithmName="SHA-512" workbookHashValue="nMxj/b1FAIVO4WqMV9/03owbkSyoPINkbwFEy2/ShjJiadcEBCY7/85INZI1Nk4tAKM1hlo8tN+2eyylbWJL3g==" workbookSaltValue="zIgSGYKk31HflL471abzLg=="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MO79" i="4" s="1"/>
  <c r="FC7" i="5"/>
  <c r="FB7" i="5"/>
  <c r="FA7" i="5"/>
  <c r="EZ7" i="5"/>
  <c r="EX7" i="5"/>
  <c r="EW7" i="5"/>
  <c r="IM80" i="4" s="1"/>
  <c r="EV7" i="5"/>
  <c r="HX80" i="4" s="1"/>
  <c r="EU7" i="5"/>
  <c r="ET7" i="5"/>
  <c r="ES7" i="5"/>
  <c r="JB79" i="4" s="1"/>
  <c r="ER7" i="5"/>
  <c r="IM79" i="4" s="1"/>
  <c r="EQ7" i="5"/>
  <c r="HX79" i="4" s="1"/>
  <c r="EP7" i="5"/>
  <c r="EO7" i="5"/>
  <c r="GT79" i="4" s="1"/>
  <c r="EM7" i="5"/>
  <c r="FO80" i="4" s="1"/>
  <c r="EL7" i="5"/>
  <c r="EK7" i="5"/>
  <c r="EJ7" i="5"/>
  <c r="EI7" i="5"/>
  <c r="DG80" i="4" s="1"/>
  <c r="EH7" i="5"/>
  <c r="EG7" i="5"/>
  <c r="EZ79" i="4" s="1"/>
  <c r="EF7" i="5"/>
  <c r="EE7" i="5"/>
  <c r="DV79" i="4" s="1"/>
  <c r="ED7" i="5"/>
  <c r="EB7" i="5"/>
  <c r="BX80" i="4" s="1"/>
  <c r="EA7" i="5"/>
  <c r="BI80" i="4" s="1"/>
  <c r="DZ7" i="5"/>
  <c r="AT80" i="4" s="1"/>
  <c r="DY7" i="5"/>
  <c r="AE80" i="4" s="1"/>
  <c r="DX7" i="5"/>
  <c r="P80" i="4" s="1"/>
  <c r="DW7" i="5"/>
  <c r="DV7" i="5"/>
  <c r="DU7" i="5"/>
  <c r="DT7" i="5"/>
  <c r="DS7" i="5"/>
  <c r="DQ7" i="5"/>
  <c r="DP7" i="5"/>
  <c r="DO7" i="5"/>
  <c r="DN7" i="5"/>
  <c r="DM7" i="5"/>
  <c r="DL7" i="5"/>
  <c r="MN55" i="4" s="1"/>
  <c r="DK7" i="5"/>
  <c r="LY55" i="4" s="1"/>
  <c r="DJ7" i="5"/>
  <c r="LJ55" i="4" s="1"/>
  <c r="DI7" i="5"/>
  <c r="KU55" i="4" s="1"/>
  <c r="DH7" i="5"/>
  <c r="DF7" i="5"/>
  <c r="DE7" i="5"/>
  <c r="IK56" i="4" s="1"/>
  <c r="DD7" i="5"/>
  <c r="HV56" i="4" s="1"/>
  <c r="DC7" i="5"/>
  <c r="DB7" i="5"/>
  <c r="DA7" i="5"/>
  <c r="CZ7" i="5"/>
  <c r="CY7" i="5"/>
  <c r="HV55" i="4" s="1"/>
  <c r="CX7" i="5"/>
  <c r="HG55" i="4" s="1"/>
  <c r="CW7" i="5"/>
  <c r="GR55" i="4" s="1"/>
  <c r="CU7" i="5"/>
  <c r="FL56" i="4" s="1"/>
  <c r="CT7" i="5"/>
  <c r="CS7" i="5"/>
  <c r="CR7" i="5"/>
  <c r="CQ7" i="5"/>
  <c r="DD56" i="4" s="1"/>
  <c r="CP7" i="5"/>
  <c r="FL55" i="4" s="1"/>
  <c r="CO7" i="5"/>
  <c r="EW55" i="4" s="1"/>
  <c r="CN7" i="5"/>
  <c r="CM7" i="5"/>
  <c r="DS55" i="4" s="1"/>
  <c r="CL7" i="5"/>
  <c r="CJ7" i="5"/>
  <c r="BX56" i="4" s="1"/>
  <c r="CI7" i="5"/>
  <c r="BI56" i="4" s="1"/>
  <c r="CH7" i="5"/>
  <c r="CG7" i="5"/>
  <c r="CF7" i="5"/>
  <c r="P56" i="4" s="1"/>
  <c r="CE7" i="5"/>
  <c r="BX55" i="4" s="1"/>
  <c r="CD7" i="5"/>
  <c r="BI55" i="4" s="1"/>
  <c r="CC7" i="5"/>
  <c r="AT55" i="4" s="1"/>
  <c r="CB7" i="5"/>
  <c r="CA7" i="5"/>
  <c r="BY7" i="5"/>
  <c r="MN34" i="4" s="1"/>
  <c r="BX7" i="5"/>
  <c r="BW7" i="5"/>
  <c r="BV7" i="5"/>
  <c r="KU34" i="4" s="1"/>
  <c r="BU7" i="5"/>
  <c r="KF34" i="4" s="1"/>
  <c r="BT7" i="5"/>
  <c r="BS7" i="5"/>
  <c r="BR7" i="5"/>
  <c r="LJ33" i="4" s="1"/>
  <c r="BQ7" i="5"/>
  <c r="KU33" i="4" s="1"/>
  <c r="BP7" i="5"/>
  <c r="KF33" i="4" s="1"/>
  <c r="BN7" i="5"/>
  <c r="BM7" i="5"/>
  <c r="BL7" i="5"/>
  <c r="BK7" i="5"/>
  <c r="BJ7" i="5"/>
  <c r="BI7" i="5"/>
  <c r="IZ33" i="4" s="1"/>
  <c r="BH7" i="5"/>
  <c r="IK33" i="4" s="1"/>
  <c r="BG7" i="5"/>
  <c r="BF7" i="5"/>
  <c r="BE7" i="5"/>
  <c r="BC7" i="5"/>
  <c r="FL34" i="4" s="1"/>
  <c r="BB7" i="5"/>
  <c r="EW34" i="4" s="1"/>
  <c r="BA7" i="5"/>
  <c r="AZ7" i="5"/>
  <c r="DS34" i="4" s="1"/>
  <c r="AY7" i="5"/>
  <c r="DD34" i="4" s="1"/>
  <c r="AX7" i="5"/>
  <c r="FL33" i="4" s="1"/>
  <c r="AW7" i="5"/>
  <c r="EW33" i="4" s="1"/>
  <c r="AV7" i="5"/>
  <c r="EH33" i="4" s="1"/>
  <c r="AU7" i="5"/>
  <c r="DS33" i="4" s="1"/>
  <c r="AT7" i="5"/>
  <c r="AR7" i="5"/>
  <c r="BX34" i="4" s="1"/>
  <c r="AQ7" i="5"/>
  <c r="AP7" i="5"/>
  <c r="AT34" i="4" s="1"/>
  <c r="AO7" i="5"/>
  <c r="AE34" i="4" s="1"/>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LZ80" i="4"/>
  <c r="LK80" i="4"/>
  <c r="JB80" i="4"/>
  <c r="HI80" i="4"/>
  <c r="GT80" i="4"/>
  <c r="EZ80" i="4"/>
  <c r="EK80" i="4"/>
  <c r="DV80" i="4"/>
  <c r="LZ79" i="4"/>
  <c r="LK79" i="4"/>
  <c r="KV79" i="4"/>
  <c r="KG79" i="4"/>
  <c r="HI79" i="4"/>
  <c r="FO79" i="4"/>
  <c r="EK79" i="4"/>
  <c r="DG79" i="4"/>
  <c r="BX79" i="4"/>
  <c r="BI79" i="4"/>
  <c r="AT79" i="4"/>
  <c r="AE79" i="4"/>
  <c r="P79" i="4"/>
  <c r="MN56" i="4"/>
  <c r="LY56" i="4"/>
  <c r="LJ56" i="4"/>
  <c r="KU56" i="4"/>
  <c r="KF56" i="4"/>
  <c r="IZ56" i="4"/>
  <c r="HG56" i="4"/>
  <c r="GR56" i="4"/>
  <c r="EW56" i="4"/>
  <c r="EH56" i="4"/>
  <c r="DS56" i="4"/>
  <c r="AT56" i="4"/>
  <c r="AE56" i="4"/>
  <c r="KF55" i="4"/>
  <c r="IZ55" i="4"/>
  <c r="IK55" i="4"/>
  <c r="EH55" i="4"/>
  <c r="DD55" i="4"/>
  <c r="AE55" i="4"/>
  <c r="P55" i="4"/>
  <c r="LY34" i="4"/>
  <c r="LJ34" i="4"/>
  <c r="IZ34" i="4"/>
  <c r="IK34" i="4"/>
  <c r="HV34" i="4"/>
  <c r="HG34" i="4"/>
  <c r="GR34" i="4"/>
  <c r="EH34" i="4"/>
  <c r="BI34" i="4"/>
  <c r="MN33" i="4"/>
  <c r="LY33" i="4"/>
  <c r="HV33" i="4"/>
  <c r="HG33" i="4"/>
  <c r="GR33" i="4"/>
  <c r="DD33" i="4"/>
  <c r="BX33" i="4"/>
  <c r="AT33" i="4"/>
  <c r="AE33" i="4"/>
  <c r="P33" i="4"/>
  <c r="JW12" i="4"/>
  <c r="ID12" i="4"/>
  <c r="LP10" i="4"/>
  <c r="JW8" i="4"/>
  <c r="ID8" i="4"/>
  <c r="FZ8" i="4"/>
  <c r="BX78" i="4" l="1"/>
  <c r="BX54" i="4"/>
  <c r="BX32" i="4"/>
  <c r="MO78" i="4"/>
  <c r="MN54" i="4"/>
  <c r="MN32" i="4"/>
  <c r="JB78" i="4"/>
  <c r="IZ54" i="4"/>
  <c r="IZ32" i="4"/>
  <c r="FO78" i="4"/>
  <c r="FL54" i="4"/>
  <c r="FL32" i="4"/>
  <c r="C11" i="5"/>
  <c r="D11" i="5"/>
  <c r="E11" i="5"/>
  <c r="B11" i="5"/>
  <c r="DD32" i="4" l="1"/>
  <c r="P78" i="4"/>
  <c r="P54" i="4"/>
  <c r="P32" i="4"/>
  <c r="KG78" i="4"/>
  <c r="KF54" i="4"/>
  <c r="KF32" i="4"/>
  <c r="GT78" i="4"/>
  <c r="GR54" i="4"/>
  <c r="GR32" i="4"/>
  <c r="DG78" i="4"/>
  <c r="DD54"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32" i="4"/>
  <c r="AE54"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<sst xmlns="http://schemas.openxmlformats.org/spreadsheetml/2006/main" count="344" uniqueCount="186">
  <si>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</si>
  <si>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</si>
  <si>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</si>
  <si>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</si>
  <si>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</si>
  <si>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</si>
  <si>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</si>
  <si>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</si>
  <si>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</si>
  <si>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</si>
  <si>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</si>
  <si>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</si>
  <si>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</si>
  <si>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</si>
  <si>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</si>
  <si>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</si>
  <si>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</si>
  <si>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</si>
  <si>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</si>
  <si>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</si>
  <si>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</si>
  <si>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</si>
  <si>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</si>
  <si>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</si>
  <si>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</si>
  <si>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</si>
  <si>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</si>
  <si>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</si>
  <si>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</si>
  <si>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</si>
  <si>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</si>
  <si>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</si>
  <si>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</si>
  <si>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</si>
  <si>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</si>
  <si>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</si>
  <si>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</si>
  <si>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</si>
  <si>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</si>
  <si>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</si>
  <si>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</si>
  <si>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</si>
  <si>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</si>
  <si>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</si>
  <si>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</si>
  <si>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</si>
  <si>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</si>
  <si>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</si>
  <si>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</si>
  <si>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</si>
  <si>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</si>
  <si>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</si>
  <si>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</si>
  <si>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</si>
  <si>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</si>
  <si>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</si>
  <si>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</si>
  <si>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</si>
  <si>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</si>
  <si>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</si>
  <si>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</si>
  <si>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</si>
  <si>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</si>
  <si>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</si>
  <si>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</si>
  <si>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</si>
  <si>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</si>
  <si>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</si>
  <si>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</si>
  <si>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</si>
  <si>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</si>
  <si>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</si>
  <si>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</si>
  <si>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</si>
  <si>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</si>
  <si>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</si>
  <si>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</si>
  <si>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</si>
  <si>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</si>
  <si>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</si>
  <si>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</si>
  <si>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</si>
  <si>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</si>
  <si>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</si>
  <si>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</si>
  <si>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</si>
  <si>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</si>
  <si>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</si>
  <si>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</si>
  <si>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</si>
  <si>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</si>
  <si>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</si>
  <si>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</si>
  <si>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</si>
  <si>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</si>
  <si>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</si>
  <si>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</si>
  <si>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</si>
  <si>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</si>
  <si>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</si>
  <si>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</si>
  <si>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</si>
  <si>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</si>
  <si>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</si>
  <si>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</si>
  <si>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</si>
  <si>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</si>
  <si>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</si>
  <si>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</si>
  <si>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</si>
  <si>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</si>
  <si>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</si>
  <si>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</si>
  <si>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</si>
  <si>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</si>
  <si>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</si>
  <si>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</si>
  <si>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</si>
  <si>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</si>
  <si>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</si>
  <si>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</si>
  <si>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</si>
  <si>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</si>
  <si>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</si>
  <si>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</si>
  <si>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</si>
  <si>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</si>
  <si>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</si>
  <si>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</si>
  <si>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</si>
  <si>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</si>
  <si>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</si>
  <si>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</si>
  <si>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</si>
  <si>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</si>
  <si>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</si>
  <si>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</si>
  <si>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</si>
  <si>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</si>
  <si>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</si>
  <si>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</si>
  <si>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</si>
  <si>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</si>
  <si>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</si>
  <si>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</si>
  <si>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</si>
  <si>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</si>
  <si>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</si>
  <si>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</si>
  <si>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</si>
  <si>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</si>
  <si>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</si>
  <si>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</si>
  <si>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</si>
  <si>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</si>
  <si>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</si>
  <si>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</si>
  <si>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</si>
  <si>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</si>
  <si>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</si>
  <si>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</si>
  <si>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</si>
  <si>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</si>
  <si>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</si>
  <si>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</si>
  <si>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</si>
  <si>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</si>
  <si>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</si>
  <si>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</si>
  <si>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200床以上～300床未満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</si>
  <si>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</si>
  <si>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</si>
  <si>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</si>
  <si>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</si>
  <si>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</si>
  <si>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</si>
  <si>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</si>
  <si>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</si>
  <si>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</si>
  <si>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</si>
  <si>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</si>
  <si>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</si>
  <si>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度の①有形固定資産減価償却率は７２．１％、②器械備品減価償却率は７３．３％で前年度とほぼ変わらなかった。令和５年度において除却した主な有形固定資産は、磁気共鳴断層撮影装置（ＭＲＩ）、超音波診断装置及び眼科用手術顕微鏡である。令和７年度には高額な病院情報システムの更新を予定しているため、①有形固定資産減価償却率及び②器械備品減価償却率はともに低下していく見込みである。施設、医療機器等の老朽化が明らかではあるものの、①経常収支比率は１００％を下回っており更新資金を経常収益で賄うことが難しいため、企業債による借入れに頼らざるを得ない。③１床当たりの有形固定資産は８０，６６８千円余と類似病院平均値を大きく上回っているため、今後、施設、医療機器等の更新を行う際は借入れが過大にならないよう十分に配慮する必要がある。</t>
    <rPh sb="0" eb="2">
      <t>レイワ</t>
    </rPh>
    <rPh sb="3" eb="4">
      <t>ネン</t>
    </rPh>
    <rPh sb="4" eb="5">
      <t>ド</t>
    </rPh>
    <rPh sb="7" eb="9">
      <t>ユウケイ</t>
    </rPh>
    <rPh sb="9" eb="11">
      <t>コテイ</t>
    </rPh>
    <rPh sb="11" eb="13">
      <t>シサン</t>
    </rPh>
    <rPh sb="13" eb="15">
      <t>ゲンカ</t>
    </rPh>
    <rPh sb="15" eb="17">
      <t>ショウキャク</t>
    </rPh>
    <rPh sb="17" eb="18">
      <t>リツ</t>
    </rPh>
    <rPh sb="26" eb="28">
      <t>キカイ</t>
    </rPh>
    <rPh sb="28" eb="30">
      <t>ビヒン</t>
    </rPh>
    <rPh sb="30" eb="32">
      <t>ゲンカ</t>
    </rPh>
    <rPh sb="32" eb="34">
      <t>ショウキャク</t>
    </rPh>
    <rPh sb="34" eb="35">
      <t>リツ</t>
    </rPh>
    <rPh sb="42" eb="45">
      <t>ゼンネンド</t>
    </rPh>
    <rPh sb="48" eb="49">
      <t>カ</t>
    </rPh>
    <rPh sb="56" eb="58">
      <t>レイワ</t>
    </rPh>
    <rPh sb="59" eb="60">
      <t>ネン</t>
    </rPh>
    <rPh sb="60" eb="61">
      <t>ド</t>
    </rPh>
    <rPh sb="65" eb="67">
      <t>ジョキャク</t>
    </rPh>
    <rPh sb="69" eb="70">
      <t>オモ</t>
    </rPh>
    <rPh sb="71" eb="73">
      <t>ユウケイ</t>
    </rPh>
    <rPh sb="73" eb="75">
      <t>コテイ</t>
    </rPh>
    <rPh sb="75" eb="77">
      <t>シサン</t>
    </rPh>
    <rPh sb="79" eb="81">
      <t>ジキ</t>
    </rPh>
    <rPh sb="81" eb="83">
      <t>キョウメイ</t>
    </rPh>
    <rPh sb="83" eb="85">
      <t>ダンソウ</t>
    </rPh>
    <rPh sb="85" eb="87">
      <t>サツエイ</t>
    </rPh>
    <rPh sb="87" eb="89">
      <t>ソウチ</t>
    </rPh>
    <rPh sb="95" eb="98">
      <t>チョウオンパ</t>
    </rPh>
    <rPh sb="98" eb="100">
      <t>シンダン</t>
    </rPh>
    <rPh sb="100" eb="102">
      <t>ソウチ</t>
    </rPh>
    <rPh sb="102" eb="103">
      <t>オヨ</t>
    </rPh>
    <rPh sb="104" eb="106">
      <t>ガンカ</t>
    </rPh>
    <rPh sb="106" eb="107">
      <t>ヨウ</t>
    </rPh>
    <rPh sb="107" eb="109">
      <t>シュジュツ</t>
    </rPh>
    <rPh sb="109" eb="112">
      <t>ケンビキョウ</t>
    </rPh>
    <rPh sb="116" eb="118">
      <t>レイワ</t>
    </rPh>
    <rPh sb="119" eb="120">
      <t>ネン</t>
    </rPh>
    <rPh sb="120" eb="121">
      <t>ド</t>
    </rPh>
    <rPh sb="123" eb="125">
      <t>コウガク</t>
    </rPh>
    <rPh sb="126" eb="128">
      <t>ビョウイン</t>
    </rPh>
    <rPh sb="128" eb="130">
      <t>ジョウホウ</t>
    </rPh>
    <rPh sb="135" eb="137">
      <t>コウシン</t>
    </rPh>
    <rPh sb="138" eb="140">
      <t>ヨテイ</t>
    </rPh>
    <rPh sb="148" eb="150">
      <t>ユウケイ</t>
    </rPh>
    <rPh sb="150" eb="152">
      <t>コテイ</t>
    </rPh>
    <rPh sb="152" eb="154">
      <t>シサン</t>
    </rPh>
    <rPh sb="154" eb="156">
      <t>ゲンカ</t>
    </rPh>
    <rPh sb="156" eb="158">
      <t>ショウキャク</t>
    </rPh>
    <rPh sb="158" eb="159">
      <t>リツ</t>
    </rPh>
    <rPh sb="159" eb="160">
      <t>オヨ</t>
    </rPh>
    <rPh sb="162" eb="164">
      <t>キカイ</t>
    </rPh>
    <rPh sb="164" eb="166">
      <t>ビヒン</t>
    </rPh>
    <rPh sb="166" eb="168">
      <t>ゲンカ</t>
    </rPh>
    <rPh sb="168" eb="170">
      <t>ショウキャク</t>
    </rPh>
    <rPh sb="170" eb="171">
      <t>リツ</t>
    </rPh>
    <rPh sb="175" eb="177">
      <t>テイカ</t>
    </rPh>
    <rPh sb="181" eb="183">
      <t>ミコ</t>
    </rPh>
    <rPh sb="188" eb="190">
      <t>シセツ</t>
    </rPh>
    <rPh sb="191" eb="193">
      <t>イリョウ</t>
    </rPh>
    <rPh sb="193" eb="195">
      <t>キキ</t>
    </rPh>
    <rPh sb="195" eb="196">
      <t>トウ</t>
    </rPh>
    <rPh sb="197" eb="200">
      <t>ロウキュウカ</t>
    </rPh>
    <rPh sb="201" eb="202">
      <t>アキ</t>
    </rPh>
    <rPh sb="213" eb="215">
      <t>ケイジョウ</t>
    </rPh>
    <rPh sb="215" eb="217">
      <t>シュウシ</t>
    </rPh>
    <rPh sb="217" eb="219">
      <t>ヒリツ</t>
    </rPh>
    <rPh sb="225" eb="227">
      <t>シタマワ</t>
    </rPh>
    <rPh sb="231" eb="233">
      <t>コウシン</t>
    </rPh>
    <rPh sb="233" eb="235">
      <t>シキン</t>
    </rPh>
    <rPh sb="236" eb="238">
      <t>ケイジョウ</t>
    </rPh>
    <rPh sb="238" eb="240">
      <t>シュウエキ</t>
    </rPh>
    <rPh sb="241" eb="242">
      <t>マカナ</t>
    </rPh>
    <rPh sb="246" eb="247">
      <t>ムズカ</t>
    </rPh>
    <rPh sb="252" eb="254">
      <t>キギョウ</t>
    </rPh>
    <rPh sb="254" eb="255">
      <t>サイ</t>
    </rPh>
    <rPh sb="258" eb="260">
      <t>カリイ</t>
    </rPh>
    <rPh sb="262" eb="263">
      <t>タヨ</t>
    </rPh>
    <rPh sb="267" eb="268">
      <t>エ</t>
    </rPh>
    <rPh sb="273" eb="274">
      <t>ユカ</t>
    </rPh>
    <rPh sb="274" eb="275">
      <t>ア</t>
    </rPh>
    <rPh sb="278" eb="280">
      <t>ユウケイ</t>
    </rPh>
    <rPh sb="280" eb="282">
      <t>コテイ</t>
    </rPh>
    <rPh sb="282" eb="284">
      <t>シサン</t>
    </rPh>
    <rPh sb="291" eb="293">
      <t>センエン</t>
    </rPh>
    <rPh sb="293" eb="294">
      <t>ヨ</t>
    </rPh>
    <rPh sb="295" eb="297">
      <t>ルイジ</t>
    </rPh>
    <rPh sb="297" eb="299">
      <t>ビョウイン</t>
    </rPh>
    <rPh sb="299" eb="302">
      <t>ヘイキンチ</t>
    </rPh>
    <rPh sb="303" eb="304">
      <t>オオ</t>
    </rPh>
    <rPh sb="306" eb="308">
      <t>ウワマワ</t>
    </rPh>
    <rPh sb="315" eb="317">
      <t>コンゴ</t>
    </rPh>
    <rPh sb="318" eb="320">
      <t>シセツ</t>
    </rPh>
    <rPh sb="321" eb="323">
      <t>イリョウ</t>
    </rPh>
    <rPh sb="323" eb="325">
      <t>キキ</t>
    </rPh>
    <rPh sb="325" eb="326">
      <t>トウ</t>
    </rPh>
    <rPh sb="327" eb="329">
      <t>コウシン</t>
    </rPh>
    <rPh sb="330" eb="331">
      <t>オコナ</t>
    </rPh>
    <rPh sb="332" eb="333">
      <t>サイ</t>
    </rPh>
    <rPh sb="334" eb="336">
      <t>カリイ</t>
    </rPh>
    <rPh sb="338" eb="340">
      <t>カダイ</t>
    </rPh>
    <rPh sb="347" eb="349">
      <t>ジュウブン</t>
    </rPh>
    <rPh sb="350" eb="352">
      <t>ハイリョ</t>
    </rPh>
    <rPh sb="354" eb="356">
      <t>ヒツヨウ</t>
    </rPh>
    <phoneticPr fontId="5"/>
  </si>
  <si>
    <t>当院は基本理念である「温かな心のこもった医療の提供」に努め、西三河南部西医療圏に属する中核病院として、地域における二次救急医療機関の役割を担っている。
「コロナ禍」という言葉も定着し、ウィズコロナからアフターコロナへとライフスタイルも変化したが、当院では引き続きワクチン接種の促進に努め、令和５年度は延べ９６０回の接種を行った。</t>
    <rPh sb="0" eb="2">
      <t>トウイン</t>
    </rPh>
    <rPh sb="3" eb="5">
      <t>キホン</t>
    </rPh>
    <rPh sb="5" eb="7">
      <t>リネン</t>
    </rPh>
    <rPh sb="11" eb="12">
      <t>アタタ</t>
    </rPh>
    <rPh sb="14" eb="15">
      <t>ココロ</t>
    </rPh>
    <rPh sb="20" eb="22">
      <t>イリョウ</t>
    </rPh>
    <rPh sb="23" eb="25">
      <t>テイキョウ</t>
    </rPh>
    <rPh sb="27" eb="28">
      <t>ツト</t>
    </rPh>
    <rPh sb="30" eb="33">
      <t>ニシミカワ</t>
    </rPh>
    <rPh sb="33" eb="35">
      <t>ナンブ</t>
    </rPh>
    <rPh sb="35" eb="36">
      <t>ニシ</t>
    </rPh>
    <rPh sb="36" eb="38">
      <t>イリョウ</t>
    </rPh>
    <rPh sb="38" eb="39">
      <t>ケン</t>
    </rPh>
    <rPh sb="40" eb="41">
      <t>ゾク</t>
    </rPh>
    <rPh sb="43" eb="45">
      <t>チュウカク</t>
    </rPh>
    <rPh sb="45" eb="47">
      <t>ビョウイン</t>
    </rPh>
    <rPh sb="51" eb="53">
      <t>チイキ</t>
    </rPh>
    <rPh sb="57" eb="59">
      <t>ニジ</t>
    </rPh>
    <rPh sb="59" eb="61">
      <t>キュウキュウ</t>
    </rPh>
    <rPh sb="61" eb="63">
      <t>イリョウ</t>
    </rPh>
    <rPh sb="63" eb="65">
      <t>キカン</t>
    </rPh>
    <rPh sb="66" eb="68">
      <t>ヤクワリ</t>
    </rPh>
    <rPh sb="69" eb="70">
      <t>ニナ</t>
    </rPh>
    <rPh sb="80" eb="81">
      <t>カ</t>
    </rPh>
    <rPh sb="85" eb="87">
      <t>コトバ</t>
    </rPh>
    <rPh sb="88" eb="90">
      <t>テイチャク</t>
    </rPh>
    <rPh sb="117" eb="119">
      <t>ヘンカ</t>
    </rPh>
    <rPh sb="123" eb="125">
      <t>トウイン</t>
    </rPh>
    <rPh sb="127" eb="128">
      <t>ヒ</t>
    </rPh>
    <rPh sb="129" eb="130">
      <t>ツヅ</t>
    </rPh>
    <rPh sb="135" eb="137">
      <t>セッシュ</t>
    </rPh>
    <rPh sb="138" eb="140">
      <t>ソクシン</t>
    </rPh>
    <rPh sb="141" eb="142">
      <t>ツト</t>
    </rPh>
    <rPh sb="144" eb="146">
      <t>レイワ</t>
    </rPh>
    <rPh sb="147" eb="148">
      <t>ネン</t>
    </rPh>
    <rPh sb="148" eb="149">
      <t>ド</t>
    </rPh>
    <rPh sb="150" eb="151">
      <t>ノ</t>
    </rPh>
    <rPh sb="155" eb="156">
      <t>カイ</t>
    </rPh>
    <rPh sb="157" eb="159">
      <t>セッシュ</t>
    </rPh>
    <rPh sb="160" eb="161">
      <t>オコナ</t>
    </rPh>
    <phoneticPr fontId="5"/>
  </si>
  <si>
    <t>令和５年度は④病床利用率が前年度比７．７％増の７１．７％となり、前年度に引き続き類似病院平均値を上回った。令和４年５月に開始した入院病棟の改修工事が令和５年７月に完了し、患者数が増加したことがその主な要因である。患者数の増加によって医業収益が４０８，７５４千円余の増となったため、②医業収支比率や③修正医業収支比率はそれぞれ４％程度の改善となった。一方で、医業外収益は新型コロナウイルス感染症関連の補助金の規模縮小に伴い、前年度比で３５６，８２６千円余の減となった。この結果、医業収益が増加したにも関わらず、①経常収支比率は９１．０％で前年度と変わらなかった。
また、令和５年度における職員給与費は４，１７８，０９１千円余であり、前年度比１４２，４３１千円余の大幅な増となった。今後も人事院勧告等の影響で更なる給与費の増加が見込まれるため、②医業収支比率や③修正医業収支比率の改善には医業収益の更なる増加と各費用の抑制に努める必要がある。</t>
    <rPh sb="0" eb="2">
      <t>レイワ</t>
    </rPh>
    <rPh sb="3" eb="4">
      <t>ネン</t>
    </rPh>
    <rPh sb="4" eb="5">
      <t>ド</t>
    </rPh>
    <rPh sb="7" eb="9">
      <t>ビョウショウ</t>
    </rPh>
    <rPh sb="9" eb="12">
      <t>リヨウリツ</t>
    </rPh>
    <rPh sb="13" eb="16">
      <t>ゼンネンド</t>
    </rPh>
    <rPh sb="16" eb="17">
      <t>ヒ</t>
    </rPh>
    <rPh sb="21" eb="22">
      <t>ゾウ</t>
    </rPh>
    <rPh sb="32" eb="35">
      <t>ゼンネンド</t>
    </rPh>
    <rPh sb="36" eb="37">
      <t>ヒ</t>
    </rPh>
    <rPh sb="38" eb="39">
      <t>ツヅ</t>
    </rPh>
    <rPh sb="40" eb="42">
      <t>ルイジ</t>
    </rPh>
    <rPh sb="42" eb="44">
      <t>ビョウイン</t>
    </rPh>
    <rPh sb="44" eb="47">
      <t>ヘイキンチ</t>
    </rPh>
    <rPh sb="48" eb="50">
      <t>ウワマワ</t>
    </rPh>
    <rPh sb="53" eb="55">
      <t>レイワ</t>
    </rPh>
    <rPh sb="56" eb="57">
      <t>ネン</t>
    </rPh>
    <rPh sb="58" eb="59">
      <t>ツキ</t>
    </rPh>
    <rPh sb="60" eb="62">
      <t>カイシ</t>
    </rPh>
    <rPh sb="64" eb="66">
      <t>ニュウイン</t>
    </rPh>
    <rPh sb="66" eb="68">
      <t>ビョウトウ</t>
    </rPh>
    <rPh sb="69" eb="71">
      <t>カイシュウ</t>
    </rPh>
    <rPh sb="71" eb="73">
      <t>コウジ</t>
    </rPh>
    <rPh sb="74" eb="76">
      <t>レイワ</t>
    </rPh>
    <rPh sb="77" eb="78">
      <t>ネン</t>
    </rPh>
    <rPh sb="79" eb="80">
      <t>ツキ</t>
    </rPh>
    <rPh sb="81" eb="83">
      <t>カンリョウ</t>
    </rPh>
    <rPh sb="85" eb="88">
      <t>カンジャスウ</t>
    </rPh>
    <rPh sb="89" eb="91">
      <t>ゾウカ</t>
    </rPh>
    <rPh sb="98" eb="99">
      <t>オモ</t>
    </rPh>
    <rPh sb="100" eb="102">
      <t>ヨウイン</t>
    </rPh>
    <rPh sb="106" eb="108">
      <t>カンジャ</t>
    </rPh>
    <rPh sb="108" eb="109">
      <t>スウ</t>
    </rPh>
    <rPh sb="110" eb="112">
      <t>ゾウカ</t>
    </rPh>
    <rPh sb="116" eb="118">
      <t>イギョウ</t>
    </rPh>
    <rPh sb="118" eb="120">
      <t>シュウエキ</t>
    </rPh>
    <rPh sb="128" eb="130">
      <t>センエン</t>
    </rPh>
    <rPh sb="130" eb="131">
      <t>ヨ</t>
    </rPh>
    <rPh sb="132" eb="133">
      <t>ゾウ</t>
    </rPh>
    <rPh sb="141" eb="143">
      <t>イギョウ</t>
    </rPh>
    <rPh sb="143" eb="145">
      <t>シュウシ</t>
    </rPh>
    <rPh sb="145" eb="147">
      <t>ヒリツ</t>
    </rPh>
    <rPh sb="149" eb="151">
      <t>シュウセイ</t>
    </rPh>
    <rPh sb="151" eb="153">
      <t>イギョウ</t>
    </rPh>
    <rPh sb="153" eb="155">
      <t>シュウシ</t>
    </rPh>
    <rPh sb="155" eb="157">
      <t>ヒリツ</t>
    </rPh>
    <rPh sb="164" eb="166">
      <t>テイド</t>
    </rPh>
    <rPh sb="167" eb="169">
      <t>カイゼン</t>
    </rPh>
    <rPh sb="174" eb="176">
      <t>イッポウ</t>
    </rPh>
    <rPh sb="178" eb="180">
      <t>イギョウ</t>
    </rPh>
    <rPh sb="180" eb="181">
      <t>ガイ</t>
    </rPh>
    <rPh sb="181" eb="183">
      <t>シュウエキ</t>
    </rPh>
    <rPh sb="184" eb="186">
      <t>シンガタ</t>
    </rPh>
    <rPh sb="193" eb="196">
      <t>カンセンショウ</t>
    </rPh>
    <rPh sb="196" eb="198">
      <t>カンレン</t>
    </rPh>
    <rPh sb="199" eb="202">
      <t>ホジョキン</t>
    </rPh>
    <rPh sb="203" eb="205">
      <t>キボ</t>
    </rPh>
    <rPh sb="205" eb="207">
      <t>シュクショウ</t>
    </rPh>
    <rPh sb="208" eb="209">
      <t>トモナ</t>
    </rPh>
    <rPh sb="211" eb="214">
      <t>ゼンネンド</t>
    </rPh>
    <rPh sb="214" eb="215">
      <t>ヒ</t>
    </rPh>
    <rPh sb="223" eb="224">
      <t>セン</t>
    </rPh>
    <rPh sb="225" eb="226">
      <t>ヨ</t>
    </rPh>
    <rPh sb="227" eb="228">
      <t>ゲン</t>
    </rPh>
    <rPh sb="235" eb="237">
      <t>ケッカ</t>
    </rPh>
    <rPh sb="238" eb="240">
      <t>イギョウ</t>
    </rPh>
    <rPh sb="240" eb="242">
      <t>シュウエキ</t>
    </rPh>
    <rPh sb="243" eb="245">
      <t>ゾウカ</t>
    </rPh>
    <rPh sb="249" eb="250">
      <t>カカ</t>
    </rPh>
    <rPh sb="255" eb="257">
      <t>ケイジョウ</t>
    </rPh>
    <rPh sb="257" eb="259">
      <t>シュウシ</t>
    </rPh>
    <rPh sb="259" eb="261">
      <t>ヒリツ</t>
    </rPh>
    <rPh sb="268" eb="271">
      <t>ゼンネンド</t>
    </rPh>
    <rPh sb="272" eb="273">
      <t>カ</t>
    </rPh>
    <rPh sb="284" eb="286">
      <t>レイワ</t>
    </rPh>
    <rPh sb="287" eb="288">
      <t>ネン</t>
    </rPh>
    <rPh sb="288" eb="289">
      <t>ド</t>
    </rPh>
    <rPh sb="293" eb="295">
      <t>ショクイン</t>
    </rPh>
    <rPh sb="295" eb="297">
      <t>キュウヨ</t>
    </rPh>
    <rPh sb="297" eb="298">
      <t>ヒ</t>
    </rPh>
    <rPh sb="308" eb="310">
      <t>センエン</t>
    </rPh>
    <rPh sb="310" eb="311">
      <t>ヨ</t>
    </rPh>
    <rPh sb="315" eb="318">
      <t>ゼンネンド</t>
    </rPh>
    <rPh sb="318" eb="319">
      <t>ヒ</t>
    </rPh>
    <rPh sb="326" eb="328">
      <t>センエン</t>
    </rPh>
    <rPh sb="328" eb="329">
      <t>ヨ</t>
    </rPh>
    <rPh sb="330" eb="332">
      <t>オオハバ</t>
    </rPh>
    <rPh sb="333" eb="334">
      <t>ゾウ</t>
    </rPh>
    <rPh sb="339" eb="341">
      <t>コンゴ</t>
    </rPh>
    <rPh sb="342" eb="345">
      <t>ジンジイン</t>
    </rPh>
    <rPh sb="345" eb="347">
      <t>カンコク</t>
    </rPh>
    <rPh sb="347" eb="348">
      <t>トウ</t>
    </rPh>
    <rPh sb="349" eb="351">
      <t>エイキョウ</t>
    </rPh>
    <rPh sb="352" eb="353">
      <t>サラ</t>
    </rPh>
    <rPh sb="355" eb="357">
      <t>キュウヨ</t>
    </rPh>
    <rPh sb="357" eb="358">
      <t>ヒ</t>
    </rPh>
    <rPh sb="359" eb="361">
      <t>ゾウカ</t>
    </rPh>
    <rPh sb="362" eb="364">
      <t>ミコ</t>
    </rPh>
    <rPh sb="371" eb="373">
      <t>イギョウ</t>
    </rPh>
    <rPh sb="373" eb="375">
      <t>シュウシ</t>
    </rPh>
    <rPh sb="375" eb="377">
      <t>ヒリツ</t>
    </rPh>
    <rPh sb="379" eb="381">
      <t>シュウセイ</t>
    </rPh>
    <rPh sb="381" eb="383">
      <t>イギョウ</t>
    </rPh>
    <rPh sb="383" eb="385">
      <t>シュウシ</t>
    </rPh>
    <rPh sb="385" eb="387">
      <t>ヒリツ</t>
    </rPh>
    <rPh sb="388" eb="390">
      <t>カイゼン</t>
    </rPh>
    <rPh sb="392" eb="394">
      <t>イギョウ</t>
    </rPh>
    <rPh sb="394" eb="396">
      <t>シュウエキ</t>
    </rPh>
    <rPh sb="397" eb="398">
      <t>サラ</t>
    </rPh>
    <rPh sb="400" eb="402">
      <t>ゾウカ</t>
    </rPh>
    <rPh sb="403" eb="404">
      <t>カク</t>
    </rPh>
    <rPh sb="404" eb="406">
      <t>ヒヨウ</t>
    </rPh>
    <rPh sb="407" eb="409">
      <t>ヨクセイ</t>
    </rPh>
    <rPh sb="410" eb="411">
      <t>ツト</t>
    </rPh>
    <rPh sb="413" eb="415">
      <t>ヒツヨウ</t>
    </rPh>
    <phoneticPr fontId="5"/>
  </si>
  <si>
    <t>「１．経営の健全性・効率性」で記載したとおり職員給与費の増加が顕著であり、このことが①経常収支比率が中々改善されない一因となっている。今後も更なる職員給与費の増加が見込まれるため、安定的な経営には医業収益の増加と各費用の抑制が必要不可欠である。医業収益の増加の軸となる医師の確保対策については、前年度に引き続き近隣医大の医局訪問を継続して行い、令和５年度から精神科の常勤医師が１人増員となった。
また、入院病棟の改修工事の完了に併せ、一部診療科の医師不足や新型コロナウイルス感染症の拡大による経営状況の悪化を改善すべく、令和５年７月に「碧南市民病院経営強化プラン」を策定し同年８月にスタートを切った。令和５年度から令和９年度までの５年を期間とし、公立病院の果たすべき役割を踏まえた「救急・感染症・災害医療提供体制の確保」、経営改善へ向けた「持続可能な経営管理体制の整備」等の７つの重点課題を定め、着実に取り組んでいく。</t>
    <rPh sb="3" eb="5">
      <t>ケイエイ</t>
    </rPh>
    <rPh sb="6" eb="9">
      <t>ケンゼンセイ</t>
    </rPh>
    <rPh sb="10" eb="13">
      <t>コウリツセイ</t>
    </rPh>
    <rPh sb="15" eb="17">
      <t>キサイ</t>
    </rPh>
    <rPh sb="22" eb="24">
      <t>ショクイン</t>
    </rPh>
    <rPh sb="24" eb="26">
      <t>キュウヨ</t>
    </rPh>
    <rPh sb="26" eb="27">
      <t>ヒ</t>
    </rPh>
    <rPh sb="28" eb="30">
      <t>ゾウカ</t>
    </rPh>
    <rPh sb="31" eb="33">
      <t>ケンチョ</t>
    </rPh>
    <rPh sb="43" eb="45">
      <t>ケイジョウ</t>
    </rPh>
    <rPh sb="45" eb="47">
      <t>シュウシ</t>
    </rPh>
    <rPh sb="47" eb="49">
      <t>ヒリツ</t>
    </rPh>
    <rPh sb="50" eb="52">
      <t>ナカナカ</t>
    </rPh>
    <rPh sb="52" eb="54">
      <t>カイゼン</t>
    </rPh>
    <rPh sb="58" eb="60">
      <t>イチイン</t>
    </rPh>
    <rPh sb="67" eb="69">
      <t>コンゴ</t>
    </rPh>
    <rPh sb="70" eb="71">
      <t>サラ</t>
    </rPh>
    <rPh sb="73" eb="75">
      <t>ショクイン</t>
    </rPh>
    <rPh sb="75" eb="77">
      <t>キュウヨ</t>
    </rPh>
    <rPh sb="77" eb="78">
      <t>ヒ</t>
    </rPh>
    <rPh sb="79" eb="81">
      <t>ゾウカ</t>
    </rPh>
    <rPh sb="82" eb="84">
      <t>ミコ</t>
    </rPh>
    <rPh sb="90" eb="92">
      <t>アンテイ</t>
    </rPh>
    <rPh sb="92" eb="93">
      <t>テキ</t>
    </rPh>
    <rPh sb="94" eb="96">
      <t>ケイエイ</t>
    </rPh>
    <rPh sb="98" eb="100">
      <t>イギョウ</t>
    </rPh>
    <rPh sb="100" eb="102">
      <t>シュウエキ</t>
    </rPh>
    <rPh sb="103" eb="104">
      <t>ゾウ</t>
    </rPh>
    <rPh sb="104" eb="105">
      <t>カ</t>
    </rPh>
    <rPh sb="106" eb="109">
      <t>カクヒヨウ</t>
    </rPh>
    <rPh sb="110" eb="112">
      <t>ヨクセイ</t>
    </rPh>
    <rPh sb="113" eb="115">
      <t>ヒツヨウ</t>
    </rPh>
    <rPh sb="115" eb="118">
      <t>フカケツ</t>
    </rPh>
    <rPh sb="122" eb="124">
      <t>イギョウ</t>
    </rPh>
    <rPh sb="124" eb="126">
      <t>シュウエキ</t>
    </rPh>
    <rPh sb="127" eb="128">
      <t>ゾウ</t>
    </rPh>
    <rPh sb="128" eb="129">
      <t>カ</t>
    </rPh>
    <rPh sb="130" eb="131">
      <t>ジク</t>
    </rPh>
    <rPh sb="134" eb="136">
      <t>イシ</t>
    </rPh>
    <rPh sb="137" eb="139">
      <t>カクホ</t>
    </rPh>
    <rPh sb="139" eb="141">
      <t>タイサク</t>
    </rPh>
    <rPh sb="147" eb="150">
      <t>ゼンネンド</t>
    </rPh>
    <rPh sb="151" eb="152">
      <t>ヒ</t>
    </rPh>
    <rPh sb="153" eb="154">
      <t>ツヅ</t>
    </rPh>
    <rPh sb="155" eb="157">
      <t>キンリン</t>
    </rPh>
    <rPh sb="157" eb="159">
      <t>イダイ</t>
    </rPh>
    <rPh sb="160" eb="162">
      <t>イキョク</t>
    </rPh>
    <rPh sb="162" eb="164">
      <t>ホウモン</t>
    </rPh>
    <rPh sb="165" eb="167">
      <t>ケイゾク</t>
    </rPh>
    <rPh sb="169" eb="170">
      <t>オコナ</t>
    </rPh>
    <rPh sb="172" eb="174">
      <t>レイワ</t>
    </rPh>
    <rPh sb="175" eb="176">
      <t>ネン</t>
    </rPh>
    <rPh sb="176" eb="177">
      <t>ド</t>
    </rPh>
    <rPh sb="179" eb="182">
      <t>セイシンカ</t>
    </rPh>
    <rPh sb="183" eb="185">
      <t>ジョウキン</t>
    </rPh>
    <rPh sb="185" eb="187">
      <t>イシ</t>
    </rPh>
    <rPh sb="189" eb="190">
      <t>ヒト</t>
    </rPh>
    <rPh sb="190" eb="192">
      <t>ゾウイン</t>
    </rPh>
    <rPh sb="201" eb="203">
      <t>ニュウイン</t>
    </rPh>
    <rPh sb="203" eb="205">
      <t>ビョウトウ</t>
    </rPh>
    <rPh sb="206" eb="208">
      <t>カイシュウ</t>
    </rPh>
    <rPh sb="208" eb="210">
      <t>コウジ</t>
    </rPh>
    <rPh sb="211" eb="213">
      <t>カンリョウ</t>
    </rPh>
    <rPh sb="214" eb="215">
      <t>アワ</t>
    </rPh>
    <rPh sb="217" eb="219">
      <t>イチブ</t>
    </rPh>
    <rPh sb="219" eb="222">
      <t>シンリョウカ</t>
    </rPh>
    <rPh sb="223" eb="225">
      <t>イシ</t>
    </rPh>
    <rPh sb="225" eb="227">
      <t>フソク</t>
    </rPh>
    <rPh sb="228" eb="230">
      <t>シンガタ</t>
    </rPh>
    <rPh sb="237" eb="240">
      <t>カンセンショウ</t>
    </rPh>
    <rPh sb="241" eb="243">
      <t>カクダイ</t>
    </rPh>
    <rPh sb="246" eb="248">
      <t>ケイエイ</t>
    </rPh>
    <rPh sb="248" eb="250">
      <t>ジョウキョウ</t>
    </rPh>
    <rPh sb="251" eb="253">
      <t>アッカ</t>
    </rPh>
    <rPh sb="254" eb="256">
      <t>カイゼン</t>
    </rPh>
    <rPh sb="260" eb="262">
      <t>レイワ</t>
    </rPh>
    <rPh sb="263" eb="264">
      <t>ネン</t>
    </rPh>
    <rPh sb="265" eb="266">
      <t>ツキ</t>
    </rPh>
    <rPh sb="268" eb="272">
      <t>ヘキナンシミン</t>
    </rPh>
    <rPh sb="272" eb="274">
      <t>ビョウイン</t>
    </rPh>
    <rPh sb="274" eb="276">
      <t>ケイエイ</t>
    </rPh>
    <rPh sb="276" eb="278">
      <t>キョウカ</t>
    </rPh>
    <rPh sb="283" eb="285">
      <t>サクテイ</t>
    </rPh>
    <rPh sb="286" eb="288">
      <t>ドウネン</t>
    </rPh>
    <rPh sb="289" eb="290">
      <t>ツキ</t>
    </rPh>
    <rPh sb="296" eb="297">
      <t>キ</t>
    </rPh>
    <rPh sb="300" eb="302">
      <t>レイワ</t>
    </rPh>
    <rPh sb="303" eb="304">
      <t>ネン</t>
    </rPh>
    <rPh sb="304" eb="305">
      <t>ド</t>
    </rPh>
    <rPh sb="307" eb="309">
      <t>レイワ</t>
    </rPh>
    <rPh sb="310" eb="311">
      <t>ネン</t>
    </rPh>
    <rPh sb="311" eb="312">
      <t>ド</t>
    </rPh>
    <rPh sb="316" eb="317">
      <t>ネン</t>
    </rPh>
    <rPh sb="318" eb="320">
      <t>キカン</t>
    </rPh>
    <rPh sb="323" eb="325">
      <t>コウリツ</t>
    </rPh>
    <rPh sb="325" eb="327">
      <t>ビョウイン</t>
    </rPh>
    <rPh sb="328" eb="329">
      <t>ハ</t>
    </rPh>
    <rPh sb="333" eb="335">
      <t>ヤクワリ</t>
    </rPh>
    <rPh sb="336" eb="337">
      <t>フ</t>
    </rPh>
    <rPh sb="341" eb="343">
      <t>キュウキュウ</t>
    </rPh>
    <rPh sb="344" eb="347">
      <t>カンセンショウ</t>
    </rPh>
    <rPh sb="348" eb="350">
      <t>サイガイ</t>
    </rPh>
    <rPh sb="350" eb="352">
      <t>イリョウ</t>
    </rPh>
    <rPh sb="352" eb="354">
      <t>テイキョウ</t>
    </rPh>
    <rPh sb="354" eb="356">
      <t>タイセイ</t>
    </rPh>
    <rPh sb="357" eb="359">
      <t>カクホ</t>
    </rPh>
    <rPh sb="361" eb="363">
      <t>ケイエイ</t>
    </rPh>
    <rPh sb="363" eb="365">
      <t>カイゼン</t>
    </rPh>
    <rPh sb="366" eb="367">
      <t>ム</t>
    </rPh>
    <rPh sb="370" eb="372">
      <t>ジゾク</t>
    </rPh>
    <rPh sb="372" eb="374">
      <t>カノウ</t>
    </rPh>
    <rPh sb="375" eb="377">
      <t>ケイエイ</t>
    </rPh>
    <rPh sb="377" eb="379">
      <t>カンリ</t>
    </rPh>
    <rPh sb="379" eb="381">
      <t>タイセイ</t>
    </rPh>
    <rPh sb="382" eb="384">
      <t>セイビ</t>
    </rPh>
    <rPh sb="385" eb="386">
      <t>トウ</t>
    </rPh>
    <rPh sb="390" eb="392">
      <t>ジュウテン</t>
    </rPh>
    <rPh sb="392" eb="394">
      <t>カダイ</t>
    </rPh>
    <rPh sb="395" eb="396">
      <t>サダ</t>
    </rPh>
    <rPh sb="398" eb="400">
      <t>チャクジツ</t>
    </rPh>
    <rPh sb="401" eb="402">
      <t>ト</t>
    </rPh>
    <rPh sb="403" eb="40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</si>
</sst>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71.599999999999994</c:v>
                </c:pt>
                <c:pt idx="1">
                  <c:v>54.3</c:v>
                </c:pt>
                <c:pt idx="2">
                  <c:v>61.4</c:v>
                </c:pt>
                <c:pt idx="3">
                  <c:v>64</c:v>
                </c:pt>
                <c:pt idx="4">
                  <c:v>71.7</c:v>
                </c:pt>
              </c:numCache>
            </c:numRef>
          </c:val>
          <c:extLst>
            <c:ext xmlns:c16="http://schemas.microsoft.com/office/drawing/2014/chart" uri="{C3380CC4-5D6E-409C-BE32-E72D297353CC}">
              <c16:uniqueId val="{00000000-0901-4C50-AEC4-CFD7647894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63.4</c:v>
                </c:pt>
                <c:pt idx="4">
                  <c:v>66.7</c:v>
                </c:pt>
              </c:numCache>
            </c:numRef>
          </c:val>
          <c:smooth val="0"/>
          <c:extLst>
            <c:ext xmlns:c16="http://schemas.microsoft.com/office/drawing/2014/chart" uri="{C3380CC4-5D6E-409C-BE32-E72D297353CC}">
              <c16:uniqueId val="{00000001-0901-4C50-AEC4-CFD7647894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12208</c:v>
                </c:pt>
                <c:pt idx="1">
                  <c:v>12751</c:v>
                </c:pt>
                <c:pt idx="2">
                  <c:v>13551</c:v>
                </c:pt>
                <c:pt idx="3">
                  <c:v>14034</c:v>
                </c:pt>
                <c:pt idx="4">
                  <c:v>13464</c:v>
                </c:pt>
              </c:numCache>
            </c:numRef>
          </c:val>
          <c:extLst>
            <c:ext xmlns:c16="http://schemas.microsoft.com/office/drawing/2014/chart" uri="{C3380CC4-5D6E-409C-BE32-E72D297353CC}">
              <c16:uniqueId val="{00000000-0110-4364-8FA1-CAE1B027AB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14550</c:v>
                </c:pt>
                <c:pt idx="4">
                  <c:v>14823</c:v>
                </c:pt>
              </c:numCache>
            </c:numRef>
          </c:val>
          <c:smooth val="0"/>
          <c:extLst>
            <c:ext xmlns:c16="http://schemas.microsoft.com/office/drawing/2014/chart" uri="{C3380CC4-5D6E-409C-BE32-E72D297353CC}">
              <c16:uniqueId val="{00000001-0110-4364-8FA1-CAE1B027AB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46111</c:v>
                </c:pt>
                <c:pt idx="1">
                  <c:v>49294</c:v>
                </c:pt>
                <c:pt idx="2">
                  <c:v>49282</c:v>
                </c:pt>
                <c:pt idx="3">
                  <c:v>53736</c:v>
                </c:pt>
                <c:pt idx="4">
                  <c:v>55425</c:v>
                </c:pt>
              </c:numCache>
            </c:numRef>
          </c:val>
          <c:extLst>
            <c:ext xmlns:c16="http://schemas.microsoft.com/office/drawing/2014/chart" uri="{C3380CC4-5D6E-409C-BE32-E72D297353CC}">
              <c16:uniqueId val="{00000000-03E4-4622-B1EF-5C9B191C18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56563</c:v>
                </c:pt>
                <c:pt idx="4">
                  <c:v>56401</c:v>
                </c:pt>
              </c:numCache>
            </c:numRef>
          </c:val>
          <c:smooth val="0"/>
          <c:extLst>
            <c:ext xmlns:c16="http://schemas.microsoft.com/office/drawing/2014/chart" uri="{C3380CC4-5D6E-409C-BE32-E72D297353CC}">
              <c16:uniqueId val="{00000001-03E4-4622-B1EF-5C9B191C18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152.9</c:v>
                </c:pt>
                <c:pt idx="1">
                  <c:v>203.2</c:v>
                </c:pt>
                <c:pt idx="2">
                  <c:v>175.4</c:v>
                </c:pt>
                <c:pt idx="3">
                  <c:v>195.8</c:v>
                </c:pt>
                <c:pt idx="4">
                  <c:v>194</c:v>
                </c:pt>
              </c:numCache>
            </c:numRef>
          </c:val>
          <c:extLst>
            <c:ext xmlns:c16="http://schemas.microsoft.com/office/drawing/2014/chart" uri="{C3380CC4-5D6E-409C-BE32-E72D297353CC}">
              <c16:uniqueId val="{00000000-8471-41FC-9874-8B1A532DE1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94.9</c:v>
                </c:pt>
                <c:pt idx="4">
                  <c:v>83.8</c:v>
                </c:pt>
              </c:numCache>
            </c:numRef>
          </c:val>
          <c:smooth val="0"/>
          <c:extLst>
            <c:ext xmlns:c16="http://schemas.microsoft.com/office/drawing/2014/chart" uri="{C3380CC4-5D6E-409C-BE32-E72D297353CC}">
              <c16:uniqueId val="{00000001-8471-41FC-9874-8B1A532DE1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77.5</c:v>
                </c:pt>
                <c:pt idx="1">
                  <c:v>65.8</c:v>
                </c:pt>
                <c:pt idx="2">
                  <c:v>73.2</c:v>
                </c:pt>
                <c:pt idx="3">
                  <c:v>70.099999999999994</c:v>
                </c:pt>
                <c:pt idx="4">
                  <c:v>74.8</c:v>
                </c:pt>
              </c:numCache>
            </c:numRef>
          </c:val>
          <c:extLst>
            <c:ext xmlns:c16="http://schemas.microsoft.com/office/drawing/2014/chart" uri="{C3380CC4-5D6E-409C-BE32-E72D297353CC}">
              <c16:uniqueId val="{00000000-04AB-426C-BA9C-F9B654190B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78.400000000000006</c:v>
                </c:pt>
                <c:pt idx="4">
                  <c:v>78.2</c:v>
                </c:pt>
              </c:numCache>
            </c:numRef>
          </c:val>
          <c:smooth val="0"/>
          <c:extLst>
            <c:ext xmlns:c16="http://schemas.microsoft.com/office/drawing/2014/chart" uri="{C3380CC4-5D6E-409C-BE32-E72D297353CC}">
              <c16:uniqueId val="{00000001-04AB-426C-BA9C-F9B654190B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78.900000000000006</c:v>
                </c:pt>
                <c:pt idx="1">
                  <c:v>67.3</c:v>
                </c:pt>
                <c:pt idx="2">
                  <c:v>75.099999999999994</c:v>
                </c:pt>
                <c:pt idx="3">
                  <c:v>72.099999999999994</c:v>
                </c:pt>
                <c:pt idx="4">
                  <c:v>76.7</c:v>
                </c:pt>
              </c:numCache>
            </c:numRef>
          </c:val>
          <c:extLst>
            <c:ext xmlns:c16="http://schemas.microsoft.com/office/drawing/2014/chart" uri="{C3380CC4-5D6E-409C-BE32-E72D297353CC}">
              <c16:uniqueId val="{00000000-7F3A-4D0C-8608-A8D58E412E5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81.5</c:v>
                </c:pt>
                <c:pt idx="4">
                  <c:v>81.400000000000006</c:v>
                </c:pt>
              </c:numCache>
            </c:numRef>
          </c:val>
          <c:smooth val="0"/>
          <c:extLst>
            <c:ext xmlns:c16="http://schemas.microsoft.com/office/drawing/2014/chart" uri="{C3380CC4-5D6E-409C-BE32-E72D297353CC}">
              <c16:uniqueId val="{00000001-7F3A-4D0C-8608-A8D58E412E5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87.4</c:v>
                </c:pt>
                <c:pt idx="1">
                  <c:v>90</c:v>
                </c:pt>
                <c:pt idx="2">
                  <c:v>101.1</c:v>
                </c:pt>
                <c:pt idx="3">
                  <c:v>91</c:v>
                </c:pt>
                <c:pt idx="4">
                  <c:v>91</c:v>
                </c:pt>
              </c:numCache>
            </c:numRef>
          </c:val>
          <c:extLst>
            <c:ext xmlns:c16="http://schemas.microsoft.com/office/drawing/2014/chart" uri="{C3380CC4-5D6E-409C-BE32-E72D297353CC}">
              <c16:uniqueId val="{00000000-93E6-4A28-AF45-DCFB6B66E5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103.5</c:v>
                </c:pt>
                <c:pt idx="4">
                  <c:v>93.8</c:v>
                </c:pt>
              </c:numCache>
            </c:numRef>
          </c:val>
          <c:smooth val="0"/>
          <c:extLst>
            <c:ext xmlns:c16="http://schemas.microsoft.com/office/drawing/2014/chart" uri="{C3380CC4-5D6E-409C-BE32-E72D297353CC}">
              <c16:uniqueId val="{00000001-93E6-4A28-AF45-DCFB6B66E5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68.2</c:v>
                </c:pt>
                <c:pt idx="1">
                  <c:v>70.7</c:v>
                </c:pt>
                <c:pt idx="2">
                  <c:v>73.2</c:v>
                </c:pt>
                <c:pt idx="3">
                  <c:v>73.8</c:v>
                </c:pt>
                <c:pt idx="4">
                  <c:v>72.099999999999994</c:v>
                </c:pt>
              </c:numCache>
            </c:numRef>
          </c:val>
          <c:extLst>
            <c:ext xmlns:c16="http://schemas.microsoft.com/office/drawing/2014/chart" uri="{C3380CC4-5D6E-409C-BE32-E72D297353CC}">
              <c16:uniqueId val="{00000000-8F0B-49EF-BA79-6C0D446F4F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53.8</c:v>
                </c:pt>
                <c:pt idx="4">
                  <c:v>55.3</c:v>
                </c:pt>
              </c:numCache>
            </c:numRef>
          </c:val>
          <c:smooth val="0"/>
          <c:extLst>
            <c:ext xmlns:c16="http://schemas.microsoft.com/office/drawing/2014/chart" uri="{C3380CC4-5D6E-409C-BE32-E72D297353CC}">
              <c16:uniqueId val="{00000001-8F0B-49EF-BA79-6C0D446F4F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72.599999999999994</c:v>
                </c:pt>
                <c:pt idx="1">
                  <c:v>75.2</c:v>
                </c:pt>
                <c:pt idx="2">
                  <c:v>78.2</c:v>
                </c:pt>
                <c:pt idx="3">
                  <c:v>73.900000000000006</c:v>
                </c:pt>
                <c:pt idx="4">
                  <c:v>73.3</c:v>
                </c:pt>
              </c:numCache>
            </c:numRef>
          </c:val>
          <c:extLst>
            <c:ext xmlns:c16="http://schemas.microsoft.com/office/drawing/2014/chart" uri="{C3380CC4-5D6E-409C-BE32-E72D297353CC}">
              <c16:uniqueId val="{00000000-ABBF-4C95-B8DD-1E7C3BC44B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71.8</c:v>
                </c:pt>
                <c:pt idx="4">
                  <c:v>71.400000000000006</c:v>
                </c:pt>
              </c:numCache>
            </c:numRef>
          </c:val>
          <c:smooth val="0"/>
          <c:extLst>
            <c:ext xmlns:c16="http://schemas.microsoft.com/office/drawing/2014/chart" uri="{C3380CC4-5D6E-409C-BE32-E72D297353CC}">
              <c16:uniqueId val="{00000001-ABBF-4C95-B8DD-1E7C3BC44B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64229229</c:v>
                </c:pt>
                <c:pt idx="1">
                  <c:v>63576734</c:v>
                </c:pt>
                <c:pt idx="2">
                  <c:v>63573752</c:v>
                </c:pt>
                <c:pt idx="3">
                  <c:v>77153863</c:v>
                </c:pt>
                <c:pt idx="4">
                  <c:v>80668349</c:v>
                </c:pt>
              </c:numCache>
            </c:numRef>
          </c:val>
          <c:extLst>
            <c:ext xmlns:c16="http://schemas.microsoft.com/office/drawing/2014/chart" uri="{C3380CC4-5D6E-409C-BE32-E72D297353CC}">
              <c16:uniqueId val="{00000000-3242-4297-958B-6F4BF30F49E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47985814</c:v>
                </c:pt>
                <c:pt idx="4">
                  <c:v>49654543</c:v>
                </c:pt>
              </c:numCache>
            </c:numRef>
          </c:val>
          <c:smooth val="0"/>
          <c:extLst>
            <c:ext xmlns:c16="http://schemas.microsoft.com/office/drawing/2014/chart" uri="{C3380CC4-5D6E-409C-BE32-E72D297353CC}">
              <c16:uniqueId val="{00000001-3242-4297-958B-6F4BF30F49E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23.6</c:v>
                </c:pt>
                <c:pt idx="1">
                  <c:v>23.3</c:v>
                </c:pt>
                <c:pt idx="2">
                  <c:v>23</c:v>
                </c:pt>
                <c:pt idx="3">
                  <c:v>24.3</c:v>
                </c:pt>
                <c:pt idx="4">
                  <c:v>22.9</c:v>
                </c:pt>
              </c:numCache>
            </c:numRef>
          </c:val>
          <c:extLst>
            <c:ext xmlns:c16="http://schemas.microsoft.com/office/drawing/2014/chart" uri="{C3380CC4-5D6E-409C-BE32-E72D297353CC}">
              <c16:uniqueId val="{00000000-30D0-41BB-A26A-8D4D92C54C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21.1</c:v>
                </c:pt>
                <c:pt idx="4">
                  <c:v>22</c:v>
                </c:pt>
              </c:numCache>
            </c:numRef>
          </c:val>
          <c:smooth val="0"/>
          <c:extLst>
            <c:ext xmlns:c16="http://schemas.microsoft.com/office/drawing/2014/chart" uri="{C3380CC4-5D6E-409C-BE32-E72D297353CC}">
              <c16:uniqueId val="{00000001-30D0-41BB-A26A-8D4D92C54C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c:v>
                </c:pt>
                <c:pt idx="1">
                  <c:v>79.099999999999994</c:v>
                </c:pt>
                <c:pt idx="2">
                  <c:v>71.7</c:v>
                </c:pt>
                <c:pt idx="3">
                  <c:v>73.7</c:v>
                </c:pt>
                <c:pt idx="4">
                  <c:v>71</c:v>
                </c:pt>
              </c:numCache>
            </c:numRef>
          </c:val>
          <c:extLst>
            <c:ext xmlns:c16="http://schemas.microsoft.com/office/drawing/2014/chart" uri="{C3380CC4-5D6E-409C-BE32-E72D297353CC}">
              <c16:uniqueId val="{00000000-A45E-4C92-A9F8-EDB1764637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61.4</c:v>
                </c:pt>
                <c:pt idx="4">
                  <c:v>63.4</c:v>
                </c:pt>
              </c:numCache>
            </c:numRef>
          </c:val>
          <c:smooth val="0"/>
          <c:extLst>
            <c:ext xmlns:c16="http://schemas.microsoft.com/office/drawing/2014/chart" uri="{C3380CC4-5D6E-409C-BE32-E72D297353CC}">
              <c16:uniqueId val="{00000001-A45E-4C92-A9F8-EDB1764637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愛知県碧南市　碧南市民病院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255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5">
      <c r="A12" s="2"/>
      <c r="B12" s="108">
        <f>データ!U6</f>
        <v>72534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27427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5">
      <c r="A33" s="2"/>
      <c r="B33" s="14"/>
      <c r="D33" s="2"/>
      <c r="E33" s="2"/>
      <c r="F33" s="2"/>
      <c r="G33" s="65" t="s">
        <v>58</v>
      </c>
      <c r="H33" s="65"/>
      <c r="I33" s="65"/>
      <c r="J33" s="65"/>
      <c r="K33" s="65"/>
      <c r="L33" s="65"/>
      <c r="M33" s="65"/>
      <c r="N33" s="65"/>
      <c r="O33" s="65"/>
      <c r="P33" s="69">
        <f>データ!AI7</f>
        <v>87.4</v>
      </c>
      <c r="Q33" s="70"/>
      <c r="R33" s="70"/>
      <c r="S33" s="70"/>
      <c r="T33" s="70"/>
      <c r="U33" s="70"/>
      <c r="V33" s="70"/>
      <c r="W33" s="70"/>
      <c r="X33" s="70"/>
      <c r="Y33" s="70"/>
      <c r="Z33" s="70"/>
      <c r="AA33" s="70"/>
      <c r="AB33" s="70"/>
      <c r="AC33" s="70"/>
      <c r="AD33" s="71"/>
      <c r="AE33" s="69">
        <f>データ!AJ7</f>
        <v>90</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91</v>
      </c>
      <c r="BJ33" s="70"/>
      <c r="BK33" s="70"/>
      <c r="BL33" s="70"/>
      <c r="BM33" s="70"/>
      <c r="BN33" s="70"/>
      <c r="BO33" s="70"/>
      <c r="BP33" s="70"/>
      <c r="BQ33" s="70"/>
      <c r="BR33" s="70"/>
      <c r="BS33" s="70"/>
      <c r="BT33" s="70"/>
      <c r="BU33" s="70"/>
      <c r="BV33" s="70"/>
      <c r="BW33" s="71"/>
      <c r="BX33" s="69">
        <f>データ!AM7</f>
        <v>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78.900000000000006</v>
      </c>
      <c r="DE33" s="70"/>
      <c r="DF33" s="70"/>
      <c r="DG33" s="70"/>
      <c r="DH33" s="70"/>
      <c r="DI33" s="70"/>
      <c r="DJ33" s="70"/>
      <c r="DK33" s="70"/>
      <c r="DL33" s="70"/>
      <c r="DM33" s="70"/>
      <c r="DN33" s="70"/>
      <c r="DO33" s="70"/>
      <c r="DP33" s="70"/>
      <c r="DQ33" s="70"/>
      <c r="DR33" s="71"/>
      <c r="DS33" s="69">
        <f>データ!AU7</f>
        <v>67.3</v>
      </c>
      <c r="DT33" s="70"/>
      <c r="DU33" s="70"/>
      <c r="DV33" s="70"/>
      <c r="DW33" s="70"/>
      <c r="DX33" s="70"/>
      <c r="DY33" s="70"/>
      <c r="DZ33" s="70"/>
      <c r="EA33" s="70"/>
      <c r="EB33" s="70"/>
      <c r="EC33" s="70"/>
      <c r="ED33" s="70"/>
      <c r="EE33" s="70"/>
      <c r="EF33" s="70"/>
      <c r="EG33" s="71"/>
      <c r="EH33" s="69">
        <f>データ!AV7</f>
        <v>75.099999999999994</v>
      </c>
      <c r="EI33" s="70"/>
      <c r="EJ33" s="70"/>
      <c r="EK33" s="70"/>
      <c r="EL33" s="70"/>
      <c r="EM33" s="70"/>
      <c r="EN33" s="70"/>
      <c r="EO33" s="70"/>
      <c r="EP33" s="70"/>
      <c r="EQ33" s="70"/>
      <c r="ER33" s="70"/>
      <c r="ES33" s="70"/>
      <c r="ET33" s="70"/>
      <c r="EU33" s="70"/>
      <c r="EV33" s="71"/>
      <c r="EW33" s="69">
        <f>データ!AW7</f>
        <v>72.099999999999994</v>
      </c>
      <c r="EX33" s="70"/>
      <c r="EY33" s="70"/>
      <c r="EZ33" s="70"/>
      <c r="FA33" s="70"/>
      <c r="FB33" s="70"/>
      <c r="FC33" s="70"/>
      <c r="FD33" s="70"/>
      <c r="FE33" s="70"/>
      <c r="FF33" s="70"/>
      <c r="FG33" s="70"/>
      <c r="FH33" s="70"/>
      <c r="FI33" s="70"/>
      <c r="FJ33" s="70"/>
      <c r="FK33" s="71"/>
      <c r="FL33" s="69">
        <f>データ!AX7</f>
        <v>76.7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77.5</v>
      </c>
      <c r="GS33" s="70"/>
      <c r="GT33" s="70"/>
      <c r="GU33" s="70"/>
      <c r="GV33" s="70"/>
      <c r="GW33" s="70"/>
      <c r="GX33" s="70"/>
      <c r="GY33" s="70"/>
      <c r="GZ33" s="70"/>
      <c r="HA33" s="70"/>
      <c r="HB33" s="70"/>
      <c r="HC33" s="70"/>
      <c r="HD33" s="70"/>
      <c r="HE33" s="70"/>
      <c r="HF33" s="71"/>
      <c r="HG33" s="69">
        <f>データ!BF7</f>
        <v>65.8</v>
      </c>
      <c r="HH33" s="70"/>
      <c r="HI33" s="70"/>
      <c r="HJ33" s="70"/>
      <c r="HK33" s="70"/>
      <c r="HL33" s="70"/>
      <c r="HM33" s="70"/>
      <c r="HN33" s="70"/>
      <c r="HO33" s="70"/>
      <c r="HP33" s="70"/>
      <c r="HQ33" s="70"/>
      <c r="HR33" s="70"/>
      <c r="HS33" s="70"/>
      <c r="HT33" s="70"/>
      <c r="HU33" s="71"/>
      <c r="HV33" s="69">
        <f>データ!BG7</f>
        <v>73.2</v>
      </c>
      <c r="HW33" s="70"/>
      <c r="HX33" s="70"/>
      <c r="HY33" s="70"/>
      <c r="HZ33" s="70"/>
      <c r="IA33" s="70"/>
      <c r="IB33" s="70"/>
      <c r="IC33" s="70"/>
      <c r="ID33" s="70"/>
      <c r="IE33" s="70"/>
      <c r="IF33" s="70"/>
      <c r="IG33" s="70"/>
      <c r="IH33" s="70"/>
      <c r="II33" s="70"/>
      <c r="IJ33" s="71"/>
      <c r="IK33" s="69">
        <f>データ!BH7</f>
        <v>70.099999999999994</v>
      </c>
      <c r="IL33" s="70"/>
      <c r="IM33" s="70"/>
      <c r="IN33" s="70"/>
      <c r="IO33" s="70"/>
      <c r="IP33" s="70"/>
      <c r="IQ33" s="70"/>
      <c r="IR33" s="70"/>
      <c r="IS33" s="70"/>
      <c r="IT33" s="70"/>
      <c r="IU33" s="70"/>
      <c r="IV33" s="70"/>
      <c r="IW33" s="70"/>
      <c r="IX33" s="70"/>
      <c r="IY33" s="71"/>
      <c r="IZ33" s="69">
        <f>データ!BI7</f>
        <v>74.8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71.599999999999994</v>
      </c>
      <c r="KG33" s="70"/>
      <c r="KH33" s="70"/>
      <c r="KI33" s="70"/>
      <c r="KJ33" s="70"/>
      <c r="KK33" s="70"/>
      <c r="KL33" s="70"/>
      <c r="KM33" s="70"/>
      <c r="KN33" s="70"/>
      <c r="KO33" s="70"/>
      <c r="KP33" s="70"/>
      <c r="KQ33" s="70"/>
      <c r="KR33" s="70"/>
      <c r="KS33" s="70"/>
      <c r="KT33" s="71"/>
      <c r="KU33" s="69">
        <f>データ!BQ7</f>
        <v>54.3</v>
      </c>
      <c r="KV33" s="70"/>
      <c r="KW33" s="70"/>
      <c r="KX33" s="70"/>
      <c r="KY33" s="70"/>
      <c r="KZ33" s="70"/>
      <c r="LA33" s="70"/>
      <c r="LB33" s="70"/>
      <c r="LC33" s="70"/>
      <c r="LD33" s="70"/>
      <c r="LE33" s="70"/>
      <c r="LF33" s="70"/>
      <c r="LG33" s="70"/>
      <c r="LH33" s="70"/>
      <c r="LI33" s="71"/>
      <c r="LJ33" s="69">
        <f>データ!BR7</f>
        <v>61.4</v>
      </c>
      <c r="LK33" s="70"/>
      <c r="LL33" s="70"/>
      <c r="LM33" s="70"/>
      <c r="LN33" s="70"/>
      <c r="LO33" s="70"/>
      <c r="LP33" s="70"/>
      <c r="LQ33" s="70"/>
      <c r="LR33" s="70"/>
      <c r="LS33" s="70"/>
      <c r="LT33" s="70"/>
      <c r="LU33" s="70"/>
      <c r="LV33" s="70"/>
      <c r="LW33" s="70"/>
      <c r="LX33" s="71"/>
      <c r="LY33" s="69">
        <f>データ!BS7</f>
        <v>64</v>
      </c>
      <c r="LZ33" s="70"/>
      <c r="MA33" s="70"/>
      <c r="MB33" s="70"/>
      <c r="MC33" s="70"/>
      <c r="MD33" s="70"/>
      <c r="ME33" s="70"/>
      <c r="MF33" s="70"/>
      <c r="MG33" s="70"/>
      <c r="MH33" s="70"/>
      <c r="MI33" s="70"/>
      <c r="MJ33" s="70"/>
      <c r="MK33" s="70"/>
      <c r="ML33" s="70"/>
      <c r="MM33" s="71"/>
      <c r="MN33" s="69">
        <f>データ!BT7</f>
        <v>71.7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5">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55.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5">
      <c r="A55" s="2"/>
      <c r="B55" s="14"/>
      <c r="C55" s="2"/>
      <c r="D55" s="2"/>
      <c r="E55" s="2"/>
      <c r="F55" s="2"/>
      <c r="G55" s="65" t="s">
        <v>58</v>
      </c>
      <c r="H55" s="65"/>
      <c r="I55" s="65"/>
      <c r="J55" s="65"/>
      <c r="K55" s="65"/>
      <c r="L55" s="65"/>
      <c r="M55" s="65"/>
      <c r="N55" s="65"/>
      <c r="O55" s="65"/>
      <c r="P55" s="66">
        <f>データ!CA7</f>
        <v>46111</v>
      </c>
      <c r="Q55" s="67"/>
      <c r="R55" s="67"/>
      <c r="S55" s="67"/>
      <c r="T55" s="67"/>
      <c r="U55" s="67"/>
      <c r="V55" s="67"/>
      <c r="W55" s="67"/>
      <c r="X55" s="67"/>
      <c r="Y55" s="67"/>
      <c r="Z55" s="67"/>
      <c r="AA55" s="67"/>
      <c r="AB55" s="67"/>
      <c r="AC55" s="67"/>
      <c r="AD55" s="68"/>
      <c r="AE55" s="66">
        <f>データ!CB7</f>
        <v>49294</v>
      </c>
      <c r="AF55" s="67"/>
      <c r="AG55" s="67"/>
      <c r="AH55" s="67"/>
      <c r="AI55" s="67"/>
      <c r="AJ55" s="67"/>
      <c r="AK55" s="67"/>
      <c r="AL55" s="67"/>
      <c r="AM55" s="67"/>
      <c r="AN55" s="67"/>
      <c r="AO55" s="67"/>
      <c r="AP55" s="67"/>
      <c r="AQ55" s="67"/>
      <c r="AR55" s="67"/>
      <c r="AS55" s="68"/>
      <c r="AT55" s="66">
        <f>データ!CC7</f>
        <v>49282</v>
      </c>
      <c r="AU55" s="67"/>
      <c r="AV55" s="67"/>
      <c r="AW55" s="67"/>
      <c r="AX55" s="67"/>
      <c r="AY55" s="67"/>
      <c r="AZ55" s="67"/>
      <c r="BA55" s="67"/>
      <c r="BB55" s="67"/>
      <c r="BC55" s="67"/>
      <c r="BD55" s="67"/>
      <c r="BE55" s="67"/>
      <c r="BF55" s="67"/>
      <c r="BG55" s="67"/>
      <c r="BH55" s="68"/>
      <c r="BI55" s="66">
        <f>データ!CD7</f>
        <v>53736</v>
      </c>
      <c r="BJ55" s="67"/>
      <c r="BK55" s="67"/>
      <c r="BL55" s="67"/>
      <c r="BM55" s="67"/>
      <c r="BN55" s="67"/>
      <c r="BO55" s="67"/>
      <c r="BP55" s="67"/>
      <c r="BQ55" s="67"/>
      <c r="BR55" s="67"/>
      <c r="BS55" s="67"/>
      <c r="BT55" s="67"/>
      <c r="BU55" s="67"/>
      <c r="BV55" s="67"/>
      <c r="BW55" s="68"/>
      <c r="BX55" s="66">
        <f>データ!CE7</f>
        <v>55425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12208</v>
      </c>
      <c r="DE55" s="67"/>
      <c r="DF55" s="67"/>
      <c r="DG55" s="67"/>
      <c r="DH55" s="67"/>
      <c r="DI55" s="67"/>
      <c r="DJ55" s="67"/>
      <c r="DK55" s="67"/>
      <c r="DL55" s="67"/>
      <c r="DM55" s="67"/>
      <c r="DN55" s="67"/>
      <c r="DO55" s="67"/>
      <c r="DP55" s="67"/>
      <c r="DQ55" s="67"/>
      <c r="DR55" s="68"/>
      <c r="DS55" s="66">
        <f>データ!CM7</f>
        <v>12751</v>
      </c>
      <c r="DT55" s="67"/>
      <c r="DU55" s="67"/>
      <c r="DV55" s="67"/>
      <c r="DW55" s="67"/>
      <c r="DX55" s="67"/>
      <c r="DY55" s="67"/>
      <c r="DZ55" s="67"/>
      <c r="EA55" s="67"/>
      <c r="EB55" s="67"/>
      <c r="EC55" s="67"/>
      <c r="ED55" s="67"/>
      <c r="EE55" s="67"/>
      <c r="EF55" s="67"/>
      <c r="EG55" s="68"/>
      <c r="EH55" s="66">
        <f>データ!CN7</f>
        <v>13551</v>
      </c>
      <c r="EI55" s="67"/>
      <c r="EJ55" s="67"/>
      <c r="EK55" s="67"/>
      <c r="EL55" s="67"/>
      <c r="EM55" s="67"/>
      <c r="EN55" s="67"/>
      <c r="EO55" s="67"/>
      <c r="EP55" s="67"/>
      <c r="EQ55" s="67"/>
      <c r="ER55" s="67"/>
      <c r="ES55" s="67"/>
      <c r="ET55" s="67"/>
      <c r="EU55" s="67"/>
      <c r="EV55" s="68"/>
      <c r="EW55" s="66">
        <f>データ!CO7</f>
        <v>14034</v>
      </c>
      <c r="EX55" s="67"/>
      <c r="EY55" s="67"/>
      <c r="EZ55" s="67"/>
      <c r="FA55" s="67"/>
      <c r="FB55" s="67"/>
      <c r="FC55" s="67"/>
      <c r="FD55" s="67"/>
      <c r="FE55" s="67"/>
      <c r="FF55" s="67"/>
      <c r="FG55" s="67"/>
      <c r="FH55" s="67"/>
      <c r="FI55" s="67"/>
      <c r="FJ55" s="67"/>
      <c r="FK55" s="68"/>
      <c r="FL55" s="66">
        <f>データ!CP7</f>
        <v>13464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v>
      </c>
      <c r="GS55" s="70"/>
      <c r="GT55" s="70"/>
      <c r="GU55" s="70"/>
      <c r="GV55" s="70"/>
      <c r="GW55" s="70"/>
      <c r="GX55" s="70"/>
      <c r="GY55" s="70"/>
      <c r="GZ55" s="70"/>
      <c r="HA55" s="70"/>
      <c r="HB55" s="70"/>
      <c r="HC55" s="70"/>
      <c r="HD55" s="70"/>
      <c r="HE55" s="70"/>
      <c r="HF55" s="71"/>
      <c r="HG55" s="69">
        <f>データ!CX7</f>
        <v>79.099999999999994</v>
      </c>
      <c r="HH55" s="70"/>
      <c r="HI55" s="70"/>
      <c r="HJ55" s="70"/>
      <c r="HK55" s="70"/>
      <c r="HL55" s="70"/>
      <c r="HM55" s="70"/>
      <c r="HN55" s="70"/>
      <c r="HO55" s="70"/>
      <c r="HP55" s="70"/>
      <c r="HQ55" s="70"/>
      <c r="HR55" s="70"/>
      <c r="HS55" s="70"/>
      <c r="HT55" s="70"/>
      <c r="HU55" s="71"/>
      <c r="HV55" s="69">
        <f>データ!CY7</f>
        <v>71.7</v>
      </c>
      <c r="HW55" s="70"/>
      <c r="HX55" s="70"/>
      <c r="HY55" s="70"/>
      <c r="HZ55" s="70"/>
      <c r="IA55" s="70"/>
      <c r="IB55" s="70"/>
      <c r="IC55" s="70"/>
      <c r="ID55" s="70"/>
      <c r="IE55" s="70"/>
      <c r="IF55" s="70"/>
      <c r="IG55" s="70"/>
      <c r="IH55" s="70"/>
      <c r="II55" s="70"/>
      <c r="IJ55" s="71"/>
      <c r="IK55" s="69">
        <f>データ!CZ7</f>
        <v>73.7</v>
      </c>
      <c r="IL55" s="70"/>
      <c r="IM55" s="70"/>
      <c r="IN55" s="70"/>
      <c r="IO55" s="70"/>
      <c r="IP55" s="70"/>
      <c r="IQ55" s="70"/>
      <c r="IR55" s="70"/>
      <c r="IS55" s="70"/>
      <c r="IT55" s="70"/>
      <c r="IU55" s="70"/>
      <c r="IV55" s="70"/>
      <c r="IW55" s="70"/>
      <c r="IX55" s="70"/>
      <c r="IY55" s="71"/>
      <c r="IZ55" s="69">
        <f>データ!DA7</f>
        <v>71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23.6</v>
      </c>
      <c r="KG55" s="70"/>
      <c r="KH55" s="70"/>
      <c r="KI55" s="70"/>
      <c r="KJ55" s="70"/>
      <c r="KK55" s="70"/>
      <c r="KL55" s="70"/>
      <c r="KM55" s="70"/>
      <c r="KN55" s="70"/>
      <c r="KO55" s="70"/>
      <c r="KP55" s="70"/>
      <c r="KQ55" s="70"/>
      <c r="KR55" s="70"/>
      <c r="KS55" s="70"/>
      <c r="KT55" s="71"/>
      <c r="KU55" s="69">
        <f>データ!DI7</f>
        <v>23.3</v>
      </c>
      <c r="KV55" s="70"/>
      <c r="KW55" s="70"/>
      <c r="KX55" s="70"/>
      <c r="KY55" s="70"/>
      <c r="KZ55" s="70"/>
      <c r="LA55" s="70"/>
      <c r="LB55" s="70"/>
      <c r="LC55" s="70"/>
      <c r="LD55" s="70"/>
      <c r="LE55" s="70"/>
      <c r="LF55" s="70"/>
      <c r="LG55" s="70"/>
      <c r="LH55" s="70"/>
      <c r="LI55" s="71"/>
      <c r="LJ55" s="69">
        <f>データ!DJ7</f>
        <v>23</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22.9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5">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5">
      <c r="A79" s="2"/>
      <c r="B79" s="14"/>
      <c r="C79" s="2"/>
      <c r="D79" s="2"/>
      <c r="E79" s="2"/>
      <c r="F79" s="2"/>
      <c r="G79" s="65" t="s">
        <v>58</v>
      </c>
      <c r="H79" s="65"/>
      <c r="I79" s="65"/>
      <c r="J79" s="65"/>
      <c r="K79" s="65"/>
      <c r="L79" s="65"/>
      <c r="M79" s="65"/>
      <c r="N79" s="65"/>
      <c r="O79" s="65"/>
      <c r="P79" s="69">
        <f>データ!DS7</f>
        <v>152.9</v>
      </c>
      <c r="Q79" s="70"/>
      <c r="R79" s="70"/>
      <c r="S79" s="70"/>
      <c r="T79" s="70"/>
      <c r="U79" s="70"/>
      <c r="V79" s="70"/>
      <c r="W79" s="70"/>
      <c r="X79" s="70"/>
      <c r="Y79" s="70"/>
      <c r="Z79" s="70"/>
      <c r="AA79" s="70"/>
      <c r="AB79" s="70"/>
      <c r="AC79" s="70"/>
      <c r="AD79" s="71"/>
      <c r="AE79" s="69">
        <f>データ!DT7</f>
        <v>203.2</v>
      </c>
      <c r="AF79" s="70"/>
      <c r="AG79" s="70"/>
      <c r="AH79" s="70"/>
      <c r="AI79" s="70"/>
      <c r="AJ79" s="70"/>
      <c r="AK79" s="70"/>
      <c r="AL79" s="70"/>
      <c r="AM79" s="70"/>
      <c r="AN79" s="70"/>
      <c r="AO79" s="70"/>
      <c r="AP79" s="70"/>
      <c r="AQ79" s="70"/>
      <c r="AR79" s="70"/>
      <c r="AS79" s="71"/>
      <c r="AT79" s="69">
        <f>データ!DU7</f>
        <v>175.4</v>
      </c>
      <c r="AU79" s="70"/>
      <c r="AV79" s="70"/>
      <c r="AW79" s="70"/>
      <c r="AX79" s="70"/>
      <c r="AY79" s="70"/>
      <c r="AZ79" s="70"/>
      <c r="BA79" s="70"/>
      <c r="BB79" s="70"/>
      <c r="BC79" s="70"/>
      <c r="BD79" s="70"/>
      <c r="BE79" s="70"/>
      <c r="BF79" s="70"/>
      <c r="BG79" s="70"/>
      <c r="BH79" s="71"/>
      <c r="BI79" s="69">
        <f>データ!DV7</f>
        <v>195.8</v>
      </c>
      <c r="BJ79" s="70"/>
      <c r="BK79" s="70"/>
      <c r="BL79" s="70"/>
      <c r="BM79" s="70"/>
      <c r="BN79" s="70"/>
      <c r="BO79" s="70"/>
      <c r="BP79" s="70"/>
      <c r="BQ79" s="70"/>
      <c r="BR79" s="70"/>
      <c r="BS79" s="70"/>
      <c r="BT79" s="70"/>
      <c r="BU79" s="70"/>
      <c r="BV79" s="70"/>
      <c r="BW79" s="71"/>
      <c r="BX79" s="69">
        <f>データ!DW7</f>
        <v>194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68.2</v>
      </c>
      <c r="DH79" s="70"/>
      <c r="DI79" s="70"/>
      <c r="DJ79" s="70"/>
      <c r="DK79" s="70"/>
      <c r="DL79" s="70"/>
      <c r="DM79" s="70"/>
      <c r="DN79" s="70"/>
      <c r="DO79" s="70"/>
      <c r="DP79" s="70"/>
      <c r="DQ79" s="70"/>
      <c r="DR79" s="70"/>
      <c r="DS79" s="70"/>
      <c r="DT79" s="70"/>
      <c r="DU79" s="71"/>
      <c r="DV79" s="69">
        <f>データ!EE7</f>
        <v>70.7</v>
      </c>
      <c r="DW79" s="70"/>
      <c r="DX79" s="70"/>
      <c r="DY79" s="70"/>
      <c r="DZ79" s="70"/>
      <c r="EA79" s="70"/>
      <c r="EB79" s="70"/>
      <c r="EC79" s="70"/>
      <c r="ED79" s="70"/>
      <c r="EE79" s="70"/>
      <c r="EF79" s="70"/>
      <c r="EG79" s="70"/>
      <c r="EH79" s="70"/>
      <c r="EI79" s="70"/>
      <c r="EJ79" s="71"/>
      <c r="EK79" s="69">
        <f>データ!EF7</f>
        <v>73.2</v>
      </c>
      <c r="EL79" s="70"/>
      <c r="EM79" s="70"/>
      <c r="EN79" s="70"/>
      <c r="EO79" s="70"/>
      <c r="EP79" s="70"/>
      <c r="EQ79" s="70"/>
      <c r="ER79" s="70"/>
      <c r="ES79" s="70"/>
      <c r="ET79" s="70"/>
      <c r="EU79" s="70"/>
      <c r="EV79" s="70"/>
      <c r="EW79" s="70"/>
      <c r="EX79" s="70"/>
      <c r="EY79" s="71"/>
      <c r="EZ79" s="69">
        <f>データ!EG7</f>
        <v>73.8</v>
      </c>
      <c r="FA79" s="70"/>
      <c r="FB79" s="70"/>
      <c r="FC79" s="70"/>
      <c r="FD79" s="70"/>
      <c r="FE79" s="70"/>
      <c r="FF79" s="70"/>
      <c r="FG79" s="70"/>
      <c r="FH79" s="70"/>
      <c r="FI79" s="70"/>
      <c r="FJ79" s="70"/>
      <c r="FK79" s="70"/>
      <c r="FL79" s="70"/>
      <c r="FM79" s="70"/>
      <c r="FN79" s="71"/>
      <c r="FO79" s="69">
        <f>データ!EH7</f>
        <v>72.099999999999994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72.599999999999994</v>
      </c>
      <c r="GU79" s="70"/>
      <c r="GV79" s="70"/>
      <c r="GW79" s="70"/>
      <c r="GX79" s="70"/>
      <c r="GY79" s="70"/>
      <c r="GZ79" s="70"/>
      <c r="HA79" s="70"/>
      <c r="HB79" s="70"/>
      <c r="HC79" s="70"/>
      <c r="HD79" s="70"/>
      <c r="HE79" s="70"/>
      <c r="HF79" s="70"/>
      <c r="HG79" s="70"/>
      <c r="HH79" s="71"/>
      <c r="HI79" s="69">
        <f>データ!EP7</f>
        <v>75.2</v>
      </c>
      <c r="HJ79" s="70"/>
      <c r="HK79" s="70"/>
      <c r="HL79" s="70"/>
      <c r="HM79" s="70"/>
      <c r="HN79" s="70"/>
      <c r="HO79" s="70"/>
      <c r="HP79" s="70"/>
      <c r="HQ79" s="70"/>
      <c r="HR79" s="70"/>
      <c r="HS79" s="70"/>
      <c r="HT79" s="70"/>
      <c r="HU79" s="70"/>
      <c r="HV79" s="70"/>
      <c r="HW79" s="71"/>
      <c r="HX79" s="69">
        <f>データ!EQ7</f>
        <v>78.2</v>
      </c>
      <c r="HY79" s="70"/>
      <c r="HZ79" s="70"/>
      <c r="IA79" s="70"/>
      <c r="IB79" s="70"/>
      <c r="IC79" s="70"/>
      <c r="ID79" s="70"/>
      <c r="IE79" s="70"/>
      <c r="IF79" s="70"/>
      <c r="IG79" s="70"/>
      <c r="IH79" s="70"/>
      <c r="II79" s="70"/>
      <c r="IJ79" s="70"/>
      <c r="IK79" s="70"/>
      <c r="IL79" s="71"/>
      <c r="IM79" s="69">
        <f>データ!ER7</f>
        <v>73.900000000000006</v>
      </c>
      <c r="IN79" s="70"/>
      <c r="IO79" s="70"/>
      <c r="IP79" s="70"/>
      <c r="IQ79" s="70"/>
      <c r="IR79" s="70"/>
      <c r="IS79" s="70"/>
      <c r="IT79" s="70"/>
      <c r="IU79" s="70"/>
      <c r="IV79" s="70"/>
      <c r="IW79" s="70"/>
      <c r="IX79" s="70"/>
      <c r="IY79" s="70"/>
      <c r="IZ79" s="70"/>
      <c r="JA79" s="71"/>
      <c r="JB79" s="69">
        <f>データ!ES7</f>
        <v>73.3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64229229</v>
      </c>
      <c r="KH79" s="67"/>
      <c r="KI79" s="67"/>
      <c r="KJ79" s="67"/>
      <c r="KK79" s="67"/>
      <c r="KL79" s="67"/>
      <c r="KM79" s="67"/>
      <c r="KN79" s="67"/>
      <c r="KO79" s="67"/>
      <c r="KP79" s="67"/>
      <c r="KQ79" s="67"/>
      <c r="KR79" s="67"/>
      <c r="KS79" s="67"/>
      <c r="KT79" s="67"/>
      <c r="KU79" s="68"/>
      <c r="KV79" s="66">
        <f>データ!FA7</f>
        <v>63576734</v>
      </c>
      <c r="KW79" s="67"/>
      <c r="KX79" s="67"/>
      <c r="KY79" s="67"/>
      <c r="KZ79" s="67"/>
      <c r="LA79" s="67"/>
      <c r="LB79" s="67"/>
      <c r="LC79" s="67"/>
      <c r="LD79" s="67"/>
      <c r="LE79" s="67"/>
      <c r="LF79" s="67"/>
      <c r="LG79" s="67"/>
      <c r="LH79" s="67"/>
      <c r="LI79" s="67"/>
      <c r="LJ79" s="68"/>
      <c r="LK79" s="66">
        <f>データ!FB7</f>
        <v>63573752</v>
      </c>
      <c r="LL79" s="67"/>
      <c r="LM79" s="67"/>
      <c r="LN79" s="67"/>
      <c r="LO79" s="67"/>
      <c r="LP79" s="67"/>
      <c r="LQ79" s="67"/>
      <c r="LR79" s="67"/>
      <c r="LS79" s="67"/>
      <c r="LT79" s="67"/>
      <c r="LU79" s="67"/>
      <c r="LV79" s="67"/>
      <c r="LW79" s="67"/>
      <c r="LX79" s="67"/>
      <c r="LY79" s="68"/>
      <c r="LZ79" s="66">
        <f>データ!FC7</f>
        <v>77153863</v>
      </c>
      <c r="MA79" s="67"/>
      <c r="MB79" s="67"/>
      <c r="MC79" s="67"/>
      <c r="MD79" s="67"/>
      <c r="ME79" s="67"/>
      <c r="MF79" s="67"/>
      <c r="MG79" s="67"/>
      <c r="MH79" s="67"/>
      <c r="MI79" s="67"/>
      <c r="MJ79" s="67"/>
      <c r="MK79" s="67"/>
      <c r="ML79" s="67"/>
      <c r="MM79" s="67"/>
      <c r="MN79" s="68"/>
      <c r="MO79" s="66">
        <f>データ!FD7</f>
        <v>80668349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5">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37.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HE7oKzbL0Wb10oglNfjQDs7/VSWNRxGrWSG/JFOuOTnMK1e0EPWauLVdNRw1yEcPIWIfE6TxU3vCf22Eke59Q==" saltValue="Jw+wBwd3nHM2/+ZWhj3q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25">
      <c r="A6" s="35" t="s">
        <v>161</v>
      </c>
      <c r="B6" s="50">
        <f>B8</f>
        <v>2023</v>
      </c>
      <c r="C6" s="50">
        <f t="shared" ref="C6:M6" si="2">C8</f>
        <v>232092</v>
      </c>
      <c r="D6" s="50">
        <f t="shared" si="2"/>
        <v>46</v>
      </c>
      <c r="E6" s="50">
        <f t="shared" si="2"/>
        <v>6</v>
      </c>
      <c r="F6" s="50">
        <f t="shared" si="2"/>
        <v>0</v>
      </c>
      <c r="G6" s="50">
        <f t="shared" si="2"/>
        <v>1</v>
      </c>
      <c r="H6" s="147" t="str">
        <f>IF(H8&lt;&gt;I8,H8,"")&amp;IF(I8&lt;&gt;J8,I8,"")&amp;"　"&amp;J8</f>
        <v>愛知県碧南市　碧南市民病院</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20</v>
      </c>
      <c r="R6" s="50" t="str">
        <f t="shared" si="3"/>
        <v>対象</v>
      </c>
      <c r="S6" s="50" t="str">
        <f t="shared" si="3"/>
        <v>透 未 訓</v>
      </c>
      <c r="T6" s="50" t="str">
        <f t="shared" si="3"/>
        <v>救 臨 輪</v>
      </c>
      <c r="U6" s="51">
        <f>U8</f>
        <v>72534</v>
      </c>
      <c r="V6" s="51">
        <f>V8</f>
        <v>27427</v>
      </c>
      <c r="W6" s="50" t="str">
        <f>W8</f>
        <v>非該当</v>
      </c>
      <c r="X6" s="50" t="str">
        <f t="shared" ref="X6" si="4">X8</f>
        <v>非該当</v>
      </c>
      <c r="Y6" s="50" t="str">
        <f t="shared" si="3"/>
        <v>７：１</v>
      </c>
      <c r="Z6" s="51">
        <f t="shared" si="3"/>
        <v>255</v>
      </c>
      <c r="AA6" s="51" t="str">
        <f t="shared" si="3"/>
        <v>-</v>
      </c>
      <c r="AB6" s="51" t="str">
        <f t="shared" si="3"/>
        <v>-</v>
      </c>
      <c r="AC6" s="51" t="str">
        <f t="shared" si="3"/>
        <v>-</v>
      </c>
      <c r="AD6" s="51" t="str">
        <f t="shared" si="3"/>
        <v>-</v>
      </c>
      <c r="AE6" s="51">
        <f t="shared" si="3"/>
        <v>255</v>
      </c>
      <c r="AF6" s="51">
        <f t="shared" si="3"/>
        <v>247</v>
      </c>
      <c r="AG6" s="51" t="str">
        <f t="shared" si="3"/>
        <v>-</v>
      </c>
      <c r="AH6" s="51">
        <f t="shared" si="3"/>
        <v>247</v>
      </c>
      <c r="AI6" s="52">
        <f>IF(AI8="-",NA(),AI8)</f>
        <v>87.4</v>
      </c>
      <c r="AJ6" s="52">
        <f t="shared" ref="AJ6:AR6" si="5">IF(AJ8="-",NA(),AJ8)</f>
        <v>90</v>
      </c>
      <c r="AK6" s="52">
        <f t="shared" si="5"/>
        <v>101.1</v>
      </c>
      <c r="AL6" s="52">
        <f t="shared" si="5"/>
        <v>91</v>
      </c>
      <c r="AM6" s="52">
        <f t="shared" si="5"/>
        <v>91</v>
      </c>
      <c r="AN6" s="52">
        <f t="shared" si="5"/>
        <v>97</v>
      </c>
      <c r="AO6" s="52">
        <f t="shared" si="5"/>
        <v>102.4</v>
      </c>
      <c r="AP6" s="52">
        <f t="shared" si="5"/>
        <v>107.2</v>
      </c>
      <c r="AQ6" s="52">
        <f t="shared" si="5"/>
        <v>103.5</v>
      </c>
      <c r="AR6" s="52">
        <f t="shared" si="5"/>
        <v>93.8</v>
      </c>
      <c r="AS6" s="52" t="str">
        <f>IF(AS8="-","【-】","【"&amp;SUBSTITUTE(TEXT(AS8,"#,##0.0"),"-","△")&amp;"】")</f>
        <v>【96.6】</v>
      </c>
      <c r="AT6" s="52">
        <f>IF(AT8="-",NA(),AT8)</f>
        <v>78.900000000000006</v>
      </c>
      <c r="AU6" s="52">
        <f t="shared" ref="AU6:BC6" si="6">IF(AU8="-",NA(),AU8)</f>
        <v>67.3</v>
      </c>
      <c r="AV6" s="52">
        <f t="shared" si="6"/>
        <v>75.099999999999994</v>
      </c>
      <c r="AW6" s="52">
        <f t="shared" si="6"/>
        <v>72.099999999999994</v>
      </c>
      <c r="AX6" s="52">
        <f t="shared" si="6"/>
        <v>76.7</v>
      </c>
      <c r="AY6" s="52">
        <f t="shared" si="6"/>
        <v>89.3</v>
      </c>
      <c r="AZ6" s="52">
        <f t="shared" si="6"/>
        <v>84.1</v>
      </c>
      <c r="BA6" s="52">
        <f t="shared" si="6"/>
        <v>86.3</v>
      </c>
      <c r="BB6" s="52">
        <f t="shared" si="6"/>
        <v>81.5</v>
      </c>
      <c r="BC6" s="52">
        <f t="shared" si="6"/>
        <v>81.400000000000006</v>
      </c>
      <c r="BD6" s="52" t="str">
        <f>IF(BD8="-","【-】","【"&amp;SUBSTITUTE(TEXT(BD8,"#,##0.0"),"-","△")&amp;"】")</f>
        <v>【86.6】</v>
      </c>
      <c r="BE6" s="52">
        <f>IF(BE8="-",NA(),BE8)</f>
        <v>77.5</v>
      </c>
      <c r="BF6" s="52">
        <f t="shared" ref="BF6:BN6" si="7">IF(BF8="-",NA(),BF8)</f>
        <v>65.8</v>
      </c>
      <c r="BG6" s="52">
        <f t="shared" si="7"/>
        <v>73.2</v>
      </c>
      <c r="BH6" s="52">
        <f t="shared" si="7"/>
        <v>70.099999999999994</v>
      </c>
      <c r="BI6" s="52">
        <f t="shared" si="7"/>
        <v>74.8</v>
      </c>
      <c r="BJ6" s="52">
        <f t="shared" si="7"/>
        <v>86.5</v>
      </c>
      <c r="BK6" s="52">
        <f t="shared" si="7"/>
        <v>81.400000000000006</v>
      </c>
      <c r="BL6" s="52">
        <f t="shared" si="7"/>
        <v>83.7</v>
      </c>
      <c r="BM6" s="52">
        <f t="shared" si="7"/>
        <v>78.400000000000006</v>
      </c>
      <c r="BN6" s="52">
        <f t="shared" si="7"/>
        <v>78.2</v>
      </c>
      <c r="BO6" s="52" t="str">
        <f>IF(BO8="-","【-】","【"&amp;SUBSTITUTE(TEXT(BO8,"#,##0.0"),"-","△")&amp;"】")</f>
        <v>【83.9】</v>
      </c>
      <c r="BP6" s="52">
        <f>IF(BP8="-",NA(),BP8)</f>
        <v>71.599999999999994</v>
      </c>
      <c r="BQ6" s="52">
        <f t="shared" ref="BQ6:BY6" si="8">IF(BQ8="-",NA(),BQ8)</f>
        <v>54.3</v>
      </c>
      <c r="BR6" s="52">
        <f t="shared" si="8"/>
        <v>61.4</v>
      </c>
      <c r="BS6" s="52">
        <f t="shared" si="8"/>
        <v>64</v>
      </c>
      <c r="BT6" s="52">
        <f t="shared" si="8"/>
        <v>71.7</v>
      </c>
      <c r="BU6" s="52">
        <f t="shared" si="8"/>
        <v>74.400000000000006</v>
      </c>
      <c r="BV6" s="52">
        <f t="shared" si="8"/>
        <v>66.5</v>
      </c>
      <c r="BW6" s="52">
        <f t="shared" si="8"/>
        <v>66.8</v>
      </c>
      <c r="BX6" s="52">
        <f t="shared" si="8"/>
        <v>63.4</v>
      </c>
      <c r="BY6" s="52">
        <f t="shared" si="8"/>
        <v>66.7</v>
      </c>
      <c r="BZ6" s="52" t="str">
        <f>IF(BZ8="-","【-】","【"&amp;SUBSTITUTE(TEXT(BZ8,"#,##0.0"),"-","△")&amp;"】")</f>
        <v>【68.7】</v>
      </c>
      <c r="CA6" s="53">
        <f>IF(CA8="-",NA(),CA8)</f>
        <v>46111</v>
      </c>
      <c r="CB6" s="53">
        <f t="shared" ref="CB6:CJ6" si="9">IF(CB8="-",NA(),CB8)</f>
        <v>49294</v>
      </c>
      <c r="CC6" s="53">
        <f t="shared" si="9"/>
        <v>49282</v>
      </c>
      <c r="CD6" s="53">
        <f t="shared" si="9"/>
        <v>53736</v>
      </c>
      <c r="CE6" s="53">
        <f t="shared" si="9"/>
        <v>55425</v>
      </c>
      <c r="CF6" s="53">
        <f t="shared" si="9"/>
        <v>53523</v>
      </c>
      <c r="CG6" s="53">
        <f t="shared" si="9"/>
        <v>57368</v>
      </c>
      <c r="CH6" s="53">
        <f t="shared" si="9"/>
        <v>59838</v>
      </c>
      <c r="CI6" s="53">
        <f t="shared" si="9"/>
        <v>56563</v>
      </c>
      <c r="CJ6" s="53">
        <f t="shared" si="9"/>
        <v>56401</v>
      </c>
      <c r="CK6" s="52" t="str">
        <f>IF(CK8="-","【-】","【"&amp;SUBSTITUTE(TEXT(CK8,"#,##0"),"-","△")&amp;"】")</f>
        <v>【62,428】</v>
      </c>
      <c r="CL6" s="53">
        <f>IF(CL8="-",NA(),CL8)</f>
        <v>12208</v>
      </c>
      <c r="CM6" s="53">
        <f t="shared" ref="CM6:CU6" si="10">IF(CM8="-",NA(),CM8)</f>
        <v>12751</v>
      </c>
      <c r="CN6" s="53">
        <f t="shared" si="10"/>
        <v>13551</v>
      </c>
      <c r="CO6" s="53">
        <f t="shared" si="10"/>
        <v>14034</v>
      </c>
      <c r="CP6" s="53">
        <f t="shared" si="10"/>
        <v>13464</v>
      </c>
      <c r="CQ6" s="53">
        <f t="shared" si="10"/>
        <v>15111</v>
      </c>
      <c r="CR6" s="53">
        <f t="shared" si="10"/>
        <v>15986</v>
      </c>
      <c r="CS6" s="53">
        <f t="shared" si="10"/>
        <v>16421</v>
      </c>
      <c r="CT6" s="53">
        <f t="shared" si="10"/>
        <v>14550</v>
      </c>
      <c r="CU6" s="53">
        <f t="shared" si="10"/>
        <v>14823</v>
      </c>
      <c r="CV6" s="52" t="str">
        <f>IF(CV8="-","【-】","【"&amp;SUBSTITUTE(TEXT(CV8,"#,##0"),"-","△")&amp;"】")</f>
        <v>【18,236】</v>
      </c>
      <c r="CW6" s="52">
        <f>IF(CW8="-",NA(),CW8)</f>
        <v>66</v>
      </c>
      <c r="CX6" s="52">
        <f t="shared" ref="CX6:DF6" si="11">IF(CX8="-",NA(),CX8)</f>
        <v>79.099999999999994</v>
      </c>
      <c r="CY6" s="52">
        <f t="shared" si="11"/>
        <v>71.7</v>
      </c>
      <c r="CZ6" s="52">
        <f t="shared" si="11"/>
        <v>73.7</v>
      </c>
      <c r="DA6" s="52">
        <f t="shared" si="11"/>
        <v>71</v>
      </c>
      <c r="DB6" s="52">
        <f t="shared" si="11"/>
        <v>56.2</v>
      </c>
      <c r="DC6" s="52">
        <f t="shared" si="11"/>
        <v>60.8</v>
      </c>
      <c r="DD6" s="52">
        <f t="shared" si="11"/>
        <v>57.4</v>
      </c>
      <c r="DE6" s="52">
        <f t="shared" si="11"/>
        <v>61.4</v>
      </c>
      <c r="DF6" s="52">
        <f t="shared" si="11"/>
        <v>63.4</v>
      </c>
      <c r="DG6" s="52" t="str">
        <f>IF(DG8="-","【-】","【"&amp;SUBSTITUTE(TEXT(DG8,"#,##0.0"),"-","△")&amp;"】")</f>
        <v>【56.1】</v>
      </c>
      <c r="DH6" s="52">
        <f>IF(DH8="-",NA(),DH8)</f>
        <v>23.6</v>
      </c>
      <c r="DI6" s="52">
        <f t="shared" ref="DI6:DQ6" si="12">IF(DI8="-",NA(),DI8)</f>
        <v>23.3</v>
      </c>
      <c r="DJ6" s="52">
        <f t="shared" si="12"/>
        <v>23</v>
      </c>
      <c r="DK6" s="52">
        <f t="shared" si="12"/>
        <v>24.3</v>
      </c>
      <c r="DL6" s="52">
        <f t="shared" si="12"/>
        <v>22.9</v>
      </c>
      <c r="DM6" s="52">
        <f t="shared" si="12"/>
        <v>24.2</v>
      </c>
      <c r="DN6" s="52">
        <f t="shared" si="12"/>
        <v>24.1</v>
      </c>
      <c r="DO6" s="52">
        <f t="shared" si="12"/>
        <v>23.9</v>
      </c>
      <c r="DP6" s="52">
        <f t="shared" si="12"/>
        <v>21.1</v>
      </c>
      <c r="DQ6" s="52">
        <f t="shared" si="12"/>
        <v>22</v>
      </c>
      <c r="DR6" s="52" t="str">
        <f>IF(DR8="-","【-】","【"&amp;SUBSTITUTE(TEXT(DR8,"#,##0.0"),"-","△")&amp;"】")</f>
        <v>【26.4】</v>
      </c>
      <c r="DS6" s="52">
        <f>IF(DS8="-",NA(),DS8)</f>
        <v>152.9</v>
      </c>
      <c r="DT6" s="52">
        <f t="shared" ref="DT6:EB6" si="13">IF(DT8="-",NA(),DT8)</f>
        <v>203.2</v>
      </c>
      <c r="DU6" s="52">
        <f t="shared" si="13"/>
        <v>175.4</v>
      </c>
      <c r="DV6" s="52">
        <f t="shared" si="13"/>
        <v>195.8</v>
      </c>
      <c r="DW6" s="52">
        <f t="shared" si="13"/>
        <v>194</v>
      </c>
      <c r="DX6" s="52">
        <f t="shared" si="13"/>
        <v>75.099999999999994</v>
      </c>
      <c r="DY6" s="52">
        <f t="shared" si="13"/>
        <v>83.2</v>
      </c>
      <c r="DZ6" s="52">
        <f t="shared" si="13"/>
        <v>84.6</v>
      </c>
      <c r="EA6" s="52">
        <f t="shared" si="13"/>
        <v>94.9</v>
      </c>
      <c r="EB6" s="52">
        <f t="shared" si="13"/>
        <v>83.8</v>
      </c>
      <c r="EC6" s="52" t="str">
        <f>IF(EC8="-","【-】","【"&amp;SUBSTITUTE(TEXT(EC8,"#,##0.0"),"-","△")&amp;"】")</f>
        <v>【54.5】</v>
      </c>
      <c r="ED6" s="52">
        <f>IF(ED8="-",NA(),ED8)</f>
        <v>68.2</v>
      </c>
      <c r="EE6" s="52">
        <f t="shared" ref="EE6:EM6" si="14">IF(EE8="-",NA(),EE8)</f>
        <v>70.7</v>
      </c>
      <c r="EF6" s="52">
        <f t="shared" si="14"/>
        <v>73.2</v>
      </c>
      <c r="EG6" s="52">
        <f t="shared" si="14"/>
        <v>73.8</v>
      </c>
      <c r="EH6" s="52">
        <f t="shared" si="14"/>
        <v>72.099999999999994</v>
      </c>
      <c r="EI6" s="52">
        <f t="shared" si="14"/>
        <v>52.9</v>
      </c>
      <c r="EJ6" s="52">
        <f t="shared" si="14"/>
        <v>54.3</v>
      </c>
      <c r="EK6" s="52">
        <f t="shared" si="14"/>
        <v>54.9</v>
      </c>
      <c r="EL6" s="52">
        <f t="shared" si="14"/>
        <v>53.8</v>
      </c>
      <c r="EM6" s="52">
        <f t="shared" si="14"/>
        <v>55.3</v>
      </c>
      <c r="EN6" s="52" t="str">
        <f>IF(EN8="-","【-】","【"&amp;SUBSTITUTE(TEXT(EN8,"#,##0.0"),"-","△")&amp;"】")</f>
        <v>【57.0】</v>
      </c>
      <c r="EO6" s="52">
        <f>IF(EO8="-",NA(),EO8)</f>
        <v>72.599999999999994</v>
      </c>
      <c r="EP6" s="52">
        <f t="shared" ref="EP6:EX6" si="15">IF(EP8="-",NA(),EP8)</f>
        <v>75.2</v>
      </c>
      <c r="EQ6" s="52">
        <f t="shared" si="15"/>
        <v>78.2</v>
      </c>
      <c r="ER6" s="52">
        <f t="shared" si="15"/>
        <v>73.900000000000006</v>
      </c>
      <c r="ES6" s="52">
        <f t="shared" si="15"/>
        <v>73.3</v>
      </c>
      <c r="ET6" s="52">
        <f t="shared" si="15"/>
        <v>69.400000000000006</v>
      </c>
      <c r="EU6" s="52">
        <f t="shared" si="15"/>
        <v>69.900000000000006</v>
      </c>
      <c r="EV6" s="52">
        <f t="shared" si="15"/>
        <v>68.8</v>
      </c>
      <c r="EW6" s="52">
        <f t="shared" si="15"/>
        <v>71.8</v>
      </c>
      <c r="EX6" s="52">
        <f t="shared" si="15"/>
        <v>71.400000000000006</v>
      </c>
      <c r="EY6" s="52" t="str">
        <f>IF(EY8="-","【-】","【"&amp;SUBSTITUTE(TEXT(EY8,"#,##0.0"),"-","△")&amp;"】")</f>
        <v>【70.4】</v>
      </c>
      <c r="EZ6" s="53">
        <f>IF(EZ8="-",NA(),EZ8)</f>
        <v>64229229</v>
      </c>
      <c r="FA6" s="53">
        <f t="shared" ref="FA6:FI6" si="16">IF(FA8="-",NA(),FA8)</f>
        <v>63576734</v>
      </c>
      <c r="FB6" s="53">
        <f t="shared" si="16"/>
        <v>63573752</v>
      </c>
      <c r="FC6" s="53">
        <f t="shared" si="16"/>
        <v>77153863</v>
      </c>
      <c r="FD6" s="53">
        <f t="shared" si="16"/>
        <v>80668349</v>
      </c>
      <c r="FE6" s="53">
        <f t="shared" si="16"/>
        <v>49696718</v>
      </c>
      <c r="FF6" s="53">
        <f t="shared" si="16"/>
        <v>50234873</v>
      </c>
      <c r="FG6" s="53">
        <f t="shared" si="16"/>
        <v>50294422</v>
      </c>
      <c r="FH6" s="53">
        <f t="shared" si="16"/>
        <v>47985814</v>
      </c>
      <c r="FI6" s="53">
        <f t="shared" si="16"/>
        <v>49654543</v>
      </c>
      <c r="FJ6" s="53" t="str">
        <f>IF(FJ8="-","【-】","【"&amp;SUBSTITUTE(TEXT(FJ8,"#,##0"),"-","△")&amp;"】")</f>
        <v>【50,999,060】</v>
      </c>
    </row>
    <row r="7" spans="1:166" s="54" customFormat="1" x14ac:dyDescent="0.25">
      <c r="A7" s="35" t="s">
        <v>162</v>
      </c>
      <c r="B7" s="50">
        <f t="shared" ref="B7:AH7" si="17">B8</f>
        <v>2023</v>
      </c>
      <c r="C7" s="50">
        <f t="shared" si="17"/>
        <v>232092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20</v>
      </c>
      <c r="R7" s="50" t="str">
        <f t="shared" si="17"/>
        <v>対象</v>
      </c>
      <c r="S7" s="50" t="str">
        <f t="shared" si="17"/>
        <v>透 未 訓</v>
      </c>
      <c r="T7" s="50" t="str">
        <f t="shared" si="17"/>
        <v>救 臨 輪</v>
      </c>
      <c r="U7" s="51">
        <f>U8</f>
        <v>72534</v>
      </c>
      <c r="V7" s="51">
        <f>V8</f>
        <v>27427</v>
      </c>
      <c r="W7" s="50" t="str">
        <f>W8</f>
        <v>非該当</v>
      </c>
      <c r="X7" s="50" t="str">
        <f t="shared" si="17"/>
        <v>非該当</v>
      </c>
      <c r="Y7" s="50" t="str">
        <f t="shared" si="17"/>
        <v>７：１</v>
      </c>
      <c r="Z7" s="51">
        <f t="shared" si="17"/>
        <v>255</v>
      </c>
      <c r="AA7" s="51" t="str">
        <f t="shared" si="17"/>
        <v>-</v>
      </c>
      <c r="AB7" s="51" t="str">
        <f t="shared" si="17"/>
        <v>-</v>
      </c>
      <c r="AC7" s="51" t="str">
        <f t="shared" si="17"/>
        <v>-</v>
      </c>
      <c r="AD7" s="51" t="str">
        <f t="shared" si="17"/>
        <v>-</v>
      </c>
      <c r="AE7" s="51">
        <f t="shared" si="17"/>
        <v>255</v>
      </c>
      <c r="AF7" s="51">
        <f t="shared" si="17"/>
        <v>247</v>
      </c>
      <c r="AG7" s="51" t="str">
        <f t="shared" si="17"/>
        <v>-</v>
      </c>
      <c r="AH7" s="51">
        <f t="shared" si="17"/>
        <v>247</v>
      </c>
      <c r="AI7" s="52">
        <f>AI8</f>
        <v>87.4</v>
      </c>
      <c r="AJ7" s="52">
        <f t="shared" ref="AJ7:AR7" si="18">AJ8</f>
        <v>90</v>
      </c>
      <c r="AK7" s="52">
        <f t="shared" si="18"/>
        <v>101.1</v>
      </c>
      <c r="AL7" s="52">
        <f t="shared" si="18"/>
        <v>91</v>
      </c>
      <c r="AM7" s="52">
        <f t="shared" si="18"/>
        <v>91</v>
      </c>
      <c r="AN7" s="52">
        <f t="shared" si="18"/>
        <v>97</v>
      </c>
      <c r="AO7" s="52">
        <f t="shared" si="18"/>
        <v>102.4</v>
      </c>
      <c r="AP7" s="52">
        <f t="shared" si="18"/>
        <v>107.2</v>
      </c>
      <c r="AQ7" s="52">
        <f t="shared" si="18"/>
        <v>103.5</v>
      </c>
      <c r="AR7" s="52">
        <f t="shared" si="18"/>
        <v>93.8</v>
      </c>
      <c r="AS7" s="52"/>
      <c r="AT7" s="52">
        <f>AT8</f>
        <v>78.900000000000006</v>
      </c>
      <c r="AU7" s="52">
        <f t="shared" ref="AU7:BC7" si="19">AU8</f>
        <v>67.3</v>
      </c>
      <c r="AV7" s="52">
        <f t="shared" si="19"/>
        <v>75.099999999999994</v>
      </c>
      <c r="AW7" s="52">
        <f t="shared" si="19"/>
        <v>72.099999999999994</v>
      </c>
      <c r="AX7" s="52">
        <f t="shared" si="19"/>
        <v>76.7</v>
      </c>
      <c r="AY7" s="52">
        <f t="shared" si="19"/>
        <v>89.3</v>
      </c>
      <c r="AZ7" s="52">
        <f t="shared" si="19"/>
        <v>84.1</v>
      </c>
      <c r="BA7" s="52">
        <f t="shared" si="19"/>
        <v>86.3</v>
      </c>
      <c r="BB7" s="52">
        <f t="shared" si="19"/>
        <v>81.5</v>
      </c>
      <c r="BC7" s="52">
        <f t="shared" si="19"/>
        <v>81.400000000000006</v>
      </c>
      <c r="BD7" s="52"/>
      <c r="BE7" s="52">
        <f>BE8</f>
        <v>77.5</v>
      </c>
      <c r="BF7" s="52">
        <f t="shared" ref="BF7:BN7" si="20">BF8</f>
        <v>65.8</v>
      </c>
      <c r="BG7" s="52">
        <f t="shared" si="20"/>
        <v>73.2</v>
      </c>
      <c r="BH7" s="52">
        <f t="shared" si="20"/>
        <v>70.099999999999994</v>
      </c>
      <c r="BI7" s="52">
        <f t="shared" si="20"/>
        <v>74.8</v>
      </c>
      <c r="BJ7" s="52">
        <f t="shared" si="20"/>
        <v>86.5</v>
      </c>
      <c r="BK7" s="52">
        <f t="shared" si="20"/>
        <v>81.400000000000006</v>
      </c>
      <c r="BL7" s="52">
        <f t="shared" si="20"/>
        <v>83.7</v>
      </c>
      <c r="BM7" s="52">
        <f t="shared" si="20"/>
        <v>78.400000000000006</v>
      </c>
      <c r="BN7" s="52">
        <f t="shared" si="20"/>
        <v>78.2</v>
      </c>
      <c r="BO7" s="52"/>
      <c r="BP7" s="52">
        <f>BP8</f>
        <v>71.599999999999994</v>
      </c>
      <c r="BQ7" s="52">
        <f t="shared" ref="BQ7:BY7" si="21">BQ8</f>
        <v>54.3</v>
      </c>
      <c r="BR7" s="52">
        <f t="shared" si="21"/>
        <v>61.4</v>
      </c>
      <c r="BS7" s="52">
        <f t="shared" si="21"/>
        <v>64</v>
      </c>
      <c r="BT7" s="52">
        <f t="shared" si="21"/>
        <v>71.7</v>
      </c>
      <c r="BU7" s="52">
        <f t="shared" si="21"/>
        <v>74.400000000000006</v>
      </c>
      <c r="BV7" s="52">
        <f t="shared" si="21"/>
        <v>66.5</v>
      </c>
      <c r="BW7" s="52">
        <f t="shared" si="21"/>
        <v>66.8</v>
      </c>
      <c r="BX7" s="52">
        <f t="shared" si="21"/>
        <v>63.4</v>
      </c>
      <c r="BY7" s="52">
        <f t="shared" si="21"/>
        <v>66.7</v>
      </c>
      <c r="BZ7" s="52"/>
      <c r="CA7" s="53">
        <f>CA8</f>
        <v>46111</v>
      </c>
      <c r="CB7" s="53">
        <f t="shared" ref="CB7:CJ7" si="22">CB8</f>
        <v>49294</v>
      </c>
      <c r="CC7" s="53">
        <f t="shared" si="22"/>
        <v>49282</v>
      </c>
      <c r="CD7" s="53">
        <f t="shared" si="22"/>
        <v>53736</v>
      </c>
      <c r="CE7" s="53">
        <f t="shared" si="22"/>
        <v>55425</v>
      </c>
      <c r="CF7" s="53">
        <f t="shared" si="22"/>
        <v>53523</v>
      </c>
      <c r="CG7" s="53">
        <f t="shared" si="22"/>
        <v>57368</v>
      </c>
      <c r="CH7" s="53">
        <f t="shared" si="22"/>
        <v>59838</v>
      </c>
      <c r="CI7" s="53">
        <f t="shared" si="22"/>
        <v>56563</v>
      </c>
      <c r="CJ7" s="53">
        <f t="shared" si="22"/>
        <v>56401</v>
      </c>
      <c r="CK7" s="52"/>
      <c r="CL7" s="53">
        <f>CL8</f>
        <v>12208</v>
      </c>
      <c r="CM7" s="53">
        <f t="shared" ref="CM7:CU7" si="23">CM8</f>
        <v>12751</v>
      </c>
      <c r="CN7" s="53">
        <f t="shared" si="23"/>
        <v>13551</v>
      </c>
      <c r="CO7" s="53">
        <f t="shared" si="23"/>
        <v>14034</v>
      </c>
      <c r="CP7" s="53">
        <f t="shared" si="23"/>
        <v>13464</v>
      </c>
      <c r="CQ7" s="53">
        <f t="shared" si="23"/>
        <v>15111</v>
      </c>
      <c r="CR7" s="53">
        <f t="shared" si="23"/>
        <v>15986</v>
      </c>
      <c r="CS7" s="53">
        <f t="shared" si="23"/>
        <v>16421</v>
      </c>
      <c r="CT7" s="53">
        <f t="shared" si="23"/>
        <v>14550</v>
      </c>
      <c r="CU7" s="53">
        <f t="shared" si="23"/>
        <v>14823</v>
      </c>
      <c r="CV7" s="52"/>
      <c r="CW7" s="52">
        <f>CW8</f>
        <v>66</v>
      </c>
      <c r="CX7" s="52">
        <f t="shared" ref="CX7:DF7" si="24">CX8</f>
        <v>79.099999999999994</v>
      </c>
      <c r="CY7" s="52">
        <f t="shared" si="24"/>
        <v>71.7</v>
      </c>
      <c r="CZ7" s="52">
        <f t="shared" si="24"/>
        <v>73.7</v>
      </c>
      <c r="DA7" s="52">
        <f t="shared" si="24"/>
        <v>71</v>
      </c>
      <c r="DB7" s="52">
        <f t="shared" si="24"/>
        <v>56.2</v>
      </c>
      <c r="DC7" s="52">
        <f t="shared" si="24"/>
        <v>60.8</v>
      </c>
      <c r="DD7" s="52">
        <f t="shared" si="24"/>
        <v>57.4</v>
      </c>
      <c r="DE7" s="52">
        <f t="shared" si="24"/>
        <v>61.4</v>
      </c>
      <c r="DF7" s="52">
        <f t="shared" si="24"/>
        <v>63.4</v>
      </c>
      <c r="DG7" s="52"/>
      <c r="DH7" s="52">
        <f>DH8</f>
        <v>23.6</v>
      </c>
      <c r="DI7" s="52">
        <f t="shared" ref="DI7:DQ7" si="25">DI8</f>
        <v>23.3</v>
      </c>
      <c r="DJ7" s="52">
        <f t="shared" si="25"/>
        <v>23</v>
      </c>
      <c r="DK7" s="52">
        <f t="shared" si="25"/>
        <v>24.3</v>
      </c>
      <c r="DL7" s="52">
        <f t="shared" si="25"/>
        <v>22.9</v>
      </c>
      <c r="DM7" s="52">
        <f t="shared" si="25"/>
        <v>24.2</v>
      </c>
      <c r="DN7" s="52">
        <f t="shared" si="25"/>
        <v>24.1</v>
      </c>
      <c r="DO7" s="52">
        <f t="shared" si="25"/>
        <v>23.9</v>
      </c>
      <c r="DP7" s="52">
        <f t="shared" si="25"/>
        <v>21.1</v>
      </c>
      <c r="DQ7" s="52">
        <f t="shared" si="25"/>
        <v>22</v>
      </c>
      <c r="DR7" s="52"/>
      <c r="DS7" s="52">
        <f>DS8</f>
        <v>152.9</v>
      </c>
      <c r="DT7" s="52">
        <f t="shared" ref="DT7:EB7" si="26">DT8</f>
        <v>203.2</v>
      </c>
      <c r="DU7" s="52">
        <f t="shared" si="26"/>
        <v>175.4</v>
      </c>
      <c r="DV7" s="52">
        <f t="shared" si="26"/>
        <v>195.8</v>
      </c>
      <c r="DW7" s="52">
        <f t="shared" si="26"/>
        <v>194</v>
      </c>
      <c r="DX7" s="52">
        <f t="shared" si="26"/>
        <v>75.099999999999994</v>
      </c>
      <c r="DY7" s="52">
        <f t="shared" si="26"/>
        <v>83.2</v>
      </c>
      <c r="DZ7" s="52">
        <f t="shared" si="26"/>
        <v>84.6</v>
      </c>
      <c r="EA7" s="52">
        <f t="shared" si="26"/>
        <v>94.9</v>
      </c>
      <c r="EB7" s="52">
        <f t="shared" si="26"/>
        <v>83.8</v>
      </c>
      <c r="EC7" s="52"/>
      <c r="ED7" s="52">
        <f>ED8</f>
        <v>68.2</v>
      </c>
      <c r="EE7" s="52">
        <f t="shared" ref="EE7:EM7" si="27">EE8</f>
        <v>70.7</v>
      </c>
      <c r="EF7" s="52">
        <f t="shared" si="27"/>
        <v>73.2</v>
      </c>
      <c r="EG7" s="52">
        <f t="shared" si="27"/>
        <v>73.8</v>
      </c>
      <c r="EH7" s="52">
        <f t="shared" si="27"/>
        <v>72.099999999999994</v>
      </c>
      <c r="EI7" s="52">
        <f t="shared" si="27"/>
        <v>52.9</v>
      </c>
      <c r="EJ7" s="52">
        <f t="shared" si="27"/>
        <v>54.3</v>
      </c>
      <c r="EK7" s="52">
        <f t="shared" si="27"/>
        <v>54.9</v>
      </c>
      <c r="EL7" s="52">
        <f t="shared" si="27"/>
        <v>53.8</v>
      </c>
      <c r="EM7" s="52">
        <f t="shared" si="27"/>
        <v>55.3</v>
      </c>
      <c r="EN7" s="52"/>
      <c r="EO7" s="52">
        <f>EO8</f>
        <v>72.599999999999994</v>
      </c>
      <c r="EP7" s="52">
        <f t="shared" ref="EP7:EX7" si="28">EP8</f>
        <v>75.2</v>
      </c>
      <c r="EQ7" s="52">
        <f t="shared" si="28"/>
        <v>78.2</v>
      </c>
      <c r="ER7" s="52">
        <f t="shared" si="28"/>
        <v>73.900000000000006</v>
      </c>
      <c r="ES7" s="52">
        <f t="shared" si="28"/>
        <v>73.3</v>
      </c>
      <c r="ET7" s="52">
        <f t="shared" si="28"/>
        <v>69.400000000000006</v>
      </c>
      <c r="EU7" s="52">
        <f t="shared" si="28"/>
        <v>69.900000000000006</v>
      </c>
      <c r="EV7" s="52">
        <f t="shared" si="28"/>
        <v>68.8</v>
      </c>
      <c r="EW7" s="52">
        <f t="shared" si="28"/>
        <v>71.8</v>
      </c>
      <c r="EX7" s="52">
        <f t="shared" si="28"/>
        <v>71.400000000000006</v>
      </c>
      <c r="EY7" s="52"/>
      <c r="EZ7" s="53">
        <f>EZ8</f>
        <v>64229229</v>
      </c>
      <c r="FA7" s="53">
        <f t="shared" ref="FA7:FI7" si="29">FA8</f>
        <v>63576734</v>
      </c>
      <c r="FB7" s="53">
        <f t="shared" si="29"/>
        <v>63573752</v>
      </c>
      <c r="FC7" s="53">
        <f t="shared" si="29"/>
        <v>77153863</v>
      </c>
      <c r="FD7" s="53">
        <f t="shared" si="29"/>
        <v>80668349</v>
      </c>
      <c r="FE7" s="53">
        <f t="shared" si="29"/>
        <v>49696718</v>
      </c>
      <c r="FF7" s="53">
        <f t="shared" si="29"/>
        <v>50234873</v>
      </c>
      <c r="FG7" s="53">
        <f t="shared" si="29"/>
        <v>50294422</v>
      </c>
      <c r="FH7" s="53">
        <f t="shared" si="29"/>
        <v>47985814</v>
      </c>
      <c r="FI7" s="53">
        <f t="shared" si="29"/>
        <v>49654543</v>
      </c>
      <c r="FJ7" s="53"/>
    </row>
    <row r="8" spans="1:166" s="54" customFormat="1" x14ac:dyDescent="0.25">
      <c r="A8" s="35"/>
      <c r="B8" s="55">
        <v>2023</v>
      </c>
      <c r="C8" s="55">
        <v>232092</v>
      </c>
      <c r="D8" s="55">
        <v>46</v>
      </c>
      <c r="E8" s="55">
        <v>6</v>
      </c>
      <c r="F8" s="55">
        <v>0</v>
      </c>
      <c r="G8" s="55">
        <v>1</v>
      </c>
      <c r="H8" s="55" t="s">
        <v>163</v>
      </c>
      <c r="I8" s="55" t="s">
        <v>164</v>
      </c>
      <c r="J8" s="55" t="s">
        <v>165</v>
      </c>
      <c r="K8" s="55" t="s">
        <v>166</v>
      </c>
      <c r="L8" s="55" t="s">
        <v>167</v>
      </c>
      <c r="M8" s="55" t="s">
        <v>168</v>
      </c>
      <c r="N8" s="55" t="s">
        <v>169</v>
      </c>
      <c r="O8" s="55" t="s">
        <v>170</v>
      </c>
      <c r="P8" s="55" t="s">
        <v>171</v>
      </c>
      <c r="Q8" s="56">
        <v>20</v>
      </c>
      <c r="R8" s="55" t="s">
        <v>172</v>
      </c>
      <c r="S8" s="55" t="s">
        <v>173</v>
      </c>
      <c r="T8" s="55" t="s">
        <v>174</v>
      </c>
      <c r="U8" s="56">
        <v>72534</v>
      </c>
      <c r="V8" s="56">
        <v>27427</v>
      </c>
      <c r="W8" s="55" t="s">
        <v>175</v>
      </c>
      <c r="X8" s="55" t="s">
        <v>175</v>
      </c>
      <c r="Y8" s="57" t="s">
        <v>176</v>
      </c>
      <c r="Z8" s="56">
        <v>255</v>
      </c>
      <c r="AA8" s="56" t="s">
        <v>40</v>
      </c>
      <c r="AB8" s="56" t="s">
        <v>40</v>
      </c>
      <c r="AC8" s="56" t="s">
        <v>40</v>
      </c>
      <c r="AD8" s="56" t="s">
        <v>40</v>
      </c>
      <c r="AE8" s="56">
        <v>255</v>
      </c>
      <c r="AF8" s="56">
        <v>247</v>
      </c>
      <c r="AG8" s="56" t="s">
        <v>40</v>
      </c>
      <c r="AH8" s="56">
        <v>247</v>
      </c>
      <c r="AI8" s="58">
        <v>87.4</v>
      </c>
      <c r="AJ8" s="58">
        <v>90</v>
      </c>
      <c r="AK8" s="58">
        <v>101.1</v>
      </c>
      <c r="AL8" s="58">
        <v>91</v>
      </c>
      <c r="AM8" s="58">
        <v>91</v>
      </c>
      <c r="AN8" s="58">
        <v>97</v>
      </c>
      <c r="AO8" s="58">
        <v>102.4</v>
      </c>
      <c r="AP8" s="58">
        <v>107.2</v>
      </c>
      <c r="AQ8" s="58">
        <v>103.5</v>
      </c>
      <c r="AR8" s="58">
        <v>93.8</v>
      </c>
      <c r="AS8" s="58">
        <v>96.6</v>
      </c>
      <c r="AT8" s="58">
        <v>78.900000000000006</v>
      </c>
      <c r="AU8" s="58">
        <v>67.3</v>
      </c>
      <c r="AV8" s="58">
        <v>75.099999999999994</v>
      </c>
      <c r="AW8" s="58">
        <v>72.099999999999994</v>
      </c>
      <c r="AX8" s="58">
        <v>76.7</v>
      </c>
      <c r="AY8" s="58">
        <v>89.3</v>
      </c>
      <c r="AZ8" s="58">
        <v>84.1</v>
      </c>
      <c r="BA8" s="58">
        <v>86.3</v>
      </c>
      <c r="BB8" s="58">
        <v>81.5</v>
      </c>
      <c r="BC8" s="58">
        <v>81.400000000000006</v>
      </c>
      <c r="BD8" s="58">
        <v>86.6</v>
      </c>
      <c r="BE8" s="59">
        <v>77.5</v>
      </c>
      <c r="BF8" s="59">
        <v>65.8</v>
      </c>
      <c r="BG8" s="59">
        <v>73.2</v>
      </c>
      <c r="BH8" s="59">
        <v>70.099999999999994</v>
      </c>
      <c r="BI8" s="59">
        <v>74.8</v>
      </c>
      <c r="BJ8" s="59">
        <v>86.5</v>
      </c>
      <c r="BK8" s="59">
        <v>81.400000000000006</v>
      </c>
      <c r="BL8" s="59">
        <v>83.7</v>
      </c>
      <c r="BM8" s="59">
        <v>78.400000000000006</v>
      </c>
      <c r="BN8" s="59">
        <v>78.2</v>
      </c>
      <c r="BO8" s="59">
        <v>83.9</v>
      </c>
      <c r="BP8" s="58">
        <v>71.599999999999994</v>
      </c>
      <c r="BQ8" s="58">
        <v>54.3</v>
      </c>
      <c r="BR8" s="58">
        <v>61.4</v>
      </c>
      <c r="BS8" s="58">
        <v>64</v>
      </c>
      <c r="BT8" s="58">
        <v>71.7</v>
      </c>
      <c r="BU8" s="58">
        <v>74.400000000000006</v>
      </c>
      <c r="BV8" s="58">
        <v>66.5</v>
      </c>
      <c r="BW8" s="58">
        <v>66.8</v>
      </c>
      <c r="BX8" s="58">
        <v>63.4</v>
      </c>
      <c r="BY8" s="58">
        <v>66.7</v>
      </c>
      <c r="BZ8" s="58">
        <v>68.7</v>
      </c>
      <c r="CA8" s="59">
        <v>46111</v>
      </c>
      <c r="CB8" s="59">
        <v>49294</v>
      </c>
      <c r="CC8" s="59">
        <v>49282</v>
      </c>
      <c r="CD8" s="59">
        <v>53736</v>
      </c>
      <c r="CE8" s="59">
        <v>55425</v>
      </c>
      <c r="CF8" s="59">
        <v>53523</v>
      </c>
      <c r="CG8" s="59">
        <v>57368</v>
      </c>
      <c r="CH8" s="59">
        <v>59838</v>
      </c>
      <c r="CI8" s="59">
        <v>56563</v>
      </c>
      <c r="CJ8" s="59">
        <v>56401</v>
      </c>
      <c r="CK8" s="58">
        <v>62428</v>
      </c>
      <c r="CL8" s="59">
        <v>12208</v>
      </c>
      <c r="CM8" s="59">
        <v>12751</v>
      </c>
      <c r="CN8" s="59">
        <v>13551</v>
      </c>
      <c r="CO8" s="59">
        <v>14034</v>
      </c>
      <c r="CP8" s="59">
        <v>13464</v>
      </c>
      <c r="CQ8" s="59">
        <v>15111</v>
      </c>
      <c r="CR8" s="59">
        <v>15986</v>
      </c>
      <c r="CS8" s="59">
        <v>16421</v>
      </c>
      <c r="CT8" s="59">
        <v>14550</v>
      </c>
      <c r="CU8" s="59">
        <v>14823</v>
      </c>
      <c r="CV8" s="58">
        <v>18236</v>
      </c>
      <c r="CW8" s="59">
        <v>66</v>
      </c>
      <c r="CX8" s="59">
        <v>79.099999999999994</v>
      </c>
      <c r="CY8" s="59">
        <v>71.7</v>
      </c>
      <c r="CZ8" s="59">
        <v>73.7</v>
      </c>
      <c r="DA8" s="59">
        <v>71</v>
      </c>
      <c r="DB8" s="59">
        <v>56.2</v>
      </c>
      <c r="DC8" s="59">
        <v>60.8</v>
      </c>
      <c r="DD8" s="59">
        <v>57.4</v>
      </c>
      <c r="DE8" s="59">
        <v>61.4</v>
      </c>
      <c r="DF8" s="59">
        <v>63.4</v>
      </c>
      <c r="DG8" s="59">
        <v>56.1</v>
      </c>
      <c r="DH8" s="59">
        <v>23.6</v>
      </c>
      <c r="DI8" s="59">
        <v>23.3</v>
      </c>
      <c r="DJ8" s="59">
        <v>23</v>
      </c>
      <c r="DK8" s="59">
        <v>24.3</v>
      </c>
      <c r="DL8" s="59">
        <v>22.9</v>
      </c>
      <c r="DM8" s="59">
        <v>24.2</v>
      </c>
      <c r="DN8" s="59">
        <v>24.1</v>
      </c>
      <c r="DO8" s="59">
        <v>23.9</v>
      </c>
      <c r="DP8" s="59">
        <v>21.1</v>
      </c>
      <c r="DQ8" s="59">
        <v>22</v>
      </c>
      <c r="DR8" s="59">
        <v>26.4</v>
      </c>
      <c r="DS8" s="59">
        <v>152.9</v>
      </c>
      <c r="DT8" s="59">
        <v>203.2</v>
      </c>
      <c r="DU8" s="59">
        <v>175.4</v>
      </c>
      <c r="DV8" s="59">
        <v>195.8</v>
      </c>
      <c r="DW8" s="59">
        <v>194</v>
      </c>
      <c r="DX8" s="59">
        <v>75.099999999999994</v>
      </c>
      <c r="DY8" s="59">
        <v>83.2</v>
      </c>
      <c r="DZ8" s="59">
        <v>84.6</v>
      </c>
      <c r="EA8" s="59">
        <v>94.9</v>
      </c>
      <c r="EB8" s="59">
        <v>83.8</v>
      </c>
      <c r="EC8" s="59">
        <v>54.5</v>
      </c>
      <c r="ED8" s="58">
        <v>68.2</v>
      </c>
      <c r="EE8" s="58">
        <v>70.7</v>
      </c>
      <c r="EF8" s="58">
        <v>73.2</v>
      </c>
      <c r="EG8" s="58">
        <v>73.8</v>
      </c>
      <c r="EH8" s="58">
        <v>72.099999999999994</v>
      </c>
      <c r="EI8" s="58">
        <v>52.9</v>
      </c>
      <c r="EJ8" s="58">
        <v>54.3</v>
      </c>
      <c r="EK8" s="58">
        <v>54.9</v>
      </c>
      <c r="EL8" s="58">
        <v>53.8</v>
      </c>
      <c r="EM8" s="58">
        <v>55.3</v>
      </c>
      <c r="EN8" s="58">
        <v>57</v>
      </c>
      <c r="EO8" s="58">
        <v>72.599999999999994</v>
      </c>
      <c r="EP8" s="58">
        <v>75.2</v>
      </c>
      <c r="EQ8" s="58">
        <v>78.2</v>
      </c>
      <c r="ER8" s="58">
        <v>73.900000000000006</v>
      </c>
      <c r="ES8" s="58">
        <v>73.3</v>
      </c>
      <c r="ET8" s="58">
        <v>69.400000000000006</v>
      </c>
      <c r="EU8" s="58">
        <v>69.900000000000006</v>
      </c>
      <c r="EV8" s="58">
        <v>68.8</v>
      </c>
      <c r="EW8" s="58">
        <v>71.8</v>
      </c>
      <c r="EX8" s="58">
        <v>71.400000000000006</v>
      </c>
      <c r="EY8" s="58">
        <v>70.400000000000006</v>
      </c>
      <c r="EZ8" s="59">
        <v>64229229</v>
      </c>
      <c r="FA8" s="59">
        <v>63576734</v>
      </c>
      <c r="FB8" s="59">
        <v>63573752</v>
      </c>
      <c r="FC8" s="59">
        <v>77153863</v>
      </c>
      <c r="FD8" s="59">
        <v>80668349</v>
      </c>
      <c r="FE8" s="59">
        <v>49696718</v>
      </c>
      <c r="FF8" s="59">
        <v>50234873</v>
      </c>
      <c r="FG8" s="59">
        <v>50294422</v>
      </c>
      <c r="FH8" s="59">
        <v>47985814</v>
      </c>
      <c r="FI8" s="59">
        <v>49654543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2025-02-05T10:08:46Z</cp:lastPrinted>
  <dcterms:created xsi:type="dcterms:W3CDTF">2025-01-16T06:42:41Z</dcterms:created>
  <dcterms:modified xsi:type="dcterms:W3CDTF">2025-02-05T10:09:43Z</dcterms:modified>
  <cp:category/>
</cp:coreProperties>
</file>