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AFEF2FCB-7641-4EC4-BAC0-E221A2A01A7E}" xr6:coauthVersionLast="47" xr6:coauthVersionMax="47" xr10:uidLastSave="{00000000-0000-0000-0000-000000000000}"/>
  <workbookProtection workbookAlgorithmName="SHA-512" workbookHashValue="8u9kKwTMgvopj6qudL6a2gzLaGS655gAgE6BrnTygADrwe4d0C9GSHirp3fWuqvSJ0jf6DbpLLG1zsB1BUplPA==" workbookSaltValue="vklrPYVwxpGP1/HHzLhZk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<sst xmlns="http://schemas.openxmlformats.org/spreadsheetml/2006/main" count="257" uniqueCount="115">
  <si>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</si>
  <si>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</si>
  <si>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</si>
  <si>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</si>
  <si>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</si>
  <si>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</si>
  <si>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</si>
  <si>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</si>
  <si>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</si>
  <si>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</si>
  <si>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</si>
  <si>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</si>
  <si>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</si>
  <si>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</si>
  <si>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</si>
  <si>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</si>
  <si>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</si>
  <si>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</si>
  <si>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</si>
  <si>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</si>
  <si>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</si>
  <si>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</si>
  <si>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</si>
  <si>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</si>
  <si>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</si>
  <si>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</si>
  <si>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</si>
  <si>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</si>
  <si>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</si>
  <si>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</si>
  <si>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</si>
  <si>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</si>
  <si>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</si>
  <si>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</si>
  <si>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</si>
  <si>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</si>
  <si>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</si>
  <si>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</si>
  <si>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</si>
  <si>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</si>
  <si>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</si>
  <si>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</si>
  <si>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</si>
  <si>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</si>
  <si>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</si>
  <si>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</si>
  <si>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</si>
  <si>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</si>
  <si>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</si>
  <si>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</si>
  <si>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</si>
  <si>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</si>
  <si>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</si>
  <si>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</si>
  <si>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</si>
  <si>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</si>
  <si>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</si>
  <si>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</si>
  <si>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</si>
  <si>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</si>
  <si>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</si>
  <si>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</si>
  <si>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</si>
  <si>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</si>
  <si>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</si>
  <si>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</si>
  <si>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</si>
  <si>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</si>
  <si>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</si>
  <si>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</si>
  <si>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</si>
  <si>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</si>
  <si>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</si>
  <si>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</si>
  <si>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</si>
  <si>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</si>
  <si>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</si>
  <si>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</si>
  <si>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</si>
  <si>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</si>
  <si>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</si>
  <si>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</si>
  <si>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</si>
  <si>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</si>
  <si>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</si>
  <si>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</si>
  <si>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</si>
  <si>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</si>
  <si>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</si>
  <si>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</si>
  <si>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</si>
  <si>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</si>
  <si>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</si>
  <si>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</si>
  <si>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</si>
  <si>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</si>
  <si>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</si>
  <si>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</si>
  <si>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</si>
  <si>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</si>
  <si>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</si>
  <si>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</si>
  <si>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</si>
  <si>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</si>
  <si>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</si>
  <si>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</si>
  <si>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</si>
  <si>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</si>
  <si>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</si>
  <si>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</si>
  <si>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</si>
  <si>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</si>
  <si>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平成元年度から整備に着手し、３０年以上経過している。耐</t>
    </r>
    <r>
      <rPr>
        <sz val="11"/>
        <rFont val="Microsoft YaHei UI"/>
        <family val="3"/>
        <charset val="134"/>
      </rPr>
      <t>⽤</t>
    </r>
    <r>
      <rPr>
        <sz val="11"/>
        <rFont val="ＭＳ ゴシック"/>
        <family val="3"/>
        <charset val="128"/>
      </rPr>
      <t>年数までは余裕があるが、経過年数の古い管から順次カメラ調査等により点検を行い、現況の把握に努める必要がある。なお、表中の「２．老朽化の状況　③管渠改善率(％)」の令和２年度の数値「2.50」は誤りで、正しくは「0.00」。</t>
    </r>
    <rPh sb="3" eb="4">
      <t>ガン</t>
    </rPh>
    <rPh sb="8" eb="10">
      <t>セイビ</t>
    </rPh>
    <rPh sb="11" eb="13">
      <t>チャクシュ</t>
    </rPh>
    <phoneticPr fontId="4"/>
  </si>
  <si>
    <t>　当市では、令和８年度の市街化区域の整備完了をめざし整備を進めているが、地方債償還金は徐々に減少することを予想している。
　今後も、「碧南市下水道事業経営戦略」に基づき、経営の効率化に取り組みながら、事業を進めていくとともに、広域化・共同化といったスケールメリットを生かした効率的な管理・事業運営が可能となるよう、愛知県及び近隣市等関係団体とも協議を進めていく。
　なお、当市では令和２年度に令和３年度から令和１２年度までの１０年間を計画期間として経営戦略を策定したが、令和６年度末に経営戦略の改定を予定している。</t>
    <rPh sb="160" eb="161">
      <t>オヨ</t>
    </rPh>
    <rPh sb="240" eb="241">
      <t>マツ</t>
    </rPh>
    <phoneticPr fontId="4"/>
  </si>
  <si>
    <r>
      <t>　①経常収支比率及び⑤経費回収率については昨年度比ほぼ横ばいで、平均値を下回っている。営業収益である下水道使用料の確保と維持管理費等の経費削減により、更なる経営の健全化・効率化に努める必要がある。
　③流動比率については、昨年度比18.62％増で、平均値を上回った。これは一時的な現金収入があったことが影響しているためである。また、流動負債には建設改良費等に充てられた企業債及び他会計借入金等が含まれているため、支払能力がないことにはならないが、高い水準となるよう努める必要がある。
　④企業債残高対事業規模比率については、企業債残高が減少したことにより、昨年度と比較して36.39％下がり改善された。また、平均値を大幅に下回っている。引き続き適正な投資範囲になるよう努める必要がある。
　⑥汚水処理原価については、昨年度比横ばいで、平均値を下回っている。引き続き関係団体との協議を行い、適切な負担となるよう努め、さらなる改善を図る必要がある。
　⑧水洗化率については、昨年度比ほぼ横ばいで、平均値を若干下回っている。要因としては、接続人口が増えているものの、下</t>
    </r>
    <r>
      <rPr>
        <sz val="11"/>
        <rFont val="Microsoft YaHei UI"/>
        <family val="3"/>
        <charset val="134"/>
      </rPr>
      <t>⽔</t>
    </r>
    <r>
      <rPr>
        <sz val="11"/>
        <rFont val="ＭＳ ゴシック"/>
        <family val="3"/>
        <charset val="128"/>
      </rPr>
      <t>道整備を進めている段階であり、新たな処理区域内人口も増えているためと考えられる。引き続き、臨戸訪問による接続推進を行い、水洗化率の向上に努める必要がある。</t>
    </r>
    <rPh sb="121" eb="122">
      <t>ゾウ</t>
    </rPh>
    <rPh sb="128" eb="130">
      <t>ウワマワ</t>
    </rPh>
    <rPh sb="136" eb="139">
      <t>イチジテキ</t>
    </rPh>
    <rPh sb="140" eb="142">
      <t>ゲンキン</t>
    </rPh>
    <rPh sb="142" eb="144">
      <t>シュウニュウ</t>
    </rPh>
    <rPh sb="151" eb="153">
      <t>エイキョウ</t>
    </rPh>
    <rPh sb="166" eb="168">
      <t>リュウドウ</t>
    </rPh>
    <rPh sb="168" eb="170">
      <t>フサイ</t>
    </rPh>
    <rPh sb="172" eb="177">
      <t>ケンセツカイリョウヒ</t>
    </rPh>
    <rPh sb="177" eb="178">
      <t>トウ</t>
    </rPh>
    <rPh sb="179" eb="180">
      <t>ア</t>
    </rPh>
    <rPh sb="184" eb="187">
      <t>キギョウサイ</t>
    </rPh>
    <rPh sb="187" eb="188">
      <t>オヨ</t>
    </rPh>
    <rPh sb="189" eb="192">
      <t>タカイケイ</t>
    </rPh>
    <rPh sb="192" eb="195">
      <t>カリイレキン</t>
    </rPh>
    <rPh sb="195" eb="196">
      <t>トウ</t>
    </rPh>
    <rPh sb="197" eb="198">
      <t>フク</t>
    </rPh>
    <rPh sb="206" eb="210">
      <t>シハライノウリョク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</si>
</sst>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Microsoft YaHei UI"/>
      <family val="3"/>
      <charset val="134"/>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9AC-4505-9103-346836EF70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0.06</c:v>
                </c:pt>
                <c:pt idx="3">
                  <c:v>0.09</c:v>
                </c:pt>
                <c:pt idx="4">
                  <c:v>0.16</c:v>
                </c:pt>
              </c:numCache>
            </c:numRef>
          </c:val>
          <c:smooth val="0"/>
          <c:extLst>
            <c:ext xmlns:c16="http://schemas.microsoft.com/office/drawing/2014/chart" uri="{C3380CC4-5D6E-409C-BE32-E72D297353CC}">
              <c16:uniqueId val="{00000001-A9AC-4505-9103-346836EF70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50-488B-AE77-1D1B716526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51.2</c:v>
                </c:pt>
                <c:pt idx="3">
                  <c:v>57.32</c:v>
                </c:pt>
                <c:pt idx="4">
                  <c:v>51.61</c:v>
                </c:pt>
              </c:numCache>
            </c:numRef>
          </c:val>
          <c:smooth val="0"/>
          <c:extLst>
            <c:ext xmlns:c16="http://schemas.microsoft.com/office/drawing/2014/chart" uri="{C3380CC4-5D6E-409C-BE32-E72D297353CC}">
              <c16:uniqueId val="{00000001-F750-488B-AE77-1D1B716526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82.18</c:v>
                </c:pt>
                <c:pt idx="2">
                  <c:v>82.95</c:v>
                </c:pt>
                <c:pt idx="3">
                  <c:v>81.62</c:v>
                </c:pt>
                <c:pt idx="4">
                  <c:v>82.43</c:v>
                </c:pt>
              </c:numCache>
            </c:numRef>
          </c:val>
          <c:extLst>
            <c:ext xmlns:c16="http://schemas.microsoft.com/office/drawing/2014/chart" uri="{C3380CC4-5D6E-409C-BE32-E72D297353CC}">
              <c16:uniqueId val="{00000000-CBBE-4F9F-BE2F-0F482A7FC4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85.03</c:v>
                </c:pt>
                <c:pt idx="3">
                  <c:v>85.96</c:v>
                </c:pt>
                <c:pt idx="4">
                  <c:v>85.14</c:v>
                </c:pt>
              </c:numCache>
            </c:numRef>
          </c:val>
          <c:smooth val="0"/>
          <c:extLst>
            <c:ext xmlns:c16="http://schemas.microsoft.com/office/drawing/2014/chart" uri="{C3380CC4-5D6E-409C-BE32-E72D297353CC}">
              <c16:uniqueId val="{00000001-CBBE-4F9F-BE2F-0F482A7FC4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102.09</c:v>
                </c:pt>
                <c:pt idx="2">
                  <c:v>102.87</c:v>
                </c:pt>
                <c:pt idx="3">
                  <c:v>103.59</c:v>
                </c:pt>
                <c:pt idx="4">
                  <c:v>104.17</c:v>
                </c:pt>
              </c:numCache>
            </c:numRef>
          </c:val>
          <c:extLst>
            <c:ext xmlns:c16="http://schemas.microsoft.com/office/drawing/2014/chart" uri="{C3380CC4-5D6E-409C-BE32-E72D297353CC}">
              <c16:uniqueId val="{00000000-BDA0-4CA8-BF5C-DB21BCA3F6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108.61</c:v>
                </c:pt>
                <c:pt idx="3">
                  <c:v>109.58</c:v>
                </c:pt>
                <c:pt idx="4">
                  <c:v>107.74</c:v>
                </c:pt>
              </c:numCache>
            </c:numRef>
          </c:val>
          <c:smooth val="0"/>
          <c:extLst>
            <c:ext xmlns:c16="http://schemas.microsoft.com/office/drawing/2014/chart" uri="{C3380CC4-5D6E-409C-BE32-E72D297353CC}">
              <c16:uniqueId val="{00000001-BDA0-4CA8-BF5C-DB21BCA3F6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3.42</c:v>
                </c:pt>
                <c:pt idx="2">
                  <c:v>6.45</c:v>
                </c:pt>
                <c:pt idx="3">
                  <c:v>9.32</c:v>
                </c:pt>
                <c:pt idx="4">
                  <c:v>12.1</c:v>
                </c:pt>
              </c:numCache>
            </c:numRef>
          </c:val>
          <c:extLst>
            <c:ext xmlns:c16="http://schemas.microsoft.com/office/drawing/2014/chart" uri="{C3380CC4-5D6E-409C-BE32-E72D297353CC}">
              <c16:uniqueId val="{00000000-1DA7-4151-BDE3-F922D730DB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17.809999999999999</c:v>
                </c:pt>
                <c:pt idx="3">
                  <c:v>19.96</c:v>
                </c:pt>
                <c:pt idx="4">
                  <c:v>19.12</c:v>
                </c:pt>
              </c:numCache>
            </c:numRef>
          </c:val>
          <c:smooth val="0"/>
          <c:extLst>
            <c:ext xmlns:c16="http://schemas.microsoft.com/office/drawing/2014/chart" uri="{C3380CC4-5D6E-409C-BE32-E72D297353CC}">
              <c16:uniqueId val="{00000001-1DA7-4151-BDE3-F922D730DB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3CC-4885-9B33-DF8109B298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0.64</c:v>
                </c:pt>
                <c:pt idx="3">
                  <c:v>0.83</c:v>
                </c:pt>
                <c:pt idx="4">
                  <c:v>1.54</c:v>
                </c:pt>
              </c:numCache>
            </c:numRef>
          </c:val>
          <c:smooth val="0"/>
          <c:extLst>
            <c:ext xmlns:c16="http://schemas.microsoft.com/office/drawing/2014/chart" uri="{C3380CC4-5D6E-409C-BE32-E72D297353CC}">
              <c16:uniqueId val="{00000001-83CC-4885-9B33-DF8109B298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196-457F-88C0-042A64D0B6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11.49</c:v>
                </c:pt>
                <c:pt idx="3">
                  <c:v>5.35</c:v>
                </c:pt>
                <c:pt idx="4">
                  <c:v>6.17</c:v>
                </c:pt>
              </c:numCache>
            </c:numRef>
          </c:val>
          <c:smooth val="0"/>
          <c:extLst>
            <c:ext xmlns:c16="http://schemas.microsoft.com/office/drawing/2014/chart" uri="{C3380CC4-5D6E-409C-BE32-E72D297353CC}">
              <c16:uniqueId val="{00000001-9196-457F-88C0-042A64D0B6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59.49</c:v>
                </c:pt>
                <c:pt idx="2">
                  <c:v>55.6</c:v>
                </c:pt>
                <c:pt idx="3">
                  <c:v>54.29</c:v>
                </c:pt>
                <c:pt idx="4">
                  <c:v>72.91</c:v>
                </c:pt>
              </c:numCache>
            </c:numRef>
          </c:val>
          <c:extLst>
            <c:ext xmlns:c16="http://schemas.microsoft.com/office/drawing/2014/chart" uri="{C3380CC4-5D6E-409C-BE32-E72D297353CC}">
              <c16:uniqueId val="{00000000-E7C9-42A5-A177-CB79F2FFEB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52.69</c:v>
                </c:pt>
                <c:pt idx="3">
                  <c:v>59.45</c:v>
                </c:pt>
                <c:pt idx="4">
                  <c:v>68.13</c:v>
                </c:pt>
              </c:numCache>
            </c:numRef>
          </c:val>
          <c:smooth val="0"/>
          <c:extLst>
            <c:ext xmlns:c16="http://schemas.microsoft.com/office/drawing/2014/chart" uri="{C3380CC4-5D6E-409C-BE32-E72D297353CC}">
              <c16:uniqueId val="{00000001-E7C9-42A5-A177-CB79F2FFEB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344.53</c:v>
                </c:pt>
                <c:pt idx="2">
                  <c:v>337.52</c:v>
                </c:pt>
                <c:pt idx="3">
                  <c:v>331.34</c:v>
                </c:pt>
                <c:pt idx="4">
                  <c:v>294.95</c:v>
                </c:pt>
              </c:numCache>
            </c:numRef>
          </c:val>
          <c:extLst>
            <c:ext xmlns:c16="http://schemas.microsoft.com/office/drawing/2014/chart" uri="{C3380CC4-5D6E-409C-BE32-E72D297353CC}">
              <c16:uniqueId val="{00000000-0495-4F3F-8F17-2A56FE31E6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998.38</c:v>
                </c:pt>
                <c:pt idx="3">
                  <c:v>925.32</c:v>
                </c:pt>
                <c:pt idx="4">
                  <c:v>932.94</c:v>
                </c:pt>
              </c:numCache>
            </c:numRef>
          </c:val>
          <c:smooth val="0"/>
          <c:extLst>
            <c:ext xmlns:c16="http://schemas.microsoft.com/office/drawing/2014/chart" uri="{C3380CC4-5D6E-409C-BE32-E72D297353CC}">
              <c16:uniqueId val="{00000001-0495-4F3F-8F17-2A56FE31E6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74.66</c:v>
                </c:pt>
                <c:pt idx="2">
                  <c:v>74.37</c:v>
                </c:pt>
                <c:pt idx="3">
                  <c:v>73.97</c:v>
                </c:pt>
                <c:pt idx="4">
                  <c:v>74.010000000000005</c:v>
                </c:pt>
              </c:numCache>
            </c:numRef>
          </c:val>
          <c:extLst>
            <c:ext xmlns:c16="http://schemas.microsoft.com/office/drawing/2014/chart" uri="{C3380CC4-5D6E-409C-BE32-E72D297353CC}">
              <c16:uniqueId val="{00000000-991E-4109-A3F8-2E3C7C38AC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95.92</c:v>
                </c:pt>
                <c:pt idx="3">
                  <c:v>96.98</c:v>
                </c:pt>
                <c:pt idx="4">
                  <c:v>103.51</c:v>
                </c:pt>
              </c:numCache>
            </c:numRef>
          </c:val>
          <c:smooth val="0"/>
          <c:extLst>
            <c:ext xmlns:c16="http://schemas.microsoft.com/office/drawing/2014/chart" uri="{C3380CC4-5D6E-409C-BE32-E72D297353CC}">
              <c16:uniqueId val="{00000001-991E-4109-A3F8-2E3C7C38AC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BC36-4310-885E-B8D96980D2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156.75</c:v>
                </c:pt>
                <c:pt idx="3">
                  <c:v>153.54</c:v>
                </c:pt>
                <c:pt idx="4">
                  <c:v>151.82</c:v>
                </c:pt>
              </c:numCache>
            </c:numRef>
          </c:val>
          <c:smooth val="0"/>
          <c:extLst>
            <c:ext xmlns:c16="http://schemas.microsoft.com/office/drawing/2014/chart" uri="{C3380CC4-5D6E-409C-BE32-E72D297353CC}">
              <c16:uniqueId val="{00000001-BC36-4310-885E-B8D96980D2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碧南市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Bd2</v>
      </c>
      <c r="X8" s="64"/>
      <c r="Y8" s="64"/>
      <c r="Z8" s="64"/>
      <c r="AA8" s="64"/>
      <c r="AB8" s="64"/>
      <c r="AC8" s="64"/>
      <c r="AD8" s="65" t="str">
        <f>データ!$M$6</f>
        <v>非設置</v>
      </c>
      <c r="AE8" s="65"/>
      <c r="AF8" s="65"/>
      <c r="AG8" s="65"/>
      <c r="AH8" s="65"/>
      <c r="AI8" s="65"/>
      <c r="AJ8" s="65"/>
      <c r="AK8" s="3"/>
      <c r="AL8" s="45">
        <f>データ!S6</f>
        <v>72534</v>
      </c>
      <c r="AM8" s="45"/>
      <c r="AN8" s="45"/>
      <c r="AO8" s="45"/>
      <c r="AP8" s="45"/>
      <c r="AQ8" s="45"/>
      <c r="AR8" s="45"/>
      <c r="AS8" s="45"/>
      <c r="AT8" s="44">
        <f>データ!T6</f>
        <v>36.68</v>
      </c>
      <c r="AU8" s="44"/>
      <c r="AV8" s="44"/>
      <c r="AW8" s="44"/>
      <c r="AX8" s="44"/>
      <c r="AY8" s="44"/>
      <c r="AZ8" s="44"/>
      <c r="BA8" s="44"/>
      <c r="BB8" s="44">
        <f>データ!U6</f>
        <v>1977.48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69.77</v>
      </c>
      <c r="J10" s="44"/>
      <c r="K10" s="44"/>
      <c r="L10" s="44"/>
      <c r="M10" s="44"/>
      <c r="N10" s="44"/>
      <c r="O10" s="44"/>
      <c r="P10" s="44">
        <f>データ!P6</f>
        <v>88.01</v>
      </c>
      <c r="Q10" s="44"/>
      <c r="R10" s="44"/>
      <c r="S10" s="44"/>
      <c r="T10" s="44"/>
      <c r="U10" s="44"/>
      <c r="V10" s="44"/>
      <c r="W10" s="44">
        <f>データ!Q6</f>
        <v>93.49</v>
      </c>
      <c r="X10" s="44"/>
      <c r="Y10" s="44"/>
      <c r="Z10" s="44"/>
      <c r="AA10" s="44"/>
      <c r="AB10" s="44"/>
      <c r="AC10" s="44"/>
      <c r="AD10" s="45">
        <f>データ!R6</f>
        <v>1760</v>
      </c>
      <c r="AE10" s="45"/>
      <c r="AF10" s="45"/>
      <c r="AG10" s="45"/>
      <c r="AH10" s="45"/>
      <c r="AI10" s="45"/>
      <c r="AJ10" s="45"/>
      <c r="AK10" s="2"/>
      <c r="AL10" s="45">
        <f>データ!V6</f>
        <v>63700</v>
      </c>
      <c r="AM10" s="45"/>
      <c r="AN10" s="45"/>
      <c r="AO10" s="45"/>
      <c r="AP10" s="45"/>
      <c r="AQ10" s="45"/>
      <c r="AR10" s="45"/>
      <c r="AS10" s="45"/>
      <c r="AT10" s="44">
        <f>データ!W6</f>
        <v>13.76</v>
      </c>
      <c r="AU10" s="44"/>
      <c r="AV10" s="44"/>
      <c r="AW10" s="44"/>
      <c r="AX10" s="44"/>
      <c r="AY10" s="44"/>
      <c r="AZ10" s="44"/>
      <c r="BA10" s="44"/>
      <c r="BB10" s="44">
        <f>データ!X6</f>
        <v>4629.3599999999997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sYejdwXwHA+KBZJ0cQl3i9d10TnhR2LuQez0/vrRQQXmsHSMQoMP2TZ4q1ZzqTL3oo4tzw8Aso6frw6na76Sg==" saltValue="r9T5cEyziQlbC4vJzco3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232092</v>
      </c>
      <c r="D6" s="19">
        <f t="shared" si="3"/>
        <v>46</v>
      </c>
      <c r="E6" s="19">
        <f t="shared" si="3"/>
        <v>17</v>
      </c>
      <c r="F6" s="19">
        <f t="shared" si="3"/>
        <v>1</v>
      </c>
      <c r="G6" s="19">
        <f t="shared" si="3"/>
        <v>0</v>
      </c>
      <c r="H6" s="19" t="str">
        <f t="shared" si="3"/>
        <v>愛知県　碧南市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69.77</v>
      </c>
      <c r="P6" s="20">
        <f t="shared" si="3"/>
        <v>88.01</v>
      </c>
      <c r="Q6" s="20">
        <f t="shared" si="3"/>
        <v>93.49</v>
      </c>
      <c r="R6" s="20">
        <f t="shared" si="3"/>
        <v>1760</v>
      </c>
      <c r="S6" s="20">
        <f t="shared" si="3"/>
        <v>72534</v>
      </c>
      <c r="T6" s="20">
        <f t="shared" si="3"/>
        <v>36.68</v>
      </c>
      <c r="U6" s="20">
        <f t="shared" si="3"/>
        <v>1977.48</v>
      </c>
      <c r="V6" s="20">
        <f t="shared" si="3"/>
        <v>63700</v>
      </c>
      <c r="W6" s="20">
        <f t="shared" si="3"/>
        <v>13.76</v>
      </c>
      <c r="X6" s="20">
        <f t="shared" si="3"/>
        <v>4629.3599999999997</v>
      </c>
      <c r="Y6" s="21" t="str">
        <f>IF(Y7="",NA(),Y7)</f>
        <v>-</v>
      </c>
      <c r="Z6" s="21">
        <f t="shared" ref="Z6:AH6" si="4">IF(Z7="",NA(),Z7)</f>
        <v>102.09</v>
      </c>
      <c r="AA6" s="21">
        <f t="shared" si="4"/>
        <v>102.87</v>
      </c>
      <c r="AB6" s="21">
        <f t="shared" si="4"/>
        <v>103.59</v>
      </c>
      <c r="AC6" s="21">
        <f t="shared" si="4"/>
        <v>104.17</v>
      </c>
      <c r="AD6" s="21" t="str">
        <f t="shared" si="4"/>
        <v>-</v>
      </c>
      <c r="AE6" s="21">
        <f t="shared" si="4"/>
        <v>109.91</v>
      </c>
      <c r="AF6" s="21">
        <f t="shared" si="4"/>
        <v>108.61</v>
      </c>
      <c r="AG6" s="21">
        <f t="shared" si="4"/>
        <v>109.58</v>
      </c>
      <c r="AH6" s="21">
        <f t="shared" si="4"/>
        <v>107.74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11.49</v>
      </c>
      <c r="AR6" s="21">
        <f t="shared" si="5"/>
        <v>5.35</v>
      </c>
      <c r="AS6" s="21">
        <f t="shared" si="5"/>
        <v>6.17</v>
      </c>
      <c r="AT6" s="20" t="str">
        <f>IF(AT7="","",IF(AT7="-","【-】","【"&amp;SUBSTITUTE(TEXT(AT7,"#,##0.00"),"-","△")&amp;"】"))</f>
        <v>【3.03】</v>
      </c>
      <c r="AU6" s="21" t="str">
        <f>IF(AU7="",NA(),AU7)</f>
        <v>-</v>
      </c>
      <c r="AV6" s="21">
        <f t="shared" ref="AV6:BD6" si="6">IF(AV7="",NA(),AV7)</f>
        <v>59.49</v>
      </c>
      <c r="AW6" s="21">
        <f t="shared" si="6"/>
        <v>55.6</v>
      </c>
      <c r="AX6" s="21">
        <f t="shared" si="6"/>
        <v>54.29</v>
      </c>
      <c r="AY6" s="21">
        <f t="shared" si="6"/>
        <v>72.91</v>
      </c>
      <c r="AZ6" s="21" t="str">
        <f t="shared" si="6"/>
        <v>-</v>
      </c>
      <c r="BA6" s="21">
        <f t="shared" si="6"/>
        <v>47.61</v>
      </c>
      <c r="BB6" s="21">
        <f t="shared" si="6"/>
        <v>52.69</v>
      </c>
      <c r="BC6" s="21">
        <f t="shared" si="6"/>
        <v>59.45</v>
      </c>
      <c r="BD6" s="21">
        <f t="shared" si="6"/>
        <v>68.13</v>
      </c>
      <c r="BE6" s="20" t="str">
        <f>IF(BE7="","",IF(BE7="-","【-】","【"&amp;SUBSTITUTE(TEXT(BE7,"#,##0.00"),"-","△")&amp;"】"))</f>
        <v>【78.43】</v>
      </c>
      <c r="BF6" s="21" t="str">
        <f>IF(BF7="",NA(),BF7)</f>
        <v>-</v>
      </c>
      <c r="BG6" s="21">
        <f t="shared" ref="BG6:BO6" si="7">IF(BG7="",NA(),BG7)</f>
        <v>344.53</v>
      </c>
      <c r="BH6" s="21">
        <f t="shared" si="7"/>
        <v>337.52</v>
      </c>
      <c r="BI6" s="21">
        <f t="shared" si="7"/>
        <v>331.34</v>
      </c>
      <c r="BJ6" s="21">
        <f t="shared" si="7"/>
        <v>294.95</v>
      </c>
      <c r="BK6" s="21" t="str">
        <f t="shared" si="7"/>
        <v>-</v>
      </c>
      <c r="BL6" s="21">
        <f t="shared" si="7"/>
        <v>1092.22</v>
      </c>
      <c r="BM6" s="21">
        <f t="shared" si="7"/>
        <v>998.38</v>
      </c>
      <c r="BN6" s="21">
        <f t="shared" si="7"/>
        <v>925.32</v>
      </c>
      <c r="BO6" s="21">
        <f t="shared" si="7"/>
        <v>932.94</v>
      </c>
      <c r="BP6" s="20" t="str">
        <f>IF(BP7="","",IF(BP7="-","【-】","【"&amp;SUBSTITUTE(TEXT(BP7,"#,##0.00"),"-","△")&amp;"】"))</f>
        <v>【630.82】</v>
      </c>
      <c r="BQ6" s="21" t="str">
        <f>IF(BQ7="",NA(),BQ7)</f>
        <v>-</v>
      </c>
      <c r="BR6" s="21">
        <f t="shared" ref="BR6:BZ6" si="8">IF(BR7="",NA(),BR7)</f>
        <v>74.66</v>
      </c>
      <c r="BS6" s="21">
        <f t="shared" si="8"/>
        <v>74.37</v>
      </c>
      <c r="BT6" s="21">
        <f t="shared" si="8"/>
        <v>73.97</v>
      </c>
      <c r="BU6" s="21">
        <f t="shared" si="8"/>
        <v>74.010000000000005</v>
      </c>
      <c r="BV6" s="21" t="str">
        <f t="shared" si="8"/>
        <v>-</v>
      </c>
      <c r="BW6" s="21">
        <f t="shared" si="8"/>
        <v>97.53</v>
      </c>
      <c r="BX6" s="21">
        <f t="shared" si="8"/>
        <v>95.92</v>
      </c>
      <c r="BY6" s="21">
        <f t="shared" si="8"/>
        <v>96.98</v>
      </c>
      <c r="BZ6" s="21">
        <f t="shared" si="8"/>
        <v>103.51</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155.83000000000001</v>
      </c>
      <c r="CI6" s="21">
        <f t="shared" si="9"/>
        <v>156.75</v>
      </c>
      <c r="CJ6" s="21">
        <f t="shared" si="9"/>
        <v>153.54</v>
      </c>
      <c r="CK6" s="21">
        <f t="shared" si="9"/>
        <v>151.82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61.51</v>
      </c>
      <c r="CT6" s="21">
        <f t="shared" si="10"/>
        <v>51.2</v>
      </c>
      <c r="CU6" s="21">
        <f t="shared" si="10"/>
        <v>57.32</v>
      </c>
      <c r="CV6" s="21">
        <f t="shared" si="10"/>
        <v>51.61</v>
      </c>
      <c r="CW6" s="20" t="str">
        <f>IF(CW7="","",IF(CW7="-","【-】","【"&amp;SUBSTITUTE(TEXT(CW7,"#,##0.00"),"-","△")&amp;"】"))</f>
        <v>【58.94】</v>
      </c>
      <c r="CX6" s="21" t="str">
        <f>IF(CX7="",NA(),CX7)</f>
        <v>-</v>
      </c>
      <c r="CY6" s="21">
        <f t="shared" ref="CY6:DG6" si="11">IF(CY7="",NA(),CY7)</f>
        <v>82.18</v>
      </c>
      <c r="CZ6" s="21">
        <f t="shared" si="11"/>
        <v>82.95</v>
      </c>
      <c r="DA6" s="21">
        <f t="shared" si="11"/>
        <v>81.62</v>
      </c>
      <c r="DB6" s="21">
        <f t="shared" si="11"/>
        <v>82.43</v>
      </c>
      <c r="DC6" s="21" t="str">
        <f t="shared" si="11"/>
        <v>-</v>
      </c>
      <c r="DD6" s="21">
        <f t="shared" si="11"/>
        <v>85.82</v>
      </c>
      <c r="DE6" s="21">
        <f t="shared" si="11"/>
        <v>85.03</v>
      </c>
      <c r="DF6" s="21">
        <f t="shared" si="11"/>
        <v>85.96</v>
      </c>
      <c r="DG6" s="21">
        <f t="shared" si="11"/>
        <v>85.14</v>
      </c>
      <c r="DH6" s="20" t="str">
        <f>IF(DH7="","",IF(DH7="-","【-】","【"&amp;SUBSTITUTE(TEXT(DH7,"#,##0.00"),"-","△")&amp;"】"))</f>
        <v>【95.91】</v>
      </c>
      <c r="DI6" s="21" t="str">
        <f>IF(DI7="",NA(),DI7)</f>
        <v>-</v>
      </c>
      <c r="DJ6" s="21">
        <f t="shared" ref="DJ6:DR6" si="12">IF(DJ7="",NA(),DJ7)</f>
        <v>3.42</v>
      </c>
      <c r="DK6" s="21">
        <f t="shared" si="12"/>
        <v>6.45</v>
      </c>
      <c r="DL6" s="21">
        <f t="shared" si="12"/>
        <v>9.32</v>
      </c>
      <c r="DM6" s="21">
        <f t="shared" si="12"/>
        <v>12.1</v>
      </c>
      <c r="DN6" s="21" t="str">
        <f t="shared" si="12"/>
        <v>-</v>
      </c>
      <c r="DO6" s="21">
        <f t="shared" si="12"/>
        <v>15.29</v>
      </c>
      <c r="DP6" s="21">
        <f t="shared" si="12"/>
        <v>17.809999999999999</v>
      </c>
      <c r="DQ6" s="21">
        <f t="shared" si="12"/>
        <v>19.96</v>
      </c>
      <c r="DR6" s="21">
        <f t="shared" si="12"/>
        <v>19.12</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0.64</v>
      </c>
      <c r="EB6" s="21">
        <f t="shared" si="13"/>
        <v>0.83</v>
      </c>
      <c r="EC6" s="21">
        <f t="shared" si="13"/>
        <v>1.54</v>
      </c>
      <c r="ED6" s="20" t="str">
        <f>IF(ED7="","",IF(ED7="-","【-】","【"&amp;SUBSTITUTE(TEXT(ED7,"#,##0.00"),"-","△")&amp;"】"))</f>
        <v>【8.68】</v>
      </c>
      <c r="EE6" s="21" t="str">
        <f>IF(EE7="",NA(),EE7)</f>
        <v>-</v>
      </c>
      <c r="EF6" s="21">
        <f t="shared" ref="EF6:EN6" si="14">IF(EF7="",NA(),EF7)</f>
        <v>2.5</v>
      </c>
      <c r="EG6" s="20">
        <f t="shared" si="14"/>
        <v>0</v>
      </c>
      <c r="EH6" s="20">
        <f t="shared" si="14"/>
        <v>0</v>
      </c>
      <c r="EI6" s="20">
        <f t="shared" si="14"/>
        <v>0</v>
      </c>
      <c r="EJ6" s="21" t="str">
        <f t="shared" si="14"/>
        <v>-</v>
      </c>
      <c r="EK6" s="21">
        <f t="shared" si="14"/>
        <v>0.15</v>
      </c>
      <c r="EL6" s="21">
        <f t="shared" si="14"/>
        <v>0.06</v>
      </c>
      <c r="EM6" s="21">
        <f t="shared" si="14"/>
        <v>0.09</v>
      </c>
      <c r="EN6" s="21">
        <f t="shared" si="14"/>
        <v>0.16</v>
      </c>
      <c r="EO6" s="20" t="str">
        <f>IF(EO7="","",IF(EO7="-","【-】","【"&amp;SUBSTITUTE(TEXT(EO7,"#,##0.00"),"-","△")&amp;"】"))</f>
        <v>【0.22】</v>
      </c>
    </row>
    <row r="7" spans="1:148" s="22" customFormat="1" x14ac:dyDescent="0.2">
      <c r="A7" s="14"/>
      <c r="B7" s="23">
        <v>2023</v>
      </c>
      <c r="C7" s="23">
        <v>232092</v>
      </c>
      <c r="D7" s="23">
        <v>46</v>
      </c>
      <c r="E7" s="23">
        <v>17</v>
      </c>
      <c r="F7" s="23">
        <v>1</v>
      </c>
      <c r="G7" s="23">
        <v>0</v>
      </c>
      <c r="H7" s="23" t="s">
        <v>96</v>
      </c>
      <c r="I7" s="23" t="s">
        <v>97</v>
      </c>
      <c r="J7" s="23" t="s">
        <v>98</v>
      </c>
      <c r="K7" s="23" t="s">
        <v>99</v>
      </c>
      <c r="L7" s="23" t="s">
        <v>100</v>
      </c>
      <c r="M7" s="23" t="s">
        <v>101</v>
      </c>
      <c r="N7" s="24" t="s">
        <v>102</v>
      </c>
      <c r="O7" s="24">
        <v>69.77</v>
      </c>
      <c r="P7" s="24">
        <v>88.01</v>
      </c>
      <c r="Q7" s="24">
        <v>93.49</v>
      </c>
      <c r="R7" s="24">
        <v>1760</v>
      </c>
      <c r="S7" s="24">
        <v>72534</v>
      </c>
      <c r="T7" s="24">
        <v>36.68</v>
      </c>
      <c r="U7" s="24">
        <v>1977.48</v>
      </c>
      <c r="V7" s="24">
        <v>63700</v>
      </c>
      <c r="W7" s="24">
        <v>13.76</v>
      </c>
      <c r="X7" s="24">
        <v>4629.3599999999997</v>
      </c>
      <c r="Y7" s="24" t="s">
        <v>102</v>
      </c>
      <c r="Z7" s="24">
        <v>102.09</v>
      </c>
      <c r="AA7" s="24">
        <v>102.87</v>
      </c>
      <c r="AB7" s="24">
        <v>103.59</v>
      </c>
      <c r="AC7" s="24">
        <v>104.17</v>
      </c>
      <c r="AD7" s="24" t="s">
        <v>102</v>
      </c>
      <c r="AE7" s="24">
        <v>109.91</v>
      </c>
      <c r="AF7" s="24">
        <v>108.61</v>
      </c>
      <c r="AG7" s="24">
        <v>109.58</v>
      </c>
      <c r="AH7" s="24">
        <v>107.74</v>
      </c>
      <c r="AI7" s="24">
        <v>105.91</v>
      </c>
      <c r="AJ7" s="24" t="s">
        <v>102</v>
      </c>
      <c r="AK7" s="24">
        <v>0</v>
      </c>
      <c r="AL7" s="24">
        <v>0</v>
      </c>
      <c r="AM7" s="24">
        <v>0</v>
      </c>
      <c r="AN7" s="24">
        <v>0</v>
      </c>
      <c r="AO7" s="24" t="s">
        <v>102</v>
      </c>
      <c r="AP7" s="24">
        <v>9.42</v>
      </c>
      <c r="AQ7" s="24">
        <v>11.49</v>
      </c>
      <c r="AR7" s="24">
        <v>5.35</v>
      </c>
      <c r="AS7" s="24">
        <v>6.17</v>
      </c>
      <c r="AT7" s="24">
        <v>3.03</v>
      </c>
      <c r="AU7" s="24" t="s">
        <v>102</v>
      </c>
      <c r="AV7" s="24">
        <v>59.49</v>
      </c>
      <c r="AW7" s="24">
        <v>55.6</v>
      </c>
      <c r="AX7" s="24">
        <v>54.29</v>
      </c>
      <c r="AY7" s="24">
        <v>72.91</v>
      </c>
      <c r="AZ7" s="24" t="s">
        <v>102</v>
      </c>
      <c r="BA7" s="24">
        <v>47.61</v>
      </c>
      <c r="BB7" s="24">
        <v>52.69</v>
      </c>
      <c r="BC7" s="24">
        <v>59.45</v>
      </c>
      <c r="BD7" s="24">
        <v>68.13</v>
      </c>
      <c r="BE7" s="24">
        <v>78.430000000000007</v>
      </c>
      <c r="BF7" s="24" t="s">
        <v>102</v>
      </c>
      <c r="BG7" s="24">
        <v>344.53</v>
      </c>
      <c r="BH7" s="24">
        <v>337.52</v>
      </c>
      <c r="BI7" s="24">
        <v>331.34</v>
      </c>
      <c r="BJ7" s="24">
        <v>294.95</v>
      </c>
      <c r="BK7" s="24" t="s">
        <v>102</v>
      </c>
      <c r="BL7" s="24">
        <v>1092.22</v>
      </c>
      <c r="BM7" s="24">
        <v>998.38</v>
      </c>
      <c r="BN7" s="24">
        <v>925.32</v>
      </c>
      <c r="BO7" s="24">
        <v>932.94</v>
      </c>
      <c r="BP7" s="24">
        <v>630.82000000000005</v>
      </c>
      <c r="BQ7" s="24" t="s">
        <v>102</v>
      </c>
      <c r="BR7" s="24">
        <v>74.66</v>
      </c>
      <c r="BS7" s="24">
        <v>74.37</v>
      </c>
      <c r="BT7" s="24">
        <v>73.97</v>
      </c>
      <c r="BU7" s="24">
        <v>74.010000000000005</v>
      </c>
      <c r="BV7" s="24" t="s">
        <v>102</v>
      </c>
      <c r="BW7" s="24">
        <v>97.53</v>
      </c>
      <c r="BX7" s="24">
        <v>95.92</v>
      </c>
      <c r="BY7" s="24">
        <v>96.98</v>
      </c>
      <c r="BZ7" s="24">
        <v>103.51</v>
      </c>
      <c r="CA7" s="24">
        <v>97.81</v>
      </c>
      <c r="CB7" s="24" t="s">
        <v>102</v>
      </c>
      <c r="CC7" s="24">
        <v>150</v>
      </c>
      <c r="CD7" s="24">
        <v>150</v>
      </c>
      <c r="CE7" s="24">
        <v>150</v>
      </c>
      <c r="CF7" s="24">
        <v>150</v>
      </c>
      <c r="CG7" s="24" t="s">
        <v>102</v>
      </c>
      <c r="CH7" s="24">
        <v>155.83000000000001</v>
      </c>
      <c r="CI7" s="24">
        <v>156.75</v>
      </c>
      <c r="CJ7" s="24">
        <v>153.54</v>
      </c>
      <c r="CK7" s="24">
        <v>151.82</v>
      </c>
      <c r="CL7" s="24">
        <v>138.75</v>
      </c>
      <c r="CM7" s="24" t="s">
        <v>102</v>
      </c>
      <c r="CN7" s="24" t="s">
        <v>102</v>
      </c>
      <c r="CO7" s="24" t="s">
        <v>102</v>
      </c>
      <c r="CP7" s="24" t="s">
        <v>102</v>
      </c>
      <c r="CQ7" s="24" t="s">
        <v>102</v>
      </c>
      <c r="CR7" s="24" t="s">
        <v>102</v>
      </c>
      <c r="CS7" s="24">
        <v>61.51</v>
      </c>
      <c r="CT7" s="24">
        <v>51.2</v>
      </c>
      <c r="CU7" s="24">
        <v>57.32</v>
      </c>
      <c r="CV7" s="24">
        <v>51.61</v>
      </c>
      <c r="CW7" s="24">
        <v>58.94</v>
      </c>
      <c r="CX7" s="24" t="s">
        <v>102</v>
      </c>
      <c r="CY7" s="24">
        <v>82.18</v>
      </c>
      <c r="CZ7" s="24">
        <v>82.95</v>
      </c>
      <c r="DA7" s="24">
        <v>81.62</v>
      </c>
      <c r="DB7" s="24">
        <v>82.43</v>
      </c>
      <c r="DC7" s="24" t="s">
        <v>102</v>
      </c>
      <c r="DD7" s="24">
        <v>85.82</v>
      </c>
      <c r="DE7" s="24">
        <v>85.03</v>
      </c>
      <c r="DF7" s="24">
        <v>85.96</v>
      </c>
      <c r="DG7" s="24">
        <v>85.14</v>
      </c>
      <c r="DH7" s="24">
        <v>95.91</v>
      </c>
      <c r="DI7" s="24" t="s">
        <v>102</v>
      </c>
      <c r="DJ7" s="24">
        <v>3.42</v>
      </c>
      <c r="DK7" s="24">
        <v>6.45</v>
      </c>
      <c r="DL7" s="24">
        <v>9.32</v>
      </c>
      <c r="DM7" s="24">
        <v>12.1</v>
      </c>
      <c r="DN7" s="24" t="s">
        <v>102</v>
      </c>
      <c r="DO7" s="24">
        <v>15.29</v>
      </c>
      <c r="DP7" s="24">
        <v>17.809999999999999</v>
      </c>
      <c r="DQ7" s="24">
        <v>19.96</v>
      </c>
      <c r="DR7" s="24">
        <v>19.12</v>
      </c>
      <c r="DS7" s="24">
        <v>41.09</v>
      </c>
      <c r="DT7" s="24" t="s">
        <v>102</v>
      </c>
      <c r="DU7" s="24">
        <v>0</v>
      </c>
      <c r="DV7" s="24">
        <v>0</v>
      </c>
      <c r="DW7" s="24">
        <v>0</v>
      </c>
      <c r="DX7" s="24">
        <v>0</v>
      </c>
      <c r="DY7" s="24" t="s">
        <v>102</v>
      </c>
      <c r="DZ7" s="24">
        <v>0.11</v>
      </c>
      <c r="EA7" s="24">
        <v>0.64</v>
      </c>
      <c r="EB7" s="24">
        <v>0.83</v>
      </c>
      <c r="EC7" s="24">
        <v>1.54</v>
      </c>
      <c r="ED7" s="24">
        <v>8.68</v>
      </c>
      <c r="EE7" s="24" t="s">
        <v>102</v>
      </c>
      <c r="EF7" s="24">
        <v>2.5</v>
      </c>
      <c r="EG7" s="24">
        <v>0</v>
      </c>
      <c r="EH7" s="24">
        <v>0</v>
      </c>
      <c r="EI7" s="24">
        <v>0</v>
      </c>
      <c r="EJ7" s="24" t="s">
        <v>102</v>
      </c>
      <c r="EK7" s="24">
        <v>0.15</v>
      </c>
      <c r="EL7" s="24">
        <v>0.06</v>
      </c>
      <c r="EM7" s="24">
        <v>0.09</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2025-02-17T04:27:27Z</cp:lastPrinted>
  <dcterms:created xsi:type="dcterms:W3CDTF">2025-01-24T07:03:00Z</dcterms:created>
  <dcterms:modified xsi:type="dcterms:W3CDTF">2025-02-17T04:27:31Z</dcterms:modified>
  <cp:category/>
</cp:coreProperties>
</file>