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6_公開用データ\01 水道\"/>
    </mc:Choice>
  </mc:AlternateContent>
  <xr:revisionPtr revIDLastSave="0" documentId="13_ncr:1_{944B57DD-F818-4B94-B195-5726B2E2FDBC}" xr6:coauthVersionLast="47" xr6:coauthVersionMax="47" xr10:uidLastSave="{00000000-0000-0000-0000-000000000000}"/>
  <workbookProtection workbookAlgorithmName="SHA-512" workbookHashValue="T5rDsz4IV8jSIjxiC+hltbJ5wWHwoi1cjCr5Iw1afouto8rEVg8byp9TbvInYRvx+k0RUCxVnVZCvd1ULCC8kw==" workbookSaltValue="QzXmOWNW4f1gPWrDVAMkZA==" workbookSpinCount="100000" lockStructure="1"/>
  <bookViews>
    <workbookView xWindow="-110" yWindow="-110" windowWidth="22780" windowHeight="146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R6" i="5"/>
  <c r="AL8" i="4" s="1"/>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H85" i="4"/>
  <c r="G85" i="4"/>
  <c r="F85" i="4"/>
  <c r="AL10" i="4"/>
  <c r="W10" i="4"/>
  <c r="I10" i="4"/>
  <c r="BB8" i="4"/>
  <c r="AT8" i="4"/>
  <c r="AD8" i="4"/>
  <c r="W8" i="4"/>
  <c r="P8" i="4"/>
  <c r="I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<sst xmlns="http://schemas.openxmlformats.org/spreadsheetml/2006/main" count="228" uniqueCount="112">
  <si>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</si>
  <si>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</si>
  <si>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</si>
  <si>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</si>
  <si>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</si>
  <si>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</si>
  <si>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</si>
  <si>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</si>
  <si>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</si>
  <si>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</si>
  <si>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</si>
  <si>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</si>
  <si>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</si>
  <si>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</si>
  <si>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</si>
  <si>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</si>
  <si>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</si>
  <si>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</si>
  <si>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</si>
  <si>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</si>
  <si>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</si>
  <si>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</si>
  <si>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</si>
  <si>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</si>
  <si>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</si>
  <si>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</si>
  <si>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</si>
  <si>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</si>
  <si>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</si>
  <si>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</si>
  <si>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</si>
  <si>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</si>
  <si>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</si>
  <si>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</si>
  <si>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</si>
  <si>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</si>
  <si>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</si>
  <si>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</si>
  <si>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</si>
  <si>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</si>
  <si>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</si>
  <si>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</si>
  <si>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</si>
  <si>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</si>
  <si>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</si>
  <si>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</si>
  <si>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</si>
  <si>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</si>
  <si>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</si>
  <si>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</si>
  <si>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</si>
  <si>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</si>
  <si>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</si>
  <si>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</si>
  <si>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</si>
  <si>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</si>
  <si>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</si>
  <si>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</si>
  <si>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</si>
  <si>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</si>
  <si>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</si>
  <si>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</si>
  <si>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</si>
  <si>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</si>
  <si>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</si>
  <si>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</si>
  <si>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</si>
  <si>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</si>
  <si>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</si>
  <si>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</si>
  <si>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</si>
  <si>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</si>
  <si>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</si>
  <si>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</si>
  <si>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</si>
  <si>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</si>
  <si>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</si>
  <si>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</si>
  <si>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</si>
  <si>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</si>
  <si>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</si>
  <si>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</si>
  <si>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</si>
  <si>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</si>
  <si>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</si>
  <si>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</si>
  <si>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</si>
  <si>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</si>
  <si>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</si>
  <si>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</si>
  <si>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</si>
  <si>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</si>
  <si>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</si>
  <si>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刈谷市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</si>
  <si>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</si>
  <si>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</si>
  <si>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</si>
  <si>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</si>
  <si>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</si>
  <si>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</si>
  <si>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</si>
  <si>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</si>
  <si>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</si>
  <si>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</si>
  <si>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</si>
  <si>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</si>
  <si>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</si>
  <si>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</si>
  <si>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</si>
  <si>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①有形固定資産減価償却率については、償却年数経過に伴い、今後も比率の増加が見込まれます。
②管路経年化率については、耐用年数を経過した資産が増加し、老朽化が進んでいます。今後も、耐用年数に達し更新時期を迎える管路が増加することが想定されます。
③管路更新率については、年度によって数値のばらつきが生じていますが、引き続き計画的に更新を行っていく予定です。
以上から、今後も、更新費用の増加が見込まれるため、令和３年度末に策定した水道ビジョンや経営戦略に基づき、財源の確保や費用の平準化を図りながら、計画的に更新を実施していく予定です。</t>
    <rPh sb="203" eb="205">
      <t>レイワ</t>
    </rPh>
    <rPh sb="206" eb="208">
      <t>ネンド</t>
    </rPh>
    <rPh sb="208" eb="209">
      <t>マツ</t>
    </rPh>
    <rPh sb="210" eb="212">
      <t>サクテイ</t>
    </rPh>
    <rPh sb="256" eb="258">
      <t>ジッシ</t>
    </rPh>
    <rPh sb="262" eb="264">
      <t>ヨテイ</t>
    </rPh>
    <phoneticPr fontId="4"/>
  </si>
  <si>
    <r>
      <t>①経常収支比率については、有収水量の減少に伴う総収益の減少を、修繕費等の減少に伴う総費用の減少が上回ったことにより、100%を上回っており、②累積欠損金も発生していませんが、引き続き経営改善に向けて取り組む必要があります。
③流動比率については、類似団体と比較しても数値は大きく、短期的な債務に対する支払い能力を十分有していると言えます。
④企業債残高対給水収益比率については、令和３年度末に策定した経営戦略に基づく計画的な投資に伴う借入を毎年行っているため、増加傾向にあります。引き続き償還見通しを踏まえつつ、財源の確保について検討を進めていく必要があります。
⑤料金回収率については、前年度と比較して</t>
    </r>
    <r>
      <rPr>
        <sz val="11"/>
        <rFont val="ＭＳ ゴシック"/>
        <family val="3"/>
        <charset val="128"/>
      </rPr>
      <t>物価高騰に伴う基本料金免除施策実施（他会計補助金により補填）期間の減少に伴う給水収益の増加による供給単価の増加及び修繕費等の減少に伴い⑥給水原価が減少したことにより、微増したものの100％を下回りました。</t>
    </r>
    <r>
      <rPr>
        <sz val="11"/>
        <color rgb="FFFF0000"/>
        <rFont val="ＭＳ ゴシック"/>
        <family val="3"/>
        <charset val="128"/>
      </rPr>
      <t xml:space="preserve">
</t>
    </r>
    <r>
      <rPr>
        <sz val="11"/>
        <rFont val="ＭＳ ゴシック"/>
        <family val="3"/>
        <charset val="128"/>
      </rPr>
      <t>⑦施設利用率については、毎年度安定した数値を保っており、効率的な施設運営が行われていると言えます。
⑧有収率については、配水量及び有収水量ともに減少していることにより、減少しています。全国平均は上回っていますが、引き続き漏水防止対策等を進めていく必要があります。</t>
    </r>
    <rPh sb="1" eb="7">
      <t>ケイジョウシュウシヒリツ</t>
    </rPh>
    <rPh sb="13" eb="17">
      <t>ユウシュウスイリョウ</t>
    </rPh>
    <rPh sb="18" eb="20">
      <t>ゲンショウ</t>
    </rPh>
    <rPh sb="21" eb="22">
      <t>トモナ</t>
    </rPh>
    <rPh sb="23" eb="26">
      <t>ソウシュウエキ</t>
    </rPh>
    <rPh sb="27" eb="29">
      <t>ゲンショウ</t>
    </rPh>
    <rPh sb="31" eb="34">
      <t>シュウゼンヒ</t>
    </rPh>
    <rPh sb="34" eb="35">
      <t>ナド</t>
    </rPh>
    <rPh sb="36" eb="38">
      <t>ゲンショウ</t>
    </rPh>
    <rPh sb="39" eb="40">
      <t>トモナ</t>
    </rPh>
    <rPh sb="41" eb="44">
      <t>ソウヒヨウ</t>
    </rPh>
    <rPh sb="45" eb="47">
      <t>ゲンショウ</t>
    </rPh>
    <rPh sb="48" eb="50">
      <t>ウワマワ</t>
    </rPh>
    <rPh sb="63" eb="65">
      <t>ウワマワ</t>
    </rPh>
    <rPh sb="71" eb="73">
      <t>ルイセキ</t>
    </rPh>
    <rPh sb="73" eb="76">
      <t>ケッソンキン</t>
    </rPh>
    <rPh sb="77" eb="79">
      <t>ハッセイ</t>
    </rPh>
    <rPh sb="87" eb="88">
      <t>ヒ</t>
    </rPh>
    <rPh sb="89" eb="90">
      <t>ツヅ</t>
    </rPh>
    <rPh sb="91" eb="93">
      <t>ケイエイ</t>
    </rPh>
    <rPh sb="93" eb="95">
      <t>カイゼン</t>
    </rPh>
    <rPh sb="96" eb="97">
      <t>ム</t>
    </rPh>
    <rPh sb="99" eb="100">
      <t>ト</t>
    </rPh>
    <rPh sb="101" eb="102">
      <t>ク</t>
    </rPh>
    <rPh sb="103" eb="105">
      <t>ヒツヨウ</t>
    </rPh>
    <rPh sb="189" eb="191">
      <t>レイワ</t>
    </rPh>
    <rPh sb="192" eb="194">
      <t>ネンド</t>
    </rPh>
    <rPh sb="194" eb="195">
      <t>マツ</t>
    </rPh>
    <rPh sb="196" eb="198">
      <t>サクテイ</t>
    </rPh>
    <rPh sb="200" eb="202">
      <t>ケイエイ</t>
    </rPh>
    <rPh sb="202" eb="204">
      <t>センリャク</t>
    </rPh>
    <rPh sb="205" eb="206">
      <t>モト</t>
    </rPh>
    <rPh sb="208" eb="211">
      <t>ケイカクテキ</t>
    </rPh>
    <rPh sb="212" eb="214">
      <t>トウシ</t>
    </rPh>
    <rPh sb="215" eb="216">
      <t>トモナ</t>
    </rPh>
    <rPh sb="217" eb="219">
      <t>カリイレ</t>
    </rPh>
    <rPh sb="240" eb="241">
      <t>ヒ</t>
    </rPh>
    <rPh sb="242" eb="243">
      <t>ツヅ</t>
    </rPh>
    <rPh sb="250" eb="251">
      <t>フ</t>
    </rPh>
    <rPh sb="256" eb="258">
      <t>ザイゲン</t>
    </rPh>
    <rPh sb="259" eb="261">
      <t>カクホ</t>
    </rPh>
    <rPh sb="265" eb="267">
      <t>ケントウ</t>
    </rPh>
    <rPh sb="268" eb="269">
      <t>スス</t>
    </rPh>
    <rPh sb="273" eb="275">
      <t>ヒツヨウ</t>
    </rPh>
    <rPh sb="283" eb="285">
      <t>リョウキン</t>
    </rPh>
    <rPh sb="285" eb="288">
      <t>カイシュウリツ</t>
    </rPh>
    <rPh sb="294" eb="297">
      <t>ゼンネンド</t>
    </rPh>
    <rPh sb="298" eb="300">
      <t>ヒカク</t>
    </rPh>
    <rPh sb="332" eb="334">
      <t>キカン</t>
    </rPh>
    <rPh sb="335" eb="337">
      <t>ゲンショウ</t>
    </rPh>
    <rPh sb="338" eb="339">
      <t>トモナ</t>
    </rPh>
    <rPh sb="340" eb="342">
      <t>キュウスイ</t>
    </rPh>
    <rPh sb="342" eb="344">
      <t>シュウエキ</t>
    </rPh>
    <rPh sb="345" eb="347">
      <t>ゾウカ</t>
    </rPh>
    <rPh sb="350" eb="354">
      <t>キョウキュウタンカ</t>
    </rPh>
    <rPh sb="355" eb="357">
      <t>ゾウカ</t>
    </rPh>
    <rPh sb="357" eb="358">
      <t>オヨ</t>
    </rPh>
    <rPh sb="359" eb="362">
      <t>シュウゼンヒ</t>
    </rPh>
    <rPh sb="362" eb="363">
      <t>ナド</t>
    </rPh>
    <rPh sb="364" eb="366">
      <t>ゲンショウ</t>
    </rPh>
    <rPh sb="367" eb="368">
      <t>トモナ</t>
    </rPh>
    <rPh sb="375" eb="377">
      <t>ゲンショウ</t>
    </rPh>
    <rPh sb="385" eb="387">
      <t>ビゾウ</t>
    </rPh>
    <rPh sb="468" eb="469">
      <t>オヨ</t>
    </rPh>
    <rPh sb="470" eb="474">
      <t>ユウシュウスイリョウ</t>
    </rPh>
    <rPh sb="477" eb="479">
      <t>ゲンショウ</t>
    </rPh>
    <rPh sb="489" eb="491">
      <t>ゲンショウ</t>
    </rPh>
    <rPh sb="497" eb="501">
      <t>ゼンコクヘイキン</t>
    </rPh>
    <rPh sb="502" eb="504">
      <t>ウワマワ</t>
    </rPh>
    <rPh sb="511" eb="512">
      <t>ヒ</t>
    </rPh>
    <rPh sb="513" eb="514">
      <t>ツヅ</t>
    </rPh>
    <rPh sb="515" eb="519">
      <t>ロウスイボウシ</t>
    </rPh>
    <rPh sb="519" eb="522">
      <t>タイサクトウ</t>
    </rPh>
    <rPh sb="523" eb="524">
      <t>スス</t>
    </rPh>
    <rPh sb="528" eb="530">
      <t>ヒツヨウ</t>
    </rPh>
    <phoneticPr fontId="4"/>
  </si>
  <si>
    <t>　修繕費等の減少により、経常収支比率は100%を上回ったものの、類似団体平均を下回っています。また、料金回収率は引き続き100%を下回っており非常に厳しい経営状況にあるといえます。節水機器の普及などにより給水収益の減少が見込まれる一方で、老朽化した管路や施設の更新及び耐震化などへの投資の必要性が高まっており、引き続き厳しい状況が想定されます。そのため、投資と財政の収支均衡を図るために、適切な経営のあり方について、評価・検討を進めていく必要があります。
　令和３年度末に策定した経営戦略に基づき、投資と財政の収支均衡を図りながら経営改善に向けた取組を実施し、将来にわたり安定的な事業継続ができるよう努めていきます。</t>
    <rPh sb="1" eb="4">
      <t>シュウゼンヒ</t>
    </rPh>
    <rPh sb="4" eb="5">
      <t>トウ</t>
    </rPh>
    <rPh sb="6" eb="8">
      <t>ゲンショウ</t>
    </rPh>
    <rPh sb="24" eb="26">
      <t>ウワマワ</t>
    </rPh>
    <rPh sb="32" eb="36">
      <t>ルイジダンタイ</t>
    </rPh>
    <rPh sb="36" eb="38">
      <t>ヘイキン</t>
    </rPh>
    <rPh sb="39" eb="41">
      <t>シタマワ</t>
    </rPh>
    <rPh sb="56" eb="57">
      <t>ヒ</t>
    </rPh>
    <rPh sb="58" eb="59">
      <t>ツヅ</t>
    </rPh>
    <rPh sb="155" eb="156">
      <t>ヒ</t>
    </rPh>
    <rPh sb="157" eb="158">
      <t>ツヅ</t>
    </rPh>
    <rPh sb="159" eb="160">
      <t>キビ</t>
    </rPh>
    <rPh sb="162" eb="164">
      <t>ジョウキョウ</t>
    </rPh>
    <rPh sb="165" eb="167">
      <t>ソウテイ</t>
    </rPh>
    <rPh sb="177" eb="179">
      <t>トウシ</t>
    </rPh>
    <rPh sb="180" eb="182">
      <t>ザイセイ</t>
    </rPh>
    <rPh sb="183" eb="187">
      <t>シュウシキンコウ</t>
    </rPh>
    <rPh sb="188" eb="189">
      <t>ハカ</t>
    </rPh>
    <rPh sb="194" eb="196">
      <t>テキセツ</t>
    </rPh>
    <rPh sb="197" eb="199">
      <t>ケイエイ</t>
    </rPh>
    <rPh sb="202" eb="203">
      <t>カタ</t>
    </rPh>
    <rPh sb="208" eb="210">
      <t>ヒョウカ</t>
    </rPh>
    <rPh sb="211" eb="213">
      <t>ケントウ</t>
    </rPh>
    <rPh sb="214" eb="215">
      <t>スス</t>
    </rPh>
    <rPh sb="219" eb="22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</si>
</sst>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0.66</c:v>
                </c:pt>
                <c:pt idx="1">
                  <c:v>0.53</c:v>
                </c:pt>
                <c:pt idx="2">
                  <c:v>0.7</c:v>
                </c:pt>
                <c:pt idx="3">
                  <c:v>0.48</c:v>
                </c:pt>
                <c:pt idx="4">
                  <c:v>0.51</c:v>
                </c:pt>
              </c:numCache>
            </c:numRef>
          </c:val>
          <c:extLst>
            <c:ext xmlns:c16="http://schemas.microsoft.com/office/drawing/2014/chart" uri="{C3380CC4-5D6E-409C-BE32-E72D297353CC}">
              <c16:uniqueId val="{00000000-845E-4AB6-9FF4-989E7F4D560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0.69</c:v>
                </c:pt>
                <c:pt idx="2">
                  <c:v>0.69</c:v>
                </c:pt>
                <c:pt idx="3">
                  <c:v>0.67</c:v>
                </c:pt>
                <c:pt idx="4">
                  <c:v>0.61</c:v>
                </c:pt>
              </c:numCache>
            </c:numRef>
          </c:val>
          <c:smooth val="0"/>
          <c:extLst>
            <c:ext xmlns:c16="http://schemas.microsoft.com/office/drawing/2014/chart" uri="{C3380CC4-5D6E-409C-BE32-E72D297353CC}">
              <c16:uniqueId val="{00000001-845E-4AB6-9FF4-989E7F4D560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75.72</c:v>
                </c:pt>
                <c:pt idx="1">
                  <c:v>75.98</c:v>
                </c:pt>
                <c:pt idx="2">
                  <c:v>75.17</c:v>
                </c:pt>
                <c:pt idx="3">
                  <c:v>85.09</c:v>
                </c:pt>
                <c:pt idx="4">
                  <c:v>83.86</c:v>
                </c:pt>
              </c:numCache>
            </c:numRef>
          </c:val>
          <c:extLst>
            <c:ext xmlns:c16="http://schemas.microsoft.com/office/drawing/2014/chart" uri="{C3380CC4-5D6E-409C-BE32-E72D297353CC}">
              <c16:uniqueId val="{00000000-C667-47F3-9E31-52852D2114C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61.71</c:v>
                </c:pt>
                <c:pt idx="1">
                  <c:v>63.12</c:v>
                </c:pt>
                <c:pt idx="2">
                  <c:v>62.57</c:v>
                </c:pt>
                <c:pt idx="3">
                  <c:v>61.56</c:v>
                </c:pt>
                <c:pt idx="4">
                  <c:v>60.84</c:v>
                </c:pt>
              </c:numCache>
            </c:numRef>
          </c:val>
          <c:smooth val="0"/>
          <c:extLst>
            <c:ext xmlns:c16="http://schemas.microsoft.com/office/drawing/2014/chart" uri="{C3380CC4-5D6E-409C-BE32-E72D297353CC}">
              <c16:uniqueId val="{00000001-C667-47F3-9E31-52852D2114C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93.96</c:v>
                </c:pt>
                <c:pt idx="1">
                  <c:v>94.71</c:v>
                </c:pt>
                <c:pt idx="2">
                  <c:v>94.39</c:v>
                </c:pt>
                <c:pt idx="3">
                  <c:v>93.87</c:v>
                </c:pt>
                <c:pt idx="4">
                  <c:v>93.26</c:v>
                </c:pt>
              </c:numCache>
            </c:numRef>
          </c:val>
          <c:extLst>
            <c:ext xmlns:c16="http://schemas.microsoft.com/office/drawing/2014/chart" uri="{C3380CC4-5D6E-409C-BE32-E72D297353CC}">
              <c16:uniqueId val="{00000000-AC4C-46BE-BBBF-8FC41299574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90.03</c:v>
                </c:pt>
                <c:pt idx="1">
                  <c:v>90.09</c:v>
                </c:pt>
                <c:pt idx="2">
                  <c:v>90.21</c:v>
                </c:pt>
                <c:pt idx="3">
                  <c:v>90.11</c:v>
                </c:pt>
                <c:pt idx="4">
                  <c:v>89.73</c:v>
                </c:pt>
              </c:numCache>
            </c:numRef>
          </c:val>
          <c:smooth val="0"/>
          <c:extLst>
            <c:ext xmlns:c16="http://schemas.microsoft.com/office/drawing/2014/chart" uri="{C3380CC4-5D6E-409C-BE32-E72D297353CC}">
              <c16:uniqueId val="{00000001-AC4C-46BE-BBBF-8FC41299574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108.49</c:v>
                </c:pt>
                <c:pt idx="1">
                  <c:v>100.36</c:v>
                </c:pt>
                <c:pt idx="2">
                  <c:v>98.33</c:v>
                </c:pt>
                <c:pt idx="3">
                  <c:v>96.21</c:v>
                </c:pt>
                <c:pt idx="4">
                  <c:v>101.68</c:v>
                </c:pt>
              </c:numCache>
            </c:numRef>
          </c:val>
          <c:extLst>
            <c:ext xmlns:c16="http://schemas.microsoft.com/office/drawing/2014/chart" uri="{C3380CC4-5D6E-409C-BE32-E72D297353CC}">
              <c16:uniqueId val="{00000000-E3A8-4197-BD42-EA3780F0EDF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113.35</c:v>
                </c:pt>
                <c:pt idx="1">
                  <c:v>112.36</c:v>
                </c:pt>
                <c:pt idx="2">
                  <c:v>112.26</c:v>
                </c:pt>
                <c:pt idx="3">
                  <c:v>110.04</c:v>
                </c:pt>
                <c:pt idx="4">
                  <c:v>109.67</c:v>
                </c:pt>
              </c:numCache>
            </c:numRef>
          </c:val>
          <c:smooth val="0"/>
          <c:extLst>
            <c:ext xmlns:c16="http://schemas.microsoft.com/office/drawing/2014/chart" uri="{C3380CC4-5D6E-409C-BE32-E72D297353CC}">
              <c16:uniqueId val="{00000001-E3A8-4197-BD42-EA3780F0EDF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46.63</c:v>
                </c:pt>
                <c:pt idx="1">
                  <c:v>47.84</c:v>
                </c:pt>
                <c:pt idx="2">
                  <c:v>48.76</c:v>
                </c:pt>
                <c:pt idx="3">
                  <c:v>49.22</c:v>
                </c:pt>
                <c:pt idx="4">
                  <c:v>50.54</c:v>
                </c:pt>
              </c:numCache>
            </c:numRef>
          </c:val>
          <c:extLst>
            <c:ext xmlns:c16="http://schemas.microsoft.com/office/drawing/2014/chart" uri="{C3380CC4-5D6E-409C-BE32-E72D297353CC}">
              <c16:uniqueId val="{00000000-10B1-4146-A64D-CE6CD569FE2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49.6</c:v>
                </c:pt>
                <c:pt idx="1">
                  <c:v>50.31</c:v>
                </c:pt>
                <c:pt idx="2">
                  <c:v>50.74</c:v>
                </c:pt>
                <c:pt idx="3">
                  <c:v>51.49</c:v>
                </c:pt>
                <c:pt idx="4">
                  <c:v>51.94</c:v>
                </c:pt>
              </c:numCache>
            </c:numRef>
          </c:val>
          <c:smooth val="0"/>
          <c:extLst>
            <c:ext xmlns:c16="http://schemas.microsoft.com/office/drawing/2014/chart" uri="{C3380CC4-5D6E-409C-BE32-E72D297353CC}">
              <c16:uniqueId val="{00000001-10B1-4146-A64D-CE6CD569FE2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11.42</c:v>
                </c:pt>
                <c:pt idx="1">
                  <c:v>8.5299999999999994</c:v>
                </c:pt>
                <c:pt idx="2">
                  <c:v>23.5</c:v>
                </c:pt>
                <c:pt idx="3">
                  <c:v>26.24</c:v>
                </c:pt>
                <c:pt idx="4">
                  <c:v>28.68</c:v>
                </c:pt>
              </c:numCache>
            </c:numRef>
          </c:val>
          <c:extLst>
            <c:ext xmlns:c16="http://schemas.microsoft.com/office/drawing/2014/chart" uri="{C3380CC4-5D6E-409C-BE32-E72D297353CC}">
              <c16:uniqueId val="{00000000-B3A2-4235-A532-7EAD5F3DF7F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20.49</c:v>
                </c:pt>
                <c:pt idx="1">
                  <c:v>21.34</c:v>
                </c:pt>
                <c:pt idx="2">
                  <c:v>23.27</c:v>
                </c:pt>
                <c:pt idx="3">
                  <c:v>25.18</c:v>
                </c:pt>
                <c:pt idx="4">
                  <c:v>26.52</c:v>
                </c:pt>
              </c:numCache>
            </c:numRef>
          </c:val>
          <c:smooth val="0"/>
          <c:extLst>
            <c:ext xmlns:c16="http://schemas.microsoft.com/office/drawing/2014/chart" uri="{C3380CC4-5D6E-409C-BE32-E72D297353CC}">
              <c16:uniqueId val="{00000001-B3A2-4235-A532-7EAD5F3DF7F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8E3-42FA-A63B-9C541DDF459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0.51</c:v>
                </c:pt>
                <c:pt idx="1">
                  <c:v>0.28999999999999998</c:v>
                </c:pt>
                <c:pt idx="2">
                  <c:v>0.25</c:v>
                </c:pt>
                <c:pt idx="3">
                  <c:v>0.13</c:v>
                </c:pt>
                <c:pt idx="4" formatCode="#,##0.00;&quot;△&quot;#,##0.00">
                  <c:v>0</c:v>
                </c:pt>
              </c:numCache>
            </c:numRef>
          </c:val>
          <c:smooth val="0"/>
          <c:extLst>
            <c:ext xmlns:c16="http://schemas.microsoft.com/office/drawing/2014/chart" uri="{C3380CC4-5D6E-409C-BE32-E72D297353CC}">
              <c16:uniqueId val="{00000001-88E3-42FA-A63B-9C541DDF459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761.6</c:v>
                </c:pt>
                <c:pt idx="1">
                  <c:v>796.44</c:v>
                </c:pt>
                <c:pt idx="2">
                  <c:v>717.24</c:v>
                </c:pt>
                <c:pt idx="3">
                  <c:v>546.86</c:v>
                </c:pt>
                <c:pt idx="4">
                  <c:v>819.33</c:v>
                </c:pt>
              </c:numCache>
            </c:numRef>
          </c:val>
          <c:extLst>
            <c:ext xmlns:c16="http://schemas.microsoft.com/office/drawing/2014/chart" uri="{C3380CC4-5D6E-409C-BE32-E72D297353CC}">
              <c16:uniqueId val="{00000000-3AE8-4716-8E86-C9D1BA3C14B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309.10000000000002</c:v>
                </c:pt>
                <c:pt idx="1">
                  <c:v>306.08</c:v>
                </c:pt>
                <c:pt idx="2">
                  <c:v>306.14999999999998</c:v>
                </c:pt>
                <c:pt idx="3">
                  <c:v>297.54000000000002</c:v>
                </c:pt>
                <c:pt idx="4">
                  <c:v>289.44</c:v>
                </c:pt>
              </c:numCache>
            </c:numRef>
          </c:val>
          <c:smooth val="0"/>
          <c:extLst>
            <c:ext xmlns:c16="http://schemas.microsoft.com/office/drawing/2014/chart" uri="{C3380CC4-5D6E-409C-BE32-E72D297353CC}">
              <c16:uniqueId val="{00000001-3AE8-4716-8E86-C9D1BA3C14B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108.01</c:v>
                </c:pt>
                <c:pt idx="1">
                  <c:v>127.82</c:v>
                </c:pt>
                <c:pt idx="2">
                  <c:v>128.21</c:v>
                </c:pt>
                <c:pt idx="3">
                  <c:v>173.28</c:v>
                </c:pt>
                <c:pt idx="4">
                  <c:v>185.25</c:v>
                </c:pt>
              </c:numCache>
            </c:numRef>
          </c:val>
          <c:extLst>
            <c:ext xmlns:c16="http://schemas.microsoft.com/office/drawing/2014/chart" uri="{C3380CC4-5D6E-409C-BE32-E72D297353CC}">
              <c16:uniqueId val="{00000000-7715-45C5-A45F-027A7DB1125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290.42</c:v>
                </c:pt>
                <c:pt idx="1">
                  <c:v>294.66000000000003</c:v>
                </c:pt>
                <c:pt idx="2">
                  <c:v>285.27</c:v>
                </c:pt>
                <c:pt idx="3">
                  <c:v>294.73</c:v>
                </c:pt>
                <c:pt idx="4">
                  <c:v>301.23</c:v>
                </c:pt>
              </c:numCache>
            </c:numRef>
          </c:val>
          <c:smooth val="0"/>
          <c:extLst>
            <c:ext xmlns:c16="http://schemas.microsoft.com/office/drawing/2014/chart" uri="{C3380CC4-5D6E-409C-BE32-E72D297353CC}">
              <c16:uniqueId val="{00000001-7715-45C5-A45F-027A7DB1125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104.2</c:v>
                </c:pt>
                <c:pt idx="1">
                  <c:v>87.7</c:v>
                </c:pt>
                <c:pt idx="2">
                  <c:v>93.25</c:v>
                </c:pt>
                <c:pt idx="3">
                  <c:v>73.22</c:v>
                </c:pt>
                <c:pt idx="4">
                  <c:v>81.5</c:v>
                </c:pt>
              </c:numCache>
            </c:numRef>
          </c:val>
          <c:extLst>
            <c:ext xmlns:c16="http://schemas.microsoft.com/office/drawing/2014/chart" uri="{C3380CC4-5D6E-409C-BE32-E72D297353CC}">
              <c16:uniqueId val="{00000000-CF47-46E7-9D89-DBCAAEB0EF1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106.11</c:v>
                </c:pt>
                <c:pt idx="1">
                  <c:v>103.75</c:v>
                </c:pt>
                <c:pt idx="2">
                  <c:v>105.3</c:v>
                </c:pt>
                <c:pt idx="3">
                  <c:v>99.41</c:v>
                </c:pt>
                <c:pt idx="4">
                  <c:v>101.11</c:v>
                </c:pt>
              </c:numCache>
            </c:numRef>
          </c:val>
          <c:smooth val="0"/>
          <c:extLst>
            <c:ext xmlns:c16="http://schemas.microsoft.com/office/drawing/2014/chart" uri="{C3380CC4-5D6E-409C-BE32-E72D297353CC}">
              <c16:uniqueId val="{00000001-CF47-46E7-9D89-DBCAAEB0EF1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127.79</c:v>
                </c:pt>
                <c:pt idx="1">
                  <c:v>137.09</c:v>
                </c:pt>
                <c:pt idx="2">
                  <c:v>140.84</c:v>
                </c:pt>
                <c:pt idx="3">
                  <c:v>145.27000000000001</c:v>
                </c:pt>
                <c:pt idx="4">
                  <c:v>137.05000000000001</c:v>
                </c:pt>
              </c:numCache>
            </c:numRef>
          </c:val>
          <c:extLst>
            <c:ext xmlns:c16="http://schemas.microsoft.com/office/drawing/2014/chart" uri="{C3380CC4-5D6E-409C-BE32-E72D297353CC}">
              <c16:uniqueId val="{00000000-7B17-4819-83A3-903FEFF797C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161.03</c:v>
                </c:pt>
                <c:pt idx="1">
                  <c:v>159.93</c:v>
                </c:pt>
                <c:pt idx="2">
                  <c:v>162.77000000000001</c:v>
                </c:pt>
                <c:pt idx="3">
                  <c:v>170.87</c:v>
                </c:pt>
                <c:pt idx="4">
                  <c:v>171.09</c:v>
                </c:pt>
              </c:numCache>
            </c:numRef>
          </c:val>
          <c:smooth val="0"/>
          <c:extLst>
            <c:ext xmlns:c16="http://schemas.microsoft.com/office/drawing/2014/chart" uri="{C3380CC4-5D6E-409C-BE32-E72D297353CC}">
              <c16:uniqueId val="{00000001-7B17-4819-83A3-903FEFF797C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2">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2">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6" t="str">
        <f>データ!H6</f>
        <v>愛知県　刈谷市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2">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A2</v>
      </c>
      <c r="X8" s="74"/>
      <c r="Y8" s="74"/>
      <c r="Z8" s="74"/>
      <c r="AA8" s="74"/>
      <c r="AB8" s="74"/>
      <c r="AC8" s="74"/>
      <c r="AD8" s="74" t="str">
        <f>データ!$M$6</f>
        <v>非設置</v>
      </c>
      <c r="AE8" s="74"/>
      <c r="AF8" s="74"/>
      <c r="AG8" s="74"/>
      <c r="AH8" s="74"/>
      <c r="AI8" s="74"/>
      <c r="AJ8" s="74"/>
      <c r="AK8" s="2"/>
      <c r="AL8" s="65">
        <f>データ!$R$6</f>
        <v>152948</v>
      </c>
      <c r="AM8" s="65"/>
      <c r="AN8" s="65"/>
      <c r="AO8" s="65"/>
      <c r="AP8" s="65"/>
      <c r="AQ8" s="65"/>
      <c r="AR8" s="65"/>
      <c r="AS8" s="65"/>
      <c r="AT8" s="36">
        <f>データ!$S$6</f>
        <v>50.39</v>
      </c>
      <c r="AU8" s="37"/>
      <c r="AV8" s="37"/>
      <c r="AW8" s="37"/>
      <c r="AX8" s="37"/>
      <c r="AY8" s="37"/>
      <c r="AZ8" s="37"/>
      <c r="BA8" s="37"/>
      <c r="BB8" s="54">
        <f>データ!$T$6</f>
        <v>3035.28</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2">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
      <c r="A10" s="2"/>
      <c r="B10" s="36" t="str">
        <f>データ!$N$6</f>
        <v>-</v>
      </c>
      <c r="C10" s="37"/>
      <c r="D10" s="37"/>
      <c r="E10" s="37"/>
      <c r="F10" s="37"/>
      <c r="G10" s="37"/>
      <c r="H10" s="37"/>
      <c r="I10" s="36">
        <f>データ!$O$6</f>
        <v>84.34</v>
      </c>
      <c r="J10" s="37"/>
      <c r="K10" s="37"/>
      <c r="L10" s="37"/>
      <c r="M10" s="37"/>
      <c r="N10" s="37"/>
      <c r="O10" s="64"/>
      <c r="P10" s="54">
        <f>データ!$P$6</f>
        <v>99.93</v>
      </c>
      <c r="Q10" s="54"/>
      <c r="R10" s="54"/>
      <c r="S10" s="54"/>
      <c r="T10" s="54"/>
      <c r="U10" s="54"/>
      <c r="V10" s="54"/>
      <c r="W10" s="65">
        <f>データ!$Q$6</f>
        <v>2024</v>
      </c>
      <c r="X10" s="65"/>
      <c r="Y10" s="65"/>
      <c r="Z10" s="65"/>
      <c r="AA10" s="65"/>
      <c r="AB10" s="65"/>
      <c r="AC10" s="65"/>
      <c r="AD10" s="2"/>
      <c r="AE10" s="2"/>
      <c r="AF10" s="2"/>
      <c r="AG10" s="2"/>
      <c r="AH10" s="2"/>
      <c r="AI10" s="2"/>
      <c r="AJ10" s="2"/>
      <c r="AK10" s="2"/>
      <c r="AL10" s="65">
        <f>データ!$U$6</f>
        <v>152578</v>
      </c>
      <c r="AM10" s="65"/>
      <c r="AN10" s="65"/>
      <c r="AO10" s="65"/>
      <c r="AP10" s="65"/>
      <c r="AQ10" s="65"/>
      <c r="AR10" s="65"/>
      <c r="AS10" s="65"/>
      <c r="AT10" s="36">
        <f>データ!$V$6</f>
        <v>50.39</v>
      </c>
      <c r="AU10" s="37"/>
      <c r="AV10" s="37"/>
      <c r="AW10" s="37"/>
      <c r="AX10" s="37"/>
      <c r="AY10" s="37"/>
      <c r="AZ10" s="37"/>
      <c r="BA10" s="37"/>
      <c r="BB10" s="54">
        <f>データ!$W$6</f>
        <v>3027.94</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2">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110</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109</v>
      </c>
      <c r="BM47" s="39"/>
      <c r="BN47" s="39"/>
      <c r="BO47" s="39"/>
      <c r="BP47" s="39"/>
      <c r="BQ47" s="39"/>
      <c r="BR47" s="39"/>
      <c r="BS47" s="39"/>
      <c r="BT47" s="39"/>
      <c r="BU47" s="39"/>
      <c r="BV47" s="39"/>
      <c r="BW47" s="39"/>
      <c r="BX47" s="39"/>
      <c r="BY47" s="39"/>
      <c r="BZ47" s="4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2">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2">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111</v>
      </c>
      <c r="BM66" s="39"/>
      <c r="BN66" s="39"/>
      <c r="BO66" s="39"/>
      <c r="BP66" s="39"/>
      <c r="BQ66" s="39"/>
      <c r="BR66" s="39"/>
      <c r="BS66" s="39"/>
      <c r="BT66" s="39"/>
      <c r="BU66" s="39"/>
      <c r="BV66" s="39"/>
      <c r="BW66" s="39"/>
      <c r="BX66" s="39"/>
      <c r="BY66" s="39"/>
      <c r="BZ66" s="4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TjAoG2BGEbnLVbB+b1Uy/kV7mLtK2fKtExqO1GSPJmRnhDXyV+kkYTp7E2IQiS6/KKuxdie+YhecfvhJ+KcZYA==" saltValue="FDiLOZjKm4hb+9wzPbH0P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232106</v>
      </c>
      <c r="D6" s="20">
        <f t="shared" si="3"/>
        <v>46</v>
      </c>
      <c r="E6" s="20">
        <f t="shared" si="3"/>
        <v>1</v>
      </c>
      <c r="F6" s="20">
        <f t="shared" si="3"/>
        <v>0</v>
      </c>
      <c r="G6" s="20">
        <f t="shared" si="3"/>
        <v>1</v>
      </c>
      <c r="H6" s="20" t="str">
        <f t="shared" si="3"/>
        <v>愛知県　刈谷市</v>
      </c>
      <c r="I6" s="20" t="str">
        <f t="shared" si="3"/>
        <v>法適用</v>
      </c>
      <c r="J6" s="20" t="str">
        <f t="shared" si="3"/>
        <v>水道事業</v>
      </c>
      <c r="K6" s="20" t="str">
        <f t="shared" si="3"/>
        <v>末端給水事業</v>
      </c>
      <c r="L6" s="20" t="str">
        <f t="shared" si="3"/>
        <v>A2</v>
      </c>
      <c r="M6" s="20" t="str">
        <f t="shared" si="3"/>
        <v>非設置</v>
      </c>
      <c r="N6" s="21" t="str">
        <f t="shared" si="3"/>
        <v>-</v>
      </c>
      <c r="O6" s="21">
        <f t="shared" si="3"/>
        <v>84.34</v>
      </c>
      <c r="P6" s="21">
        <f t="shared" si="3"/>
        <v>99.93</v>
      </c>
      <c r="Q6" s="21">
        <f t="shared" si="3"/>
        <v>2024</v>
      </c>
      <c r="R6" s="21">
        <f t="shared" si="3"/>
        <v>152948</v>
      </c>
      <c r="S6" s="21">
        <f t="shared" si="3"/>
        <v>50.39</v>
      </c>
      <c r="T6" s="21">
        <f t="shared" si="3"/>
        <v>3035.28</v>
      </c>
      <c r="U6" s="21">
        <f t="shared" si="3"/>
        <v>152578</v>
      </c>
      <c r="V6" s="21">
        <f t="shared" si="3"/>
        <v>50.39</v>
      </c>
      <c r="W6" s="21">
        <f t="shared" si="3"/>
        <v>3027.94</v>
      </c>
      <c r="X6" s="22">
        <f>IF(X7="",NA(),X7)</f>
        <v>108.49</v>
      </c>
      <c r="Y6" s="22">
        <f t="shared" ref="Y6:AG6" si="4">IF(Y7="",NA(),Y7)</f>
        <v>100.36</v>
      </c>
      <c r="Z6" s="22">
        <f t="shared" si="4"/>
        <v>98.33</v>
      </c>
      <c r="AA6" s="22">
        <f t="shared" si="4"/>
        <v>96.21</v>
      </c>
      <c r="AB6" s="22">
        <f t="shared" si="4"/>
        <v>101.68</v>
      </c>
      <c r="AC6" s="22">
        <f t="shared" si="4"/>
        <v>113.35</v>
      </c>
      <c r="AD6" s="22">
        <f t="shared" si="4"/>
        <v>112.36</v>
      </c>
      <c r="AE6" s="22">
        <f t="shared" si="4"/>
        <v>112.26</v>
      </c>
      <c r="AF6" s="22">
        <f t="shared" si="4"/>
        <v>110.04</v>
      </c>
      <c r="AG6" s="22">
        <f t="shared" si="4"/>
        <v>109.67</v>
      </c>
      <c r="AH6" s="21" t="str">
        <f>IF(AH7="","",IF(AH7="-","【-】","【"&amp;SUBSTITUTE(TEXT(AH7,"#,##0.00"),"-","△")&amp;"】"))</f>
        <v>【108.24】</v>
      </c>
      <c r="AI6" s="21">
        <f>IF(AI7="",NA(),AI7)</f>
        <v>0</v>
      </c>
      <c r="AJ6" s="21">
        <f t="shared" ref="AJ6:AR6" si="5">IF(AJ7="",NA(),AJ7)</f>
        <v>0</v>
      </c>
      <c r="AK6" s="21">
        <f t="shared" si="5"/>
        <v>0</v>
      </c>
      <c r="AL6" s="21">
        <f t="shared" si="5"/>
        <v>0</v>
      </c>
      <c r="AM6" s="21">
        <f t="shared" si="5"/>
        <v>0</v>
      </c>
      <c r="AN6" s="22">
        <f t="shared" si="5"/>
        <v>0.51</v>
      </c>
      <c r="AO6" s="22">
        <f t="shared" si="5"/>
        <v>0.28999999999999998</v>
      </c>
      <c r="AP6" s="22">
        <f t="shared" si="5"/>
        <v>0.25</v>
      </c>
      <c r="AQ6" s="22">
        <f t="shared" si="5"/>
        <v>0.13</v>
      </c>
      <c r="AR6" s="21">
        <f t="shared" si="5"/>
        <v>0</v>
      </c>
      <c r="AS6" s="21" t="str">
        <f>IF(AS7="","",IF(AS7="-","【-】","【"&amp;SUBSTITUTE(TEXT(AS7,"#,##0.00"),"-","△")&amp;"】"))</f>
        <v>【1.50】</v>
      </c>
      <c r="AT6" s="22">
        <f>IF(AT7="",NA(),AT7)</f>
        <v>761.6</v>
      </c>
      <c r="AU6" s="22">
        <f t="shared" ref="AU6:BC6" si="6">IF(AU7="",NA(),AU7)</f>
        <v>796.44</v>
      </c>
      <c r="AV6" s="22">
        <f t="shared" si="6"/>
        <v>717.24</v>
      </c>
      <c r="AW6" s="22">
        <f t="shared" si="6"/>
        <v>546.86</v>
      </c>
      <c r="AX6" s="22">
        <f t="shared" si="6"/>
        <v>819.33</v>
      </c>
      <c r="AY6" s="22">
        <f t="shared" si="6"/>
        <v>309.10000000000002</v>
      </c>
      <c r="AZ6" s="22">
        <f t="shared" si="6"/>
        <v>306.08</v>
      </c>
      <c r="BA6" s="22">
        <f t="shared" si="6"/>
        <v>306.14999999999998</v>
      </c>
      <c r="BB6" s="22">
        <f t="shared" si="6"/>
        <v>297.54000000000002</v>
      </c>
      <c r="BC6" s="22">
        <f t="shared" si="6"/>
        <v>289.44</v>
      </c>
      <c r="BD6" s="21" t="str">
        <f>IF(BD7="","",IF(BD7="-","【-】","【"&amp;SUBSTITUTE(TEXT(BD7,"#,##0.00"),"-","△")&amp;"】"))</f>
        <v>【243.36】</v>
      </c>
      <c r="BE6" s="22">
        <f>IF(BE7="",NA(),BE7)</f>
        <v>108.01</v>
      </c>
      <c r="BF6" s="22">
        <f t="shared" ref="BF6:BN6" si="7">IF(BF7="",NA(),BF7)</f>
        <v>127.82</v>
      </c>
      <c r="BG6" s="22">
        <f t="shared" si="7"/>
        <v>128.21</v>
      </c>
      <c r="BH6" s="22">
        <f t="shared" si="7"/>
        <v>173.28</v>
      </c>
      <c r="BI6" s="22">
        <f t="shared" si="7"/>
        <v>185.25</v>
      </c>
      <c r="BJ6" s="22">
        <f t="shared" si="7"/>
        <v>290.42</v>
      </c>
      <c r="BK6" s="22">
        <f t="shared" si="7"/>
        <v>294.66000000000003</v>
      </c>
      <c r="BL6" s="22">
        <f t="shared" si="7"/>
        <v>285.27</v>
      </c>
      <c r="BM6" s="22">
        <f t="shared" si="7"/>
        <v>294.73</v>
      </c>
      <c r="BN6" s="22">
        <f t="shared" si="7"/>
        <v>301.23</v>
      </c>
      <c r="BO6" s="21" t="str">
        <f>IF(BO7="","",IF(BO7="-","【-】","【"&amp;SUBSTITUTE(TEXT(BO7,"#,##0.00"),"-","△")&amp;"】"))</f>
        <v>【265.93】</v>
      </c>
      <c r="BP6" s="22">
        <f>IF(BP7="",NA(),BP7)</f>
        <v>104.2</v>
      </c>
      <c r="BQ6" s="22">
        <f t="shared" ref="BQ6:BY6" si="8">IF(BQ7="",NA(),BQ7)</f>
        <v>87.7</v>
      </c>
      <c r="BR6" s="22">
        <f t="shared" si="8"/>
        <v>93.25</v>
      </c>
      <c r="BS6" s="22">
        <f t="shared" si="8"/>
        <v>73.22</v>
      </c>
      <c r="BT6" s="22">
        <f t="shared" si="8"/>
        <v>81.5</v>
      </c>
      <c r="BU6" s="22">
        <f t="shared" si="8"/>
        <v>106.11</v>
      </c>
      <c r="BV6" s="22">
        <f t="shared" si="8"/>
        <v>103.75</v>
      </c>
      <c r="BW6" s="22">
        <f t="shared" si="8"/>
        <v>105.3</v>
      </c>
      <c r="BX6" s="22">
        <f t="shared" si="8"/>
        <v>99.41</v>
      </c>
      <c r="BY6" s="22">
        <f t="shared" si="8"/>
        <v>101.11</v>
      </c>
      <c r="BZ6" s="21" t="str">
        <f>IF(BZ7="","",IF(BZ7="-","【-】","【"&amp;SUBSTITUTE(TEXT(BZ7,"#,##0.00"),"-","△")&amp;"】"))</f>
        <v>【97.82】</v>
      </c>
      <c r="CA6" s="22">
        <f>IF(CA7="",NA(),CA7)</f>
        <v>127.79</v>
      </c>
      <c r="CB6" s="22">
        <f t="shared" ref="CB6:CJ6" si="9">IF(CB7="",NA(),CB7)</f>
        <v>137.09</v>
      </c>
      <c r="CC6" s="22">
        <f t="shared" si="9"/>
        <v>140.84</v>
      </c>
      <c r="CD6" s="22">
        <f t="shared" si="9"/>
        <v>145.27000000000001</v>
      </c>
      <c r="CE6" s="22">
        <f t="shared" si="9"/>
        <v>137.05000000000001</v>
      </c>
      <c r="CF6" s="22">
        <f t="shared" si="9"/>
        <v>161.03</v>
      </c>
      <c r="CG6" s="22">
        <f t="shared" si="9"/>
        <v>159.93</v>
      </c>
      <c r="CH6" s="22">
        <f t="shared" si="9"/>
        <v>162.77000000000001</v>
      </c>
      <c r="CI6" s="22">
        <f t="shared" si="9"/>
        <v>170.87</v>
      </c>
      <c r="CJ6" s="22">
        <f t="shared" si="9"/>
        <v>171.09</v>
      </c>
      <c r="CK6" s="21" t="str">
        <f>IF(CK7="","",IF(CK7="-","【-】","【"&amp;SUBSTITUTE(TEXT(CK7,"#,##0.00"),"-","△")&amp;"】"))</f>
        <v>【177.56】</v>
      </c>
      <c r="CL6" s="22">
        <f>IF(CL7="",NA(),CL7)</f>
        <v>75.72</v>
      </c>
      <c r="CM6" s="22">
        <f t="shared" ref="CM6:CU6" si="10">IF(CM7="",NA(),CM7)</f>
        <v>75.98</v>
      </c>
      <c r="CN6" s="22">
        <f t="shared" si="10"/>
        <v>75.17</v>
      </c>
      <c r="CO6" s="22">
        <f t="shared" si="10"/>
        <v>85.09</v>
      </c>
      <c r="CP6" s="22">
        <f t="shared" si="10"/>
        <v>83.86</v>
      </c>
      <c r="CQ6" s="22">
        <f t="shared" si="10"/>
        <v>61.71</v>
      </c>
      <c r="CR6" s="22">
        <f t="shared" si="10"/>
        <v>63.12</v>
      </c>
      <c r="CS6" s="22">
        <f t="shared" si="10"/>
        <v>62.57</v>
      </c>
      <c r="CT6" s="22">
        <f t="shared" si="10"/>
        <v>61.56</v>
      </c>
      <c r="CU6" s="22">
        <f t="shared" si="10"/>
        <v>60.84</v>
      </c>
      <c r="CV6" s="21" t="str">
        <f>IF(CV7="","",IF(CV7="-","【-】","【"&amp;SUBSTITUTE(TEXT(CV7,"#,##0.00"),"-","△")&amp;"】"))</f>
        <v>【59.81】</v>
      </c>
      <c r="CW6" s="22">
        <f>IF(CW7="",NA(),CW7)</f>
        <v>93.96</v>
      </c>
      <c r="CX6" s="22">
        <f t="shared" ref="CX6:DF6" si="11">IF(CX7="",NA(),CX7)</f>
        <v>94.71</v>
      </c>
      <c r="CY6" s="22">
        <f t="shared" si="11"/>
        <v>94.39</v>
      </c>
      <c r="CZ6" s="22">
        <f t="shared" si="11"/>
        <v>93.87</v>
      </c>
      <c r="DA6" s="22">
        <f t="shared" si="11"/>
        <v>93.26</v>
      </c>
      <c r="DB6" s="22">
        <f t="shared" si="11"/>
        <v>90.03</v>
      </c>
      <c r="DC6" s="22">
        <f t="shared" si="11"/>
        <v>90.09</v>
      </c>
      <c r="DD6" s="22">
        <f t="shared" si="11"/>
        <v>90.21</v>
      </c>
      <c r="DE6" s="22">
        <f t="shared" si="11"/>
        <v>90.11</v>
      </c>
      <c r="DF6" s="22">
        <f t="shared" si="11"/>
        <v>89.73</v>
      </c>
      <c r="DG6" s="21" t="str">
        <f>IF(DG7="","",IF(DG7="-","【-】","【"&amp;SUBSTITUTE(TEXT(DG7,"#,##0.00"),"-","△")&amp;"】"))</f>
        <v>【89.42】</v>
      </c>
      <c r="DH6" s="22">
        <f>IF(DH7="",NA(),DH7)</f>
        <v>46.63</v>
      </c>
      <c r="DI6" s="22">
        <f t="shared" ref="DI6:DQ6" si="12">IF(DI7="",NA(),DI7)</f>
        <v>47.84</v>
      </c>
      <c r="DJ6" s="22">
        <f t="shared" si="12"/>
        <v>48.76</v>
      </c>
      <c r="DK6" s="22">
        <f t="shared" si="12"/>
        <v>49.22</v>
      </c>
      <c r="DL6" s="22">
        <f t="shared" si="12"/>
        <v>50.54</v>
      </c>
      <c r="DM6" s="22">
        <f t="shared" si="12"/>
        <v>49.6</v>
      </c>
      <c r="DN6" s="22">
        <f t="shared" si="12"/>
        <v>50.31</v>
      </c>
      <c r="DO6" s="22">
        <f t="shared" si="12"/>
        <v>50.74</v>
      </c>
      <c r="DP6" s="22">
        <f t="shared" si="12"/>
        <v>51.49</v>
      </c>
      <c r="DQ6" s="22">
        <f t="shared" si="12"/>
        <v>51.94</v>
      </c>
      <c r="DR6" s="21" t="str">
        <f>IF(DR7="","",IF(DR7="-","【-】","【"&amp;SUBSTITUTE(TEXT(DR7,"#,##0.00"),"-","△")&amp;"】"))</f>
        <v>【52.02】</v>
      </c>
      <c r="DS6" s="22">
        <f>IF(DS7="",NA(),DS7)</f>
        <v>11.42</v>
      </c>
      <c r="DT6" s="22">
        <f t="shared" ref="DT6:EB6" si="13">IF(DT7="",NA(),DT7)</f>
        <v>8.5299999999999994</v>
      </c>
      <c r="DU6" s="22">
        <f t="shared" si="13"/>
        <v>23.5</v>
      </c>
      <c r="DV6" s="22">
        <f t="shared" si="13"/>
        <v>26.24</v>
      </c>
      <c r="DW6" s="22">
        <f t="shared" si="13"/>
        <v>28.68</v>
      </c>
      <c r="DX6" s="22">
        <f t="shared" si="13"/>
        <v>20.49</v>
      </c>
      <c r="DY6" s="22">
        <f t="shared" si="13"/>
        <v>21.34</v>
      </c>
      <c r="DZ6" s="22">
        <f t="shared" si="13"/>
        <v>23.27</v>
      </c>
      <c r="EA6" s="22">
        <f t="shared" si="13"/>
        <v>25.18</v>
      </c>
      <c r="EB6" s="22">
        <f t="shared" si="13"/>
        <v>26.52</v>
      </c>
      <c r="EC6" s="21" t="str">
        <f>IF(EC7="","",IF(EC7="-","【-】","【"&amp;SUBSTITUTE(TEXT(EC7,"#,##0.00"),"-","△")&amp;"】"))</f>
        <v>【25.37】</v>
      </c>
      <c r="ED6" s="22">
        <f>IF(ED7="",NA(),ED7)</f>
        <v>0.66</v>
      </c>
      <c r="EE6" s="22">
        <f t="shared" ref="EE6:EM6" si="14">IF(EE7="",NA(),EE7)</f>
        <v>0.53</v>
      </c>
      <c r="EF6" s="22">
        <f t="shared" si="14"/>
        <v>0.7</v>
      </c>
      <c r="EG6" s="22">
        <f t="shared" si="14"/>
        <v>0.48</v>
      </c>
      <c r="EH6" s="22">
        <f t="shared" si="14"/>
        <v>0.51</v>
      </c>
      <c r="EI6" s="22">
        <f t="shared" si="14"/>
        <v>0.72</v>
      </c>
      <c r="EJ6" s="22">
        <f t="shared" si="14"/>
        <v>0.69</v>
      </c>
      <c r="EK6" s="22">
        <f t="shared" si="14"/>
        <v>0.69</v>
      </c>
      <c r="EL6" s="22">
        <f t="shared" si="14"/>
        <v>0.67</v>
      </c>
      <c r="EM6" s="22">
        <f t="shared" si="14"/>
        <v>0.61</v>
      </c>
      <c r="EN6" s="21" t="str">
        <f>IF(EN7="","",IF(EN7="-","【-】","【"&amp;SUBSTITUTE(TEXT(EN7,"#,##0.00"),"-","△")&amp;"】"))</f>
        <v>【0.62】</v>
      </c>
    </row>
    <row r="7" spans="1:144" s="23" customFormat="1" x14ac:dyDescent="0.2">
      <c r="A7" s="15"/>
      <c r="B7" s="24">
        <v>2023</v>
      </c>
      <c r="C7" s="24">
        <v>232106</v>
      </c>
      <c r="D7" s="24">
        <v>46</v>
      </c>
      <c r="E7" s="24">
        <v>1</v>
      </c>
      <c r="F7" s="24">
        <v>0</v>
      </c>
      <c r="G7" s="24">
        <v>1</v>
      </c>
      <c r="H7" s="24" t="s">
        <v>93</v>
      </c>
      <c r="I7" s="24" t="s">
        <v>94</v>
      </c>
      <c r="J7" s="24" t="s">
        <v>95</v>
      </c>
      <c r="K7" s="24" t="s">
        <v>96</v>
      </c>
      <c r="L7" s="24" t="s">
        <v>97</v>
      </c>
      <c r="M7" s="24" t="s">
        <v>98</v>
      </c>
      <c r="N7" s="25" t="s">
        <v>99</v>
      </c>
      <c r="O7" s="25">
        <v>84.34</v>
      </c>
      <c r="P7" s="25">
        <v>99.93</v>
      </c>
      <c r="Q7" s="25">
        <v>2024</v>
      </c>
      <c r="R7" s="25">
        <v>152948</v>
      </c>
      <c r="S7" s="25">
        <v>50.39</v>
      </c>
      <c r="T7" s="25">
        <v>3035.28</v>
      </c>
      <c r="U7" s="25">
        <v>152578</v>
      </c>
      <c r="V7" s="25">
        <v>50.39</v>
      </c>
      <c r="W7" s="25">
        <v>3027.94</v>
      </c>
      <c r="X7" s="25">
        <v>108.49</v>
      </c>
      <c r="Y7" s="25">
        <v>100.36</v>
      </c>
      <c r="Z7" s="25">
        <v>98.33</v>
      </c>
      <c r="AA7" s="25">
        <v>96.21</v>
      </c>
      <c r="AB7" s="25">
        <v>101.68</v>
      </c>
      <c r="AC7" s="25">
        <v>113.35</v>
      </c>
      <c r="AD7" s="25">
        <v>112.36</v>
      </c>
      <c r="AE7" s="25">
        <v>112.26</v>
      </c>
      <c r="AF7" s="25">
        <v>110.04</v>
      </c>
      <c r="AG7" s="25">
        <v>109.67</v>
      </c>
      <c r="AH7" s="25">
        <v>108.24</v>
      </c>
      <c r="AI7" s="25">
        <v>0</v>
      </c>
      <c r="AJ7" s="25">
        <v>0</v>
      </c>
      <c r="AK7" s="25">
        <v>0</v>
      </c>
      <c r="AL7" s="25">
        <v>0</v>
      </c>
      <c r="AM7" s="25">
        <v>0</v>
      </c>
      <c r="AN7" s="25">
        <v>0.51</v>
      </c>
      <c r="AO7" s="25">
        <v>0.28999999999999998</v>
      </c>
      <c r="AP7" s="25">
        <v>0.25</v>
      </c>
      <c r="AQ7" s="25">
        <v>0.13</v>
      </c>
      <c r="AR7" s="25">
        <v>0</v>
      </c>
      <c r="AS7" s="25">
        <v>1.5</v>
      </c>
      <c r="AT7" s="25">
        <v>761.6</v>
      </c>
      <c r="AU7" s="25">
        <v>796.44</v>
      </c>
      <c r="AV7" s="25">
        <v>717.24</v>
      </c>
      <c r="AW7" s="25">
        <v>546.86</v>
      </c>
      <c r="AX7" s="25">
        <v>819.33</v>
      </c>
      <c r="AY7" s="25">
        <v>309.10000000000002</v>
      </c>
      <c r="AZ7" s="25">
        <v>306.08</v>
      </c>
      <c r="BA7" s="25">
        <v>306.14999999999998</v>
      </c>
      <c r="BB7" s="25">
        <v>297.54000000000002</v>
      </c>
      <c r="BC7" s="25">
        <v>289.44</v>
      </c>
      <c r="BD7" s="25">
        <v>243.36</v>
      </c>
      <c r="BE7" s="25">
        <v>108.01</v>
      </c>
      <c r="BF7" s="25">
        <v>127.82</v>
      </c>
      <c r="BG7" s="25">
        <v>128.21</v>
      </c>
      <c r="BH7" s="25">
        <v>173.28</v>
      </c>
      <c r="BI7" s="25">
        <v>185.25</v>
      </c>
      <c r="BJ7" s="25">
        <v>290.42</v>
      </c>
      <c r="BK7" s="25">
        <v>294.66000000000003</v>
      </c>
      <c r="BL7" s="25">
        <v>285.27</v>
      </c>
      <c r="BM7" s="25">
        <v>294.73</v>
      </c>
      <c r="BN7" s="25">
        <v>301.23</v>
      </c>
      <c r="BO7" s="25">
        <v>265.93</v>
      </c>
      <c r="BP7" s="25">
        <v>104.2</v>
      </c>
      <c r="BQ7" s="25">
        <v>87.7</v>
      </c>
      <c r="BR7" s="25">
        <v>93.25</v>
      </c>
      <c r="BS7" s="25">
        <v>73.22</v>
      </c>
      <c r="BT7" s="25">
        <v>81.5</v>
      </c>
      <c r="BU7" s="25">
        <v>106.11</v>
      </c>
      <c r="BV7" s="25">
        <v>103.75</v>
      </c>
      <c r="BW7" s="25">
        <v>105.3</v>
      </c>
      <c r="BX7" s="25">
        <v>99.41</v>
      </c>
      <c r="BY7" s="25">
        <v>101.11</v>
      </c>
      <c r="BZ7" s="25">
        <v>97.82</v>
      </c>
      <c r="CA7" s="25">
        <v>127.79</v>
      </c>
      <c r="CB7" s="25">
        <v>137.09</v>
      </c>
      <c r="CC7" s="25">
        <v>140.84</v>
      </c>
      <c r="CD7" s="25">
        <v>145.27000000000001</v>
      </c>
      <c r="CE7" s="25">
        <v>137.05000000000001</v>
      </c>
      <c r="CF7" s="25">
        <v>161.03</v>
      </c>
      <c r="CG7" s="25">
        <v>159.93</v>
      </c>
      <c r="CH7" s="25">
        <v>162.77000000000001</v>
      </c>
      <c r="CI7" s="25">
        <v>170.87</v>
      </c>
      <c r="CJ7" s="25">
        <v>171.09</v>
      </c>
      <c r="CK7" s="25">
        <v>177.56</v>
      </c>
      <c r="CL7" s="25">
        <v>75.72</v>
      </c>
      <c r="CM7" s="25">
        <v>75.98</v>
      </c>
      <c r="CN7" s="25">
        <v>75.17</v>
      </c>
      <c r="CO7" s="25">
        <v>85.09</v>
      </c>
      <c r="CP7" s="25">
        <v>83.86</v>
      </c>
      <c r="CQ7" s="25">
        <v>61.71</v>
      </c>
      <c r="CR7" s="25">
        <v>63.12</v>
      </c>
      <c r="CS7" s="25">
        <v>62.57</v>
      </c>
      <c r="CT7" s="25">
        <v>61.56</v>
      </c>
      <c r="CU7" s="25">
        <v>60.84</v>
      </c>
      <c r="CV7" s="25">
        <v>59.81</v>
      </c>
      <c r="CW7" s="25">
        <v>93.96</v>
      </c>
      <c r="CX7" s="25">
        <v>94.71</v>
      </c>
      <c r="CY7" s="25">
        <v>94.39</v>
      </c>
      <c r="CZ7" s="25">
        <v>93.87</v>
      </c>
      <c r="DA7" s="25">
        <v>93.26</v>
      </c>
      <c r="DB7" s="25">
        <v>90.03</v>
      </c>
      <c r="DC7" s="25">
        <v>90.09</v>
      </c>
      <c r="DD7" s="25">
        <v>90.21</v>
      </c>
      <c r="DE7" s="25">
        <v>90.11</v>
      </c>
      <c r="DF7" s="25">
        <v>89.73</v>
      </c>
      <c r="DG7" s="25">
        <v>89.42</v>
      </c>
      <c r="DH7" s="25">
        <v>46.63</v>
      </c>
      <c r="DI7" s="25">
        <v>47.84</v>
      </c>
      <c r="DJ7" s="25">
        <v>48.76</v>
      </c>
      <c r="DK7" s="25">
        <v>49.22</v>
      </c>
      <c r="DL7" s="25">
        <v>50.54</v>
      </c>
      <c r="DM7" s="25">
        <v>49.6</v>
      </c>
      <c r="DN7" s="25">
        <v>50.31</v>
      </c>
      <c r="DO7" s="25">
        <v>50.74</v>
      </c>
      <c r="DP7" s="25">
        <v>51.49</v>
      </c>
      <c r="DQ7" s="25">
        <v>51.94</v>
      </c>
      <c r="DR7" s="25">
        <v>52.02</v>
      </c>
      <c r="DS7" s="25">
        <v>11.42</v>
      </c>
      <c r="DT7" s="25">
        <v>8.5299999999999994</v>
      </c>
      <c r="DU7" s="25">
        <v>23.5</v>
      </c>
      <c r="DV7" s="25">
        <v>26.24</v>
      </c>
      <c r="DW7" s="25">
        <v>28.68</v>
      </c>
      <c r="DX7" s="25">
        <v>20.49</v>
      </c>
      <c r="DY7" s="25">
        <v>21.34</v>
      </c>
      <c r="DZ7" s="25">
        <v>23.27</v>
      </c>
      <c r="EA7" s="25">
        <v>25.18</v>
      </c>
      <c r="EB7" s="25">
        <v>26.52</v>
      </c>
      <c r="EC7" s="25">
        <v>25.37</v>
      </c>
      <c r="ED7" s="25">
        <v>0.66</v>
      </c>
      <c r="EE7" s="25">
        <v>0.53</v>
      </c>
      <c r="EF7" s="25">
        <v>0.7</v>
      </c>
      <c r="EG7" s="25">
        <v>0.48</v>
      </c>
      <c r="EH7" s="25">
        <v>0.51</v>
      </c>
      <c r="EI7" s="25">
        <v>0.72</v>
      </c>
      <c r="EJ7" s="25">
        <v>0.69</v>
      </c>
      <c r="EK7" s="25">
        <v>0.69</v>
      </c>
      <c r="EL7" s="25">
        <v>0.67</v>
      </c>
      <c r="EM7" s="25">
        <v>0.61</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dcterms:created xsi:type="dcterms:W3CDTF">2025-01-24T06:50:30Z</dcterms:created>
  <dcterms:modified xsi:type="dcterms:W3CDTF">2025-02-12T06:32:45Z</dcterms:modified>
  <cp:category/>
</cp:coreProperties>
</file>