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6_公開用データ\01 水道\"/>
    </mc:Choice>
  </mc:AlternateContent>
  <xr:revisionPtr revIDLastSave="0" documentId="13_ncr:1_{1C079E48-23CD-4AEA-9C8E-6336F5D47BC3}" xr6:coauthVersionLast="47" xr6:coauthVersionMax="47" xr10:uidLastSave="{00000000-0000-0000-0000-000000000000}"/>
  <workbookProtection workbookAlgorithmName="SHA-512" workbookHashValue="ufuuY3f860oc5r/HU9uFwCHzxSl/FpRU+nb72y/EYlchW0dKIItAAaK5s1wUZ82o4p7ceuu6nENLyglk2lYVDA==" workbookSaltValue="0OCahQY8fo+FUwCsHlfC9Q==" workbookSpinCount="100000" lockStructure="1"/>
  <bookViews>
    <workbookView xWindow="-110" yWindow="-110" windowWidth="22780" windowHeight="146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I85" i="4"/>
  <c r="H85" i="4"/>
  <c r="F85" i="4"/>
  <c r="E85" i="4"/>
  <c r="BB10" i="4"/>
  <c r="AT10" i="4"/>
  <c r="AL10" i="4"/>
  <c r="W10" i="4"/>
  <c r="I10" i="4"/>
  <c r="B10" i="4"/>
  <c r="BB8" i="4"/>
  <c r="AT8" i="4"/>
  <c r="AL8" i="4"/>
  <c r="AD8" i="4"/>
  <c r="W8" i="4"/>
  <c r="P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<sst xmlns="http://schemas.openxmlformats.org/spreadsheetml/2006/main" count="228" uniqueCount="113">
  <si>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</si>
  <si>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</si>
  <si>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</si>
  <si>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</si>
  <si>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</si>
  <si>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</si>
  <si>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</si>
  <si>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</si>
  <si>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</si>
  <si>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</si>
  <si>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</si>
  <si>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</si>
  <si>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</si>
  <si>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</si>
  <si>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</si>
  <si>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</si>
  <si>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</si>
  <si>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</si>
  <si>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</si>
  <si>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</si>
  <si>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</si>
  <si>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</si>
  <si>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</si>
  <si>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</si>
  <si>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</si>
  <si>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</si>
  <si>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</si>
  <si>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</si>
  <si>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</si>
  <si>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</si>
  <si>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</si>
  <si>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</si>
  <si>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</si>
  <si>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</si>
  <si>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</si>
  <si>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</si>
  <si>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</si>
  <si>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</si>
  <si>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</si>
  <si>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</si>
  <si>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</si>
  <si>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</si>
  <si>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</si>
  <si>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</si>
  <si>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</si>
  <si>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</si>
  <si>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</si>
  <si>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</si>
  <si>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</si>
  <si>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</si>
  <si>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</si>
  <si>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</si>
  <si>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</si>
  <si>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</si>
  <si>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</si>
  <si>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</si>
  <si>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</si>
  <si>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</si>
  <si>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</si>
  <si>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</si>
  <si>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</si>
  <si>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</si>
  <si>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</si>
  <si>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</si>
  <si>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</si>
  <si>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</si>
  <si>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</si>
  <si>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</si>
  <si>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</si>
  <si>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</si>
  <si>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</si>
  <si>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</si>
  <si>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</si>
  <si>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</si>
  <si>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</si>
  <si>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</si>
  <si>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</si>
  <si>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</si>
  <si>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</si>
  <si>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</si>
  <si>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</si>
  <si>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</si>
  <si>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</si>
  <si>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</si>
  <si>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</si>
  <si>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</si>
  <si>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</si>
  <si>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</si>
  <si>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</si>
  <si>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</si>
  <si>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</si>
  <si>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</si>
  <si>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</si>
  <si>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豊田市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</si>
  <si>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</si>
  <si>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</si>
  <si>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</si>
  <si>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</si>
  <si>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</si>
  <si>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</si>
  <si>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</si>
  <si>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</si>
  <si>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</si>
  <si>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</si>
  <si>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</si>
  <si>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</si>
  <si>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</si>
  <si>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</si>
  <si>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</si>
  <si>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</si>
  <si>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①経常収支比率は、１００％以上を維持していることから維持管理費等の経費に対し必要な給水収益や繰入等の財源を確保できており健全性は保たれている。
③流動比率は、１００％を超えていることから短期的な債務に対する支払能力を有しており健全性は保たれている。
④企業債残高対給水収益比率は、計画的な更新等の投資にあわせ、料金水準を踏まえながら企業債による借入を実施しており利用者負担の平準化を図っている。
⑤料金回収率は、１００％を下回っていることから更なる経費削減による効率化と適切な料金収入の確保が必要である。
⑥給水原価は、施設の統廃合等を進めることで水運用の効率性を高めており、できるだけ低く抑えるよう取り組んでいる。
⑦施設利用率は、高い数値となるよう広域化・共同化等に取り組んでいる。
⑧有収率は、山間部において必要な管末放水等の影響で値が変動する。</t>
    <rPh sb="16" eb="18">
      <t>イジ</t>
    </rPh>
    <rPh sb="33" eb="35">
      <t>ケイヒ</t>
    </rPh>
    <rPh sb="36" eb="37">
      <t>タイ</t>
    </rPh>
    <rPh sb="38" eb="40">
      <t>ヒツヨウ</t>
    </rPh>
    <rPh sb="41" eb="45">
      <t>キュウスイシュウエキ</t>
    </rPh>
    <rPh sb="46" eb="49">
      <t>クリイレトウ</t>
    </rPh>
    <rPh sb="53" eb="55">
      <t>カクホ</t>
    </rPh>
    <rPh sb="60" eb="63">
      <t>ケンゼンセイ</t>
    </rPh>
    <rPh sb="64" eb="65">
      <t>タモ</t>
    </rPh>
    <rPh sb="108" eb="109">
      <t>ユウ</t>
    </rPh>
    <rPh sb="113" eb="116">
      <t>ケンゼンセイ</t>
    </rPh>
    <rPh sb="117" eb="118">
      <t>タモ</t>
    </rPh>
    <rPh sb="140" eb="143">
      <t>ケイカクテキ</t>
    </rPh>
    <rPh sb="144" eb="147">
      <t>コウシントウ</t>
    </rPh>
    <rPh sb="155" eb="159">
      <t>リョウキンスイジュン</t>
    </rPh>
    <rPh sb="160" eb="161">
      <t>フ</t>
    </rPh>
    <rPh sb="166" eb="169">
      <t>キギョウサイ</t>
    </rPh>
    <rPh sb="172" eb="174">
      <t>カリイレ</t>
    </rPh>
    <rPh sb="175" eb="177">
      <t>ジッシ</t>
    </rPh>
    <rPh sb="181" eb="186">
      <t>リヨウシャフタン</t>
    </rPh>
    <rPh sb="187" eb="190">
      <t>ヘイジュンカ</t>
    </rPh>
    <rPh sb="191" eb="192">
      <t>ハカ</t>
    </rPh>
    <rPh sb="221" eb="222">
      <t>サラ</t>
    </rPh>
    <rPh sb="224" eb="228">
      <t>ケイヒサクゲン</t>
    </rPh>
    <rPh sb="231" eb="234">
      <t>コウリツカ</t>
    </rPh>
    <rPh sb="246" eb="248">
      <t>ヒツヨウ</t>
    </rPh>
    <rPh sb="260" eb="262">
      <t>シセツ</t>
    </rPh>
    <rPh sb="263" eb="267">
      <t>トウハイゴウトウ</t>
    </rPh>
    <rPh sb="268" eb="269">
      <t>スス</t>
    </rPh>
    <rPh sb="274" eb="277">
      <t>ミズウンヨウ</t>
    </rPh>
    <rPh sb="278" eb="281">
      <t>コウリツセイ</t>
    </rPh>
    <rPh sb="282" eb="283">
      <t>タカ</t>
    </rPh>
    <rPh sb="293" eb="294">
      <t>ヒク</t>
    </rPh>
    <rPh sb="295" eb="296">
      <t>オサ</t>
    </rPh>
    <rPh sb="300" eb="301">
      <t>ト</t>
    </rPh>
    <rPh sb="302" eb="303">
      <t>ク</t>
    </rPh>
    <rPh sb="317" eb="318">
      <t>タカ</t>
    </rPh>
    <rPh sb="319" eb="321">
      <t>スウチ</t>
    </rPh>
    <rPh sb="333" eb="334">
      <t>トウ</t>
    </rPh>
    <rPh sb="335" eb="336">
      <t>ト</t>
    </rPh>
    <rPh sb="337" eb="338">
      <t>ク</t>
    </rPh>
    <rPh sb="357" eb="359">
      <t>ヒツヨウ</t>
    </rPh>
    <rPh sb="364" eb="365">
      <t>トウ</t>
    </rPh>
    <rPh sb="366" eb="368">
      <t>エイキョウ</t>
    </rPh>
    <rPh sb="369" eb="370">
      <t>アタイ</t>
    </rPh>
    <rPh sb="371" eb="373">
      <t>ヘンドウ</t>
    </rPh>
    <phoneticPr fontId="4"/>
  </si>
  <si>
    <t>　老朽化の状況は、①有形固定資産減価償却率及び②管路経年化率が示すとおり、老朽化が進みつつあるといえる。③管路更新率の更なる向上を目指し、ストックマネジメント計画に基づく計画的な施設更新に取り組んでいる。</t>
    <rPh sb="1" eb="4">
      <t>ロウキュウカ</t>
    </rPh>
    <rPh sb="5" eb="7">
      <t>ジョウキョウ</t>
    </rPh>
    <rPh sb="10" eb="16">
      <t>ユウケイコテイシサン</t>
    </rPh>
    <rPh sb="16" eb="21">
      <t>ゲンカショウキャクリツ</t>
    </rPh>
    <rPh sb="21" eb="22">
      <t>オヨ</t>
    </rPh>
    <rPh sb="24" eb="30">
      <t>カンロケイネンカリツ</t>
    </rPh>
    <rPh sb="31" eb="32">
      <t>シメ</t>
    </rPh>
    <rPh sb="41" eb="42">
      <t>スス</t>
    </rPh>
    <rPh sb="59" eb="60">
      <t>サラ</t>
    </rPh>
    <rPh sb="62" eb="64">
      <t>コウジョウ</t>
    </rPh>
    <rPh sb="65" eb="67">
      <t>メザ</t>
    </rPh>
    <rPh sb="85" eb="88">
      <t>ケイカクテキ</t>
    </rPh>
    <rPh sb="89" eb="91">
      <t>シセツ</t>
    </rPh>
    <rPh sb="91" eb="93">
      <t>コウシン</t>
    </rPh>
    <rPh sb="94" eb="95">
      <t>ト</t>
    </rPh>
    <rPh sb="96" eb="97">
      <t>ク</t>
    </rPh>
    <phoneticPr fontId="4"/>
  </si>
  <si>
    <t>　経営の健全性・効率性については、経常収支比率は１００％以上で推移しており、健全な財務状況である。しかし、中長期的な水需要の減少に加えて、県水受水費の増額や物価上昇による維持管理費の増加など、外的要因に大きく影響を受け、厳しい経営状況が続くことが想定される。
　老朽化対策については、着実に実施しているが、老朽化した施設や管路は年々増加している。今後も引き続き、水道ストックマネジメント計画に基づいて、安全性と経済性を勘案した効果的な施設更新を推進していく必要がある。
　また、老朽化対策だけでなく能登半島地震を踏まえた上下水道一体での耐震対策などを推進していく必要がある。
　こうした老朽化対策や災害対策を計画的に推進し、水道水の安定供給を継続するため、令和６年４月から水道料金が増額改定されたが、広域化・共同化の取組や配水区域の再編などの経営効率化を図り、水道事業経営の更なる安定化に取り組む必要がある。</t>
    <rPh sb="53" eb="57">
      <t>チュウチョウキテキ</t>
    </rPh>
    <rPh sb="69" eb="71">
      <t>ケンスイ</t>
    </rPh>
    <rPh sb="71" eb="74">
      <t>ジュスイヒ</t>
    </rPh>
    <rPh sb="75" eb="77">
      <t>ゾウガク</t>
    </rPh>
    <rPh sb="249" eb="251">
      <t>ノト</t>
    </rPh>
    <rPh sb="251" eb="255">
      <t>ハントウジシン</t>
    </rPh>
    <rPh sb="256" eb="257">
      <t>フ</t>
    </rPh>
    <rPh sb="260" eb="264">
      <t>ジョウゲスイドウ</t>
    </rPh>
    <rPh sb="264" eb="266">
      <t>イッタイ</t>
    </rPh>
    <rPh sb="268" eb="272">
      <t>タイシンタイサク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</si>
</sst>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5"/>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8" xfId="0" applyFont="1" applyBorder="1" applyAlignment="1">
      <alignment horizontal="left" vertical="center"/>
    </xf>
    <xf numFmtId="0" fontId="17" fillId="0" borderId="9" xfId="0" applyFont="1" applyBorder="1" applyAlignment="1">
      <alignment horizontal="left" vertical="center"/>
    </xf>
    <xf numFmtId="0" fontId="17" fillId="0" borderId="0" xfId="0" applyFont="1" applyAlignment="1">
      <alignment horizontal="left" vertical="center"/>
    </xf>
    <xf numFmtId="0" fontId="17"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1.08</c:v>
                </c:pt>
                <c:pt idx="1">
                  <c:v>0.99</c:v>
                </c:pt>
                <c:pt idx="2">
                  <c:v>0.94</c:v>
                </c:pt>
                <c:pt idx="3">
                  <c:v>0.67</c:v>
                </c:pt>
                <c:pt idx="4">
                  <c:v>0.86</c:v>
                </c:pt>
              </c:numCache>
            </c:numRef>
          </c:val>
          <c:extLst>
            <c:ext xmlns:c16="http://schemas.microsoft.com/office/drawing/2014/chart" uri="{C3380CC4-5D6E-409C-BE32-E72D297353CC}">
              <c16:uniqueId val="{00000000-169A-45ED-AA6A-5967EA88B9F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0.73</c:v>
                </c:pt>
                <c:pt idx="1">
                  <c:v>0.79</c:v>
                </c:pt>
                <c:pt idx="2">
                  <c:v>0.75</c:v>
                </c:pt>
                <c:pt idx="3">
                  <c:v>0.78</c:v>
                </c:pt>
                <c:pt idx="4">
                  <c:v>0.73</c:v>
                </c:pt>
              </c:numCache>
            </c:numRef>
          </c:val>
          <c:smooth val="0"/>
          <c:extLst>
            <c:ext xmlns:c16="http://schemas.microsoft.com/office/drawing/2014/chart" uri="{C3380CC4-5D6E-409C-BE32-E72D297353CC}">
              <c16:uniqueId val="{00000001-169A-45ED-AA6A-5967EA88B9F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70.739999999999995</c:v>
                </c:pt>
                <c:pt idx="1">
                  <c:v>71.17</c:v>
                </c:pt>
                <c:pt idx="2">
                  <c:v>69.88</c:v>
                </c:pt>
                <c:pt idx="3">
                  <c:v>68.88</c:v>
                </c:pt>
                <c:pt idx="4">
                  <c:v>68.53</c:v>
                </c:pt>
              </c:numCache>
            </c:numRef>
          </c:val>
          <c:extLst>
            <c:ext xmlns:c16="http://schemas.microsoft.com/office/drawing/2014/chart" uri="{C3380CC4-5D6E-409C-BE32-E72D297353CC}">
              <c16:uniqueId val="{00000000-DA02-4264-9E11-F77DED7EFBE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63.16</c:v>
                </c:pt>
                <c:pt idx="1">
                  <c:v>64.41</c:v>
                </c:pt>
                <c:pt idx="2">
                  <c:v>64.11</c:v>
                </c:pt>
                <c:pt idx="3">
                  <c:v>63.81</c:v>
                </c:pt>
                <c:pt idx="4">
                  <c:v>63.58</c:v>
                </c:pt>
              </c:numCache>
            </c:numRef>
          </c:val>
          <c:smooth val="0"/>
          <c:extLst>
            <c:ext xmlns:c16="http://schemas.microsoft.com/office/drawing/2014/chart" uri="{C3380CC4-5D6E-409C-BE32-E72D297353CC}">
              <c16:uniqueId val="{00000001-DA02-4264-9E11-F77DED7EFBE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89.06</c:v>
                </c:pt>
                <c:pt idx="1">
                  <c:v>89.54</c:v>
                </c:pt>
                <c:pt idx="2">
                  <c:v>89.74</c:v>
                </c:pt>
                <c:pt idx="3">
                  <c:v>89.59</c:v>
                </c:pt>
                <c:pt idx="4">
                  <c:v>89.1</c:v>
                </c:pt>
              </c:numCache>
            </c:numRef>
          </c:val>
          <c:extLst>
            <c:ext xmlns:c16="http://schemas.microsoft.com/office/drawing/2014/chart" uri="{C3380CC4-5D6E-409C-BE32-E72D297353CC}">
              <c16:uniqueId val="{00000000-3784-4C1A-95D0-7D709F10262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91.48</c:v>
                </c:pt>
                <c:pt idx="1">
                  <c:v>91.64</c:v>
                </c:pt>
                <c:pt idx="2">
                  <c:v>92.09</c:v>
                </c:pt>
                <c:pt idx="3">
                  <c:v>91.76</c:v>
                </c:pt>
                <c:pt idx="4">
                  <c:v>91.22</c:v>
                </c:pt>
              </c:numCache>
            </c:numRef>
          </c:val>
          <c:smooth val="0"/>
          <c:extLst>
            <c:ext xmlns:c16="http://schemas.microsoft.com/office/drawing/2014/chart" uri="{C3380CC4-5D6E-409C-BE32-E72D297353CC}">
              <c16:uniqueId val="{00000001-3784-4C1A-95D0-7D709F10262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104.99</c:v>
                </c:pt>
                <c:pt idx="1">
                  <c:v>105.32</c:v>
                </c:pt>
                <c:pt idx="2">
                  <c:v>104.14</c:v>
                </c:pt>
                <c:pt idx="3">
                  <c:v>102.03</c:v>
                </c:pt>
                <c:pt idx="4">
                  <c:v>109.39</c:v>
                </c:pt>
              </c:numCache>
            </c:numRef>
          </c:val>
          <c:extLst>
            <c:ext xmlns:c16="http://schemas.microsoft.com/office/drawing/2014/chart" uri="{C3380CC4-5D6E-409C-BE32-E72D297353CC}">
              <c16:uniqueId val="{00000000-654C-4810-AA08-1F6FDD35005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113.57</c:v>
                </c:pt>
                <c:pt idx="1">
                  <c:v>112.59</c:v>
                </c:pt>
                <c:pt idx="2">
                  <c:v>113.87</c:v>
                </c:pt>
                <c:pt idx="3">
                  <c:v>109.87</c:v>
                </c:pt>
                <c:pt idx="4">
                  <c:v>109.81</c:v>
                </c:pt>
              </c:numCache>
            </c:numRef>
          </c:val>
          <c:smooth val="0"/>
          <c:extLst>
            <c:ext xmlns:c16="http://schemas.microsoft.com/office/drawing/2014/chart" uri="{C3380CC4-5D6E-409C-BE32-E72D297353CC}">
              <c16:uniqueId val="{00000001-654C-4810-AA08-1F6FDD35005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45.2</c:v>
                </c:pt>
                <c:pt idx="1">
                  <c:v>46.41</c:v>
                </c:pt>
                <c:pt idx="2">
                  <c:v>47.19</c:v>
                </c:pt>
                <c:pt idx="3">
                  <c:v>48.37</c:v>
                </c:pt>
                <c:pt idx="4">
                  <c:v>49.56</c:v>
                </c:pt>
              </c:numCache>
            </c:numRef>
          </c:val>
          <c:extLst>
            <c:ext xmlns:c16="http://schemas.microsoft.com/office/drawing/2014/chart" uri="{C3380CC4-5D6E-409C-BE32-E72D297353CC}">
              <c16:uniqueId val="{00000000-F8AA-44FF-956A-90D6E2B5331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51.13</c:v>
                </c:pt>
                <c:pt idx="1">
                  <c:v>51.62</c:v>
                </c:pt>
                <c:pt idx="2">
                  <c:v>52.16</c:v>
                </c:pt>
                <c:pt idx="3">
                  <c:v>52.59</c:v>
                </c:pt>
                <c:pt idx="4">
                  <c:v>52.74</c:v>
                </c:pt>
              </c:numCache>
            </c:numRef>
          </c:val>
          <c:smooth val="0"/>
          <c:extLst>
            <c:ext xmlns:c16="http://schemas.microsoft.com/office/drawing/2014/chart" uri="{C3380CC4-5D6E-409C-BE32-E72D297353CC}">
              <c16:uniqueId val="{00000001-F8AA-44FF-956A-90D6E2B5331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13.07</c:v>
                </c:pt>
                <c:pt idx="1">
                  <c:v>13.16</c:v>
                </c:pt>
                <c:pt idx="2">
                  <c:v>14.85</c:v>
                </c:pt>
                <c:pt idx="3">
                  <c:v>16.760000000000002</c:v>
                </c:pt>
                <c:pt idx="4">
                  <c:v>18.5</c:v>
                </c:pt>
              </c:numCache>
            </c:numRef>
          </c:val>
          <c:extLst>
            <c:ext xmlns:c16="http://schemas.microsoft.com/office/drawing/2014/chart" uri="{C3380CC4-5D6E-409C-BE32-E72D297353CC}">
              <c16:uniqueId val="{00000000-2B7E-47B3-BF33-5FADFA345B4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22.41</c:v>
                </c:pt>
                <c:pt idx="1">
                  <c:v>23.68</c:v>
                </c:pt>
                <c:pt idx="2">
                  <c:v>25.76</c:v>
                </c:pt>
                <c:pt idx="3">
                  <c:v>27.51</c:v>
                </c:pt>
                <c:pt idx="4">
                  <c:v>28.57</c:v>
                </c:pt>
              </c:numCache>
            </c:numRef>
          </c:val>
          <c:smooth val="0"/>
          <c:extLst>
            <c:ext xmlns:c16="http://schemas.microsoft.com/office/drawing/2014/chart" uri="{C3380CC4-5D6E-409C-BE32-E72D297353CC}">
              <c16:uniqueId val="{00000001-2B7E-47B3-BF33-5FADFA345B4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A3B-42F9-A828-61DDCDC4E54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A3B-42F9-A828-61DDCDC4E54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447.11</c:v>
                </c:pt>
                <c:pt idx="1">
                  <c:v>391.81</c:v>
                </c:pt>
                <c:pt idx="2">
                  <c:v>343.03</c:v>
                </c:pt>
                <c:pt idx="3">
                  <c:v>331.73</c:v>
                </c:pt>
                <c:pt idx="4">
                  <c:v>399.75</c:v>
                </c:pt>
              </c:numCache>
            </c:numRef>
          </c:val>
          <c:extLst>
            <c:ext xmlns:c16="http://schemas.microsoft.com/office/drawing/2014/chart" uri="{C3380CC4-5D6E-409C-BE32-E72D297353CC}">
              <c16:uniqueId val="{00000000-E5B4-4E8B-A44F-486F9CE8B6A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250.03</c:v>
                </c:pt>
                <c:pt idx="1">
                  <c:v>239.45</c:v>
                </c:pt>
                <c:pt idx="2">
                  <c:v>246.01</c:v>
                </c:pt>
                <c:pt idx="3">
                  <c:v>228.89</c:v>
                </c:pt>
                <c:pt idx="4">
                  <c:v>232.66</c:v>
                </c:pt>
              </c:numCache>
            </c:numRef>
          </c:val>
          <c:smooth val="0"/>
          <c:extLst>
            <c:ext xmlns:c16="http://schemas.microsoft.com/office/drawing/2014/chart" uri="{C3380CC4-5D6E-409C-BE32-E72D297353CC}">
              <c16:uniqueId val="{00000001-E5B4-4E8B-A44F-486F9CE8B6A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152.83000000000001</c:v>
                </c:pt>
                <c:pt idx="1">
                  <c:v>152.94999999999999</c:v>
                </c:pt>
                <c:pt idx="2">
                  <c:v>140.76</c:v>
                </c:pt>
                <c:pt idx="3">
                  <c:v>128.82</c:v>
                </c:pt>
                <c:pt idx="4">
                  <c:v>129.94</c:v>
                </c:pt>
              </c:numCache>
            </c:numRef>
          </c:val>
          <c:extLst>
            <c:ext xmlns:c16="http://schemas.microsoft.com/office/drawing/2014/chart" uri="{C3380CC4-5D6E-409C-BE32-E72D297353CC}">
              <c16:uniqueId val="{00000000-C5B4-4A7F-BFF6-752DAE0872C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254.19</c:v>
                </c:pt>
                <c:pt idx="1">
                  <c:v>259.56</c:v>
                </c:pt>
                <c:pt idx="2">
                  <c:v>248.92</c:v>
                </c:pt>
                <c:pt idx="3">
                  <c:v>251.26</c:v>
                </c:pt>
                <c:pt idx="4">
                  <c:v>255.84</c:v>
                </c:pt>
              </c:numCache>
            </c:numRef>
          </c:val>
          <c:smooth val="0"/>
          <c:extLst>
            <c:ext xmlns:c16="http://schemas.microsoft.com/office/drawing/2014/chart" uri="{C3380CC4-5D6E-409C-BE32-E72D297353CC}">
              <c16:uniqueId val="{00000001-C5B4-4A7F-BFF6-752DAE0872C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95.77</c:v>
                </c:pt>
                <c:pt idx="1">
                  <c:v>88.16</c:v>
                </c:pt>
                <c:pt idx="2">
                  <c:v>95.22</c:v>
                </c:pt>
                <c:pt idx="3">
                  <c:v>92.98</c:v>
                </c:pt>
                <c:pt idx="4">
                  <c:v>92.49</c:v>
                </c:pt>
              </c:numCache>
            </c:numRef>
          </c:val>
          <c:extLst>
            <c:ext xmlns:c16="http://schemas.microsoft.com/office/drawing/2014/chart" uri="{C3380CC4-5D6E-409C-BE32-E72D297353CC}">
              <c16:uniqueId val="{00000000-F193-4CD9-81B3-0A1881DC5B6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107.42</c:v>
                </c:pt>
                <c:pt idx="1">
                  <c:v>105.07</c:v>
                </c:pt>
                <c:pt idx="2">
                  <c:v>107.54</c:v>
                </c:pt>
                <c:pt idx="3">
                  <c:v>101.93</c:v>
                </c:pt>
                <c:pt idx="4">
                  <c:v>102.36</c:v>
                </c:pt>
              </c:numCache>
            </c:numRef>
          </c:val>
          <c:smooth val="0"/>
          <c:extLst>
            <c:ext xmlns:c16="http://schemas.microsoft.com/office/drawing/2014/chart" uri="{C3380CC4-5D6E-409C-BE32-E72D297353CC}">
              <c16:uniqueId val="{00000001-F193-4CD9-81B3-0A1881DC5B6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195.85</c:v>
                </c:pt>
                <c:pt idx="1">
                  <c:v>191.33</c:v>
                </c:pt>
                <c:pt idx="2">
                  <c:v>193.72</c:v>
                </c:pt>
                <c:pt idx="3">
                  <c:v>199.41</c:v>
                </c:pt>
                <c:pt idx="4">
                  <c:v>201.51</c:v>
                </c:pt>
              </c:numCache>
            </c:numRef>
          </c:val>
          <c:extLst>
            <c:ext xmlns:c16="http://schemas.microsoft.com/office/drawing/2014/chart" uri="{C3380CC4-5D6E-409C-BE32-E72D297353CC}">
              <c16:uniqueId val="{00000000-3399-4F1E-9E5D-AF982BF4976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157.19</c:v>
                </c:pt>
                <c:pt idx="1">
                  <c:v>153.71</c:v>
                </c:pt>
                <c:pt idx="2">
                  <c:v>155.9</c:v>
                </c:pt>
                <c:pt idx="3">
                  <c:v>162.47</c:v>
                </c:pt>
                <c:pt idx="4">
                  <c:v>165.52</c:v>
                </c:pt>
              </c:numCache>
            </c:numRef>
          </c:val>
          <c:smooth val="0"/>
          <c:extLst>
            <c:ext xmlns:c16="http://schemas.microsoft.com/office/drawing/2014/chart" uri="{C3380CC4-5D6E-409C-BE32-E72D297353CC}">
              <c16:uniqueId val="{00000001-3399-4F1E-9E5D-AF982BF4976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2" t="s">
        <v>0</v>
      </c>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row>
    <row r="3" spans="1:78" ht="9.75" customHeight="1" x14ac:dyDescent="0.2">
      <c r="A3" s="2"/>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row>
    <row r="4" spans="1:78" ht="9.75" customHeight="1" x14ac:dyDescent="0.2">
      <c r="A4" s="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3" t="str">
        <f>データ!H6</f>
        <v>愛知県　豊田市</v>
      </c>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4"/>
      <c r="AE6" s="84"/>
      <c r="AF6" s="84"/>
      <c r="AG6" s="8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5"/>
      <c r="D7" s="45"/>
      <c r="E7" s="45"/>
      <c r="F7" s="45"/>
      <c r="G7" s="45"/>
      <c r="H7" s="45"/>
      <c r="I7" s="44" t="s">
        <v>2</v>
      </c>
      <c r="J7" s="45"/>
      <c r="K7" s="45"/>
      <c r="L7" s="45"/>
      <c r="M7" s="45"/>
      <c r="N7" s="45"/>
      <c r="O7" s="73"/>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85" t="s">
        <v>9</v>
      </c>
      <c r="BM7" s="86"/>
      <c r="BN7" s="86"/>
      <c r="BO7" s="86"/>
      <c r="BP7" s="86"/>
      <c r="BQ7" s="86"/>
      <c r="BR7" s="86"/>
      <c r="BS7" s="86"/>
      <c r="BT7" s="86"/>
      <c r="BU7" s="86"/>
      <c r="BV7" s="86"/>
      <c r="BW7" s="86"/>
      <c r="BX7" s="86"/>
      <c r="BY7" s="87"/>
    </row>
    <row r="8" spans="1:78" ht="18.75" customHeight="1" x14ac:dyDescent="0.2">
      <c r="A8" s="2"/>
      <c r="B8" s="78" t="str">
        <f>データ!$I$6</f>
        <v>法適用</v>
      </c>
      <c r="C8" s="79"/>
      <c r="D8" s="79"/>
      <c r="E8" s="79"/>
      <c r="F8" s="79"/>
      <c r="G8" s="79"/>
      <c r="H8" s="79"/>
      <c r="I8" s="78" t="str">
        <f>データ!$J$6</f>
        <v>水道事業</v>
      </c>
      <c r="J8" s="79"/>
      <c r="K8" s="79"/>
      <c r="L8" s="79"/>
      <c r="M8" s="79"/>
      <c r="N8" s="79"/>
      <c r="O8" s="80"/>
      <c r="P8" s="81" t="str">
        <f>データ!$K$6</f>
        <v>末端給水事業</v>
      </c>
      <c r="Q8" s="81"/>
      <c r="R8" s="81"/>
      <c r="S8" s="81"/>
      <c r="T8" s="81"/>
      <c r="U8" s="81"/>
      <c r="V8" s="81"/>
      <c r="W8" s="81" t="str">
        <f>データ!$L$6</f>
        <v>A1</v>
      </c>
      <c r="X8" s="81"/>
      <c r="Y8" s="81"/>
      <c r="Z8" s="81"/>
      <c r="AA8" s="81"/>
      <c r="AB8" s="81"/>
      <c r="AC8" s="81"/>
      <c r="AD8" s="81" t="str">
        <f>データ!$M$6</f>
        <v>自治体職員</v>
      </c>
      <c r="AE8" s="81"/>
      <c r="AF8" s="81"/>
      <c r="AG8" s="81"/>
      <c r="AH8" s="81"/>
      <c r="AI8" s="81"/>
      <c r="AJ8" s="81"/>
      <c r="AK8" s="2"/>
      <c r="AL8" s="72">
        <f>データ!$R$6</f>
        <v>416383</v>
      </c>
      <c r="AM8" s="72"/>
      <c r="AN8" s="72"/>
      <c r="AO8" s="72"/>
      <c r="AP8" s="72"/>
      <c r="AQ8" s="72"/>
      <c r="AR8" s="72"/>
      <c r="AS8" s="72"/>
      <c r="AT8" s="36">
        <f>データ!$S$6</f>
        <v>918.32</v>
      </c>
      <c r="AU8" s="37"/>
      <c r="AV8" s="37"/>
      <c r="AW8" s="37"/>
      <c r="AX8" s="37"/>
      <c r="AY8" s="37"/>
      <c r="AZ8" s="37"/>
      <c r="BA8" s="37"/>
      <c r="BB8" s="55">
        <f>データ!$T$6</f>
        <v>453.42</v>
      </c>
      <c r="BC8" s="55"/>
      <c r="BD8" s="55"/>
      <c r="BE8" s="55"/>
      <c r="BF8" s="55"/>
      <c r="BG8" s="55"/>
      <c r="BH8" s="55"/>
      <c r="BI8" s="55"/>
      <c r="BJ8" s="3"/>
      <c r="BK8" s="3"/>
      <c r="BL8" s="74" t="s">
        <v>10</v>
      </c>
      <c r="BM8" s="75"/>
      <c r="BN8" s="76" t="s">
        <v>11</v>
      </c>
      <c r="BO8" s="76"/>
      <c r="BP8" s="76"/>
      <c r="BQ8" s="76"/>
      <c r="BR8" s="76"/>
      <c r="BS8" s="76"/>
      <c r="BT8" s="76"/>
      <c r="BU8" s="76"/>
      <c r="BV8" s="76"/>
      <c r="BW8" s="76"/>
      <c r="BX8" s="76"/>
      <c r="BY8" s="77"/>
    </row>
    <row r="9" spans="1:78" ht="18.75" customHeight="1" x14ac:dyDescent="0.2">
      <c r="A9" s="2"/>
      <c r="B9" s="44" t="s">
        <v>12</v>
      </c>
      <c r="C9" s="45"/>
      <c r="D9" s="45"/>
      <c r="E9" s="45"/>
      <c r="F9" s="45"/>
      <c r="G9" s="45"/>
      <c r="H9" s="45"/>
      <c r="I9" s="44" t="s">
        <v>13</v>
      </c>
      <c r="J9" s="45"/>
      <c r="K9" s="45"/>
      <c r="L9" s="45"/>
      <c r="M9" s="45"/>
      <c r="N9" s="45"/>
      <c r="O9" s="73"/>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2">
      <c r="A10" s="2"/>
      <c r="B10" s="36" t="str">
        <f>データ!$N$6</f>
        <v>-</v>
      </c>
      <c r="C10" s="37"/>
      <c r="D10" s="37"/>
      <c r="E10" s="37"/>
      <c r="F10" s="37"/>
      <c r="G10" s="37"/>
      <c r="H10" s="37"/>
      <c r="I10" s="36">
        <f>データ!$O$6</f>
        <v>89.32</v>
      </c>
      <c r="J10" s="37"/>
      <c r="K10" s="37"/>
      <c r="L10" s="37"/>
      <c r="M10" s="37"/>
      <c r="N10" s="37"/>
      <c r="O10" s="71"/>
      <c r="P10" s="55">
        <f>データ!$P$6</f>
        <v>99.97</v>
      </c>
      <c r="Q10" s="55"/>
      <c r="R10" s="55"/>
      <c r="S10" s="55"/>
      <c r="T10" s="55"/>
      <c r="U10" s="55"/>
      <c r="V10" s="55"/>
      <c r="W10" s="72">
        <f>データ!$Q$6</f>
        <v>2651</v>
      </c>
      <c r="X10" s="72"/>
      <c r="Y10" s="72"/>
      <c r="Z10" s="72"/>
      <c r="AA10" s="72"/>
      <c r="AB10" s="72"/>
      <c r="AC10" s="72"/>
      <c r="AD10" s="2"/>
      <c r="AE10" s="2"/>
      <c r="AF10" s="2"/>
      <c r="AG10" s="2"/>
      <c r="AH10" s="2"/>
      <c r="AI10" s="2"/>
      <c r="AJ10" s="2"/>
      <c r="AK10" s="2"/>
      <c r="AL10" s="72">
        <f>データ!$U$6</f>
        <v>415736</v>
      </c>
      <c r="AM10" s="72"/>
      <c r="AN10" s="72"/>
      <c r="AO10" s="72"/>
      <c r="AP10" s="72"/>
      <c r="AQ10" s="72"/>
      <c r="AR10" s="72"/>
      <c r="AS10" s="72"/>
      <c r="AT10" s="36">
        <f>データ!$V$6</f>
        <v>567.63</v>
      </c>
      <c r="AU10" s="37"/>
      <c r="AV10" s="37"/>
      <c r="AW10" s="37"/>
      <c r="AX10" s="37"/>
      <c r="AY10" s="37"/>
      <c r="AZ10" s="37"/>
      <c r="BA10" s="37"/>
      <c r="BB10" s="55">
        <f>データ!$W$6</f>
        <v>732.41</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65" t="s">
        <v>25</v>
      </c>
      <c r="BM14" s="66"/>
      <c r="BN14" s="66"/>
      <c r="BO14" s="66"/>
      <c r="BP14" s="66"/>
      <c r="BQ14" s="66"/>
      <c r="BR14" s="66"/>
      <c r="BS14" s="66"/>
      <c r="BT14" s="66"/>
      <c r="BU14" s="66"/>
      <c r="BV14" s="66"/>
      <c r="BW14" s="66"/>
      <c r="BX14" s="66"/>
      <c r="BY14" s="66"/>
      <c r="BZ14" s="67"/>
    </row>
    <row r="15" spans="1:78" ht="13.5" customHeight="1" x14ac:dyDescent="0.2">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68"/>
      <c r="BM15" s="69"/>
      <c r="BN15" s="69"/>
      <c r="BO15" s="69"/>
      <c r="BP15" s="69"/>
      <c r="BQ15" s="69"/>
      <c r="BR15" s="69"/>
      <c r="BS15" s="69"/>
      <c r="BT15" s="69"/>
      <c r="BU15" s="69"/>
      <c r="BV15" s="69"/>
      <c r="BW15" s="69"/>
      <c r="BX15" s="69"/>
      <c r="BY15" s="69"/>
      <c r="BZ15" s="7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110</v>
      </c>
      <c r="BM16" s="39"/>
      <c r="BN16" s="39"/>
      <c r="BO16" s="39"/>
      <c r="BP16" s="39"/>
      <c r="BQ16" s="39"/>
      <c r="BR16" s="39"/>
      <c r="BS16" s="39"/>
      <c r="BT16" s="39"/>
      <c r="BU16" s="39"/>
      <c r="BV16" s="39"/>
      <c r="BW16" s="39"/>
      <c r="BX16" s="39"/>
      <c r="BY16" s="39"/>
      <c r="BZ16" s="4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111</v>
      </c>
      <c r="BM47" s="39"/>
      <c r="BN47" s="39"/>
      <c r="BO47" s="39"/>
      <c r="BP47" s="39"/>
      <c r="BQ47" s="39"/>
      <c r="BR47" s="39"/>
      <c r="BS47" s="39"/>
      <c r="BT47" s="39"/>
      <c r="BU47" s="39"/>
      <c r="BV47" s="39"/>
      <c r="BW47" s="39"/>
      <c r="BX47" s="39"/>
      <c r="BY47" s="39"/>
      <c r="BZ47" s="4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2">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2">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1" t="s">
        <v>112</v>
      </c>
      <c r="BM66" s="39"/>
      <c r="BN66" s="39"/>
      <c r="BO66" s="39"/>
      <c r="BP66" s="39"/>
      <c r="BQ66" s="39"/>
      <c r="BR66" s="39"/>
      <c r="BS66" s="39"/>
      <c r="BT66" s="39"/>
      <c r="BU66" s="39"/>
      <c r="BV66" s="39"/>
      <c r="BW66" s="39"/>
      <c r="BX66" s="39"/>
      <c r="BY66" s="39"/>
      <c r="BZ66" s="4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At61FOnnBNoh33Oq5jzXHsql7HQJQprQhJO71sSw7bpiJN6v6wnV+Ng47MvtOHnMPHok3EvOyquw4B3Fx/pwUQ==" saltValue="wVPOqrd8ule+QKbGykvAD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9" t="s">
        <v>50</v>
      </c>
      <c r="I3" s="90"/>
      <c r="J3" s="90"/>
      <c r="K3" s="90"/>
      <c r="L3" s="90"/>
      <c r="M3" s="90"/>
      <c r="N3" s="90"/>
      <c r="O3" s="90"/>
      <c r="P3" s="90"/>
      <c r="Q3" s="90"/>
      <c r="R3" s="90"/>
      <c r="S3" s="90"/>
      <c r="T3" s="90"/>
      <c r="U3" s="90"/>
      <c r="V3" s="90"/>
      <c r="W3" s="91"/>
      <c r="X3" s="95" t="s">
        <v>51</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52</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2">
      <c r="A4" s="15" t="s">
        <v>53</v>
      </c>
      <c r="B4" s="17"/>
      <c r="C4" s="17"/>
      <c r="D4" s="17"/>
      <c r="E4" s="17"/>
      <c r="F4" s="17"/>
      <c r="G4" s="17"/>
      <c r="H4" s="92"/>
      <c r="I4" s="93"/>
      <c r="J4" s="93"/>
      <c r="K4" s="93"/>
      <c r="L4" s="93"/>
      <c r="M4" s="93"/>
      <c r="N4" s="93"/>
      <c r="O4" s="93"/>
      <c r="P4" s="93"/>
      <c r="Q4" s="93"/>
      <c r="R4" s="93"/>
      <c r="S4" s="93"/>
      <c r="T4" s="93"/>
      <c r="U4" s="93"/>
      <c r="V4" s="93"/>
      <c r="W4" s="94"/>
      <c r="X4" s="88" t="s">
        <v>54</v>
      </c>
      <c r="Y4" s="88"/>
      <c r="Z4" s="88"/>
      <c r="AA4" s="88"/>
      <c r="AB4" s="88"/>
      <c r="AC4" s="88"/>
      <c r="AD4" s="88"/>
      <c r="AE4" s="88"/>
      <c r="AF4" s="88"/>
      <c r="AG4" s="88"/>
      <c r="AH4" s="88"/>
      <c r="AI4" s="88" t="s">
        <v>55</v>
      </c>
      <c r="AJ4" s="88"/>
      <c r="AK4" s="88"/>
      <c r="AL4" s="88"/>
      <c r="AM4" s="88"/>
      <c r="AN4" s="88"/>
      <c r="AO4" s="88"/>
      <c r="AP4" s="88"/>
      <c r="AQ4" s="88"/>
      <c r="AR4" s="88"/>
      <c r="AS4" s="88"/>
      <c r="AT4" s="88" t="s">
        <v>56</v>
      </c>
      <c r="AU4" s="88"/>
      <c r="AV4" s="88"/>
      <c r="AW4" s="88"/>
      <c r="AX4" s="88"/>
      <c r="AY4" s="88"/>
      <c r="AZ4" s="88"/>
      <c r="BA4" s="88"/>
      <c r="BB4" s="88"/>
      <c r="BC4" s="88"/>
      <c r="BD4" s="88"/>
      <c r="BE4" s="88" t="s">
        <v>57</v>
      </c>
      <c r="BF4" s="88"/>
      <c r="BG4" s="88"/>
      <c r="BH4" s="88"/>
      <c r="BI4" s="88"/>
      <c r="BJ4" s="88"/>
      <c r="BK4" s="88"/>
      <c r="BL4" s="88"/>
      <c r="BM4" s="88"/>
      <c r="BN4" s="88"/>
      <c r="BO4" s="88"/>
      <c r="BP4" s="88" t="s">
        <v>58</v>
      </c>
      <c r="BQ4" s="88"/>
      <c r="BR4" s="88"/>
      <c r="BS4" s="88"/>
      <c r="BT4" s="88"/>
      <c r="BU4" s="88"/>
      <c r="BV4" s="88"/>
      <c r="BW4" s="88"/>
      <c r="BX4" s="88"/>
      <c r="BY4" s="88"/>
      <c r="BZ4" s="88"/>
      <c r="CA4" s="88" t="s">
        <v>59</v>
      </c>
      <c r="CB4" s="88"/>
      <c r="CC4" s="88"/>
      <c r="CD4" s="88"/>
      <c r="CE4" s="88"/>
      <c r="CF4" s="88"/>
      <c r="CG4" s="88"/>
      <c r="CH4" s="88"/>
      <c r="CI4" s="88"/>
      <c r="CJ4" s="88"/>
      <c r="CK4" s="88"/>
      <c r="CL4" s="88" t="s">
        <v>60</v>
      </c>
      <c r="CM4" s="88"/>
      <c r="CN4" s="88"/>
      <c r="CO4" s="88"/>
      <c r="CP4" s="88"/>
      <c r="CQ4" s="88"/>
      <c r="CR4" s="88"/>
      <c r="CS4" s="88"/>
      <c r="CT4" s="88"/>
      <c r="CU4" s="88"/>
      <c r="CV4" s="88"/>
      <c r="CW4" s="88" t="s">
        <v>61</v>
      </c>
      <c r="CX4" s="88"/>
      <c r="CY4" s="88"/>
      <c r="CZ4" s="88"/>
      <c r="DA4" s="88"/>
      <c r="DB4" s="88"/>
      <c r="DC4" s="88"/>
      <c r="DD4" s="88"/>
      <c r="DE4" s="88"/>
      <c r="DF4" s="88"/>
      <c r="DG4" s="88"/>
      <c r="DH4" s="88" t="s">
        <v>62</v>
      </c>
      <c r="DI4" s="88"/>
      <c r="DJ4" s="88"/>
      <c r="DK4" s="88"/>
      <c r="DL4" s="88"/>
      <c r="DM4" s="88"/>
      <c r="DN4" s="88"/>
      <c r="DO4" s="88"/>
      <c r="DP4" s="88"/>
      <c r="DQ4" s="88"/>
      <c r="DR4" s="88"/>
      <c r="DS4" s="88" t="s">
        <v>63</v>
      </c>
      <c r="DT4" s="88"/>
      <c r="DU4" s="88"/>
      <c r="DV4" s="88"/>
      <c r="DW4" s="88"/>
      <c r="DX4" s="88"/>
      <c r="DY4" s="88"/>
      <c r="DZ4" s="88"/>
      <c r="EA4" s="88"/>
      <c r="EB4" s="88"/>
      <c r="EC4" s="88"/>
      <c r="ED4" s="88" t="s">
        <v>64</v>
      </c>
      <c r="EE4" s="88"/>
      <c r="EF4" s="88"/>
      <c r="EG4" s="88"/>
      <c r="EH4" s="88"/>
      <c r="EI4" s="88"/>
      <c r="EJ4" s="88"/>
      <c r="EK4" s="88"/>
      <c r="EL4" s="88"/>
      <c r="EM4" s="88"/>
      <c r="EN4" s="88"/>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232114</v>
      </c>
      <c r="D6" s="20">
        <f t="shared" si="3"/>
        <v>46</v>
      </c>
      <c r="E6" s="20">
        <f t="shared" si="3"/>
        <v>1</v>
      </c>
      <c r="F6" s="20">
        <f t="shared" si="3"/>
        <v>0</v>
      </c>
      <c r="G6" s="20">
        <f t="shared" si="3"/>
        <v>1</v>
      </c>
      <c r="H6" s="20" t="str">
        <f t="shared" si="3"/>
        <v>愛知県　豊田市</v>
      </c>
      <c r="I6" s="20" t="str">
        <f t="shared" si="3"/>
        <v>法適用</v>
      </c>
      <c r="J6" s="20" t="str">
        <f t="shared" si="3"/>
        <v>水道事業</v>
      </c>
      <c r="K6" s="20" t="str">
        <f t="shared" si="3"/>
        <v>末端給水事業</v>
      </c>
      <c r="L6" s="20" t="str">
        <f t="shared" si="3"/>
        <v>A1</v>
      </c>
      <c r="M6" s="20" t="str">
        <f t="shared" si="3"/>
        <v>自治体職員</v>
      </c>
      <c r="N6" s="21" t="str">
        <f t="shared" si="3"/>
        <v>-</v>
      </c>
      <c r="O6" s="21">
        <f t="shared" si="3"/>
        <v>89.32</v>
      </c>
      <c r="P6" s="21">
        <f t="shared" si="3"/>
        <v>99.97</v>
      </c>
      <c r="Q6" s="21">
        <f t="shared" si="3"/>
        <v>2651</v>
      </c>
      <c r="R6" s="21">
        <f t="shared" si="3"/>
        <v>416383</v>
      </c>
      <c r="S6" s="21">
        <f t="shared" si="3"/>
        <v>918.32</v>
      </c>
      <c r="T6" s="21">
        <f t="shared" si="3"/>
        <v>453.42</v>
      </c>
      <c r="U6" s="21">
        <f t="shared" si="3"/>
        <v>415736</v>
      </c>
      <c r="V6" s="21">
        <f t="shared" si="3"/>
        <v>567.63</v>
      </c>
      <c r="W6" s="21">
        <f t="shared" si="3"/>
        <v>732.41</v>
      </c>
      <c r="X6" s="22">
        <f>IF(X7="",NA(),X7)</f>
        <v>104.99</v>
      </c>
      <c r="Y6" s="22">
        <f t="shared" ref="Y6:AG6" si="4">IF(Y7="",NA(),Y7)</f>
        <v>105.32</v>
      </c>
      <c r="Z6" s="22">
        <f t="shared" si="4"/>
        <v>104.14</v>
      </c>
      <c r="AA6" s="22">
        <f t="shared" si="4"/>
        <v>102.03</v>
      </c>
      <c r="AB6" s="22">
        <f t="shared" si="4"/>
        <v>109.39</v>
      </c>
      <c r="AC6" s="22">
        <f t="shared" si="4"/>
        <v>113.57</v>
      </c>
      <c r="AD6" s="22">
        <f t="shared" si="4"/>
        <v>112.59</v>
      </c>
      <c r="AE6" s="22">
        <f t="shared" si="4"/>
        <v>113.87</v>
      </c>
      <c r="AF6" s="22">
        <f t="shared" si="4"/>
        <v>109.87</v>
      </c>
      <c r="AG6" s="22">
        <f t="shared" si="4"/>
        <v>109.81</v>
      </c>
      <c r="AH6" s="21" t="str">
        <f>IF(AH7="","",IF(AH7="-","【-】","【"&amp;SUBSTITUTE(TEXT(AH7,"#,##0.00"),"-","△")&amp;"】"))</f>
        <v>【108.24】</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【1.50】</v>
      </c>
      <c r="AT6" s="22">
        <f>IF(AT7="",NA(),AT7)</f>
        <v>447.11</v>
      </c>
      <c r="AU6" s="22">
        <f t="shared" ref="AU6:BC6" si="6">IF(AU7="",NA(),AU7)</f>
        <v>391.81</v>
      </c>
      <c r="AV6" s="22">
        <f t="shared" si="6"/>
        <v>343.03</v>
      </c>
      <c r="AW6" s="22">
        <f t="shared" si="6"/>
        <v>331.73</v>
      </c>
      <c r="AX6" s="22">
        <f t="shared" si="6"/>
        <v>399.75</v>
      </c>
      <c r="AY6" s="22">
        <f t="shared" si="6"/>
        <v>250.03</v>
      </c>
      <c r="AZ6" s="22">
        <f t="shared" si="6"/>
        <v>239.45</v>
      </c>
      <c r="BA6" s="22">
        <f t="shared" si="6"/>
        <v>246.01</v>
      </c>
      <c r="BB6" s="22">
        <f t="shared" si="6"/>
        <v>228.89</v>
      </c>
      <c r="BC6" s="22">
        <f t="shared" si="6"/>
        <v>232.66</v>
      </c>
      <c r="BD6" s="21" t="str">
        <f>IF(BD7="","",IF(BD7="-","【-】","【"&amp;SUBSTITUTE(TEXT(BD7,"#,##0.00"),"-","△")&amp;"】"))</f>
        <v>【243.36】</v>
      </c>
      <c r="BE6" s="22">
        <f>IF(BE7="",NA(),BE7)</f>
        <v>152.83000000000001</v>
      </c>
      <c r="BF6" s="22">
        <f t="shared" ref="BF6:BN6" si="7">IF(BF7="",NA(),BF7)</f>
        <v>152.94999999999999</v>
      </c>
      <c r="BG6" s="22">
        <f t="shared" si="7"/>
        <v>140.76</v>
      </c>
      <c r="BH6" s="22">
        <f t="shared" si="7"/>
        <v>128.82</v>
      </c>
      <c r="BI6" s="22">
        <f t="shared" si="7"/>
        <v>129.94</v>
      </c>
      <c r="BJ6" s="22">
        <f t="shared" si="7"/>
        <v>254.19</v>
      </c>
      <c r="BK6" s="22">
        <f t="shared" si="7"/>
        <v>259.56</v>
      </c>
      <c r="BL6" s="22">
        <f t="shared" si="7"/>
        <v>248.92</v>
      </c>
      <c r="BM6" s="22">
        <f t="shared" si="7"/>
        <v>251.26</v>
      </c>
      <c r="BN6" s="22">
        <f t="shared" si="7"/>
        <v>255.84</v>
      </c>
      <c r="BO6" s="21" t="str">
        <f>IF(BO7="","",IF(BO7="-","【-】","【"&amp;SUBSTITUTE(TEXT(BO7,"#,##0.00"),"-","△")&amp;"】"))</f>
        <v>【265.93】</v>
      </c>
      <c r="BP6" s="22">
        <f>IF(BP7="",NA(),BP7)</f>
        <v>95.77</v>
      </c>
      <c r="BQ6" s="22">
        <f t="shared" ref="BQ6:BY6" si="8">IF(BQ7="",NA(),BQ7)</f>
        <v>88.16</v>
      </c>
      <c r="BR6" s="22">
        <f t="shared" si="8"/>
        <v>95.22</v>
      </c>
      <c r="BS6" s="22">
        <f t="shared" si="8"/>
        <v>92.98</v>
      </c>
      <c r="BT6" s="22">
        <f t="shared" si="8"/>
        <v>92.49</v>
      </c>
      <c r="BU6" s="22">
        <f t="shared" si="8"/>
        <v>107.42</v>
      </c>
      <c r="BV6" s="22">
        <f t="shared" si="8"/>
        <v>105.07</v>
      </c>
      <c r="BW6" s="22">
        <f t="shared" si="8"/>
        <v>107.54</v>
      </c>
      <c r="BX6" s="22">
        <f t="shared" si="8"/>
        <v>101.93</v>
      </c>
      <c r="BY6" s="22">
        <f t="shared" si="8"/>
        <v>102.36</v>
      </c>
      <c r="BZ6" s="21" t="str">
        <f>IF(BZ7="","",IF(BZ7="-","【-】","【"&amp;SUBSTITUTE(TEXT(BZ7,"#,##0.00"),"-","△")&amp;"】"))</f>
        <v>【97.82】</v>
      </c>
      <c r="CA6" s="22">
        <f>IF(CA7="",NA(),CA7)</f>
        <v>195.85</v>
      </c>
      <c r="CB6" s="22">
        <f t="shared" ref="CB6:CJ6" si="9">IF(CB7="",NA(),CB7)</f>
        <v>191.33</v>
      </c>
      <c r="CC6" s="22">
        <f t="shared" si="9"/>
        <v>193.72</v>
      </c>
      <c r="CD6" s="22">
        <f t="shared" si="9"/>
        <v>199.41</v>
      </c>
      <c r="CE6" s="22">
        <f t="shared" si="9"/>
        <v>201.51</v>
      </c>
      <c r="CF6" s="22">
        <f t="shared" si="9"/>
        <v>157.19</v>
      </c>
      <c r="CG6" s="22">
        <f t="shared" si="9"/>
        <v>153.71</v>
      </c>
      <c r="CH6" s="22">
        <f t="shared" si="9"/>
        <v>155.9</v>
      </c>
      <c r="CI6" s="22">
        <f t="shared" si="9"/>
        <v>162.47</v>
      </c>
      <c r="CJ6" s="22">
        <f t="shared" si="9"/>
        <v>165.52</v>
      </c>
      <c r="CK6" s="21" t="str">
        <f>IF(CK7="","",IF(CK7="-","【-】","【"&amp;SUBSTITUTE(TEXT(CK7,"#,##0.00"),"-","△")&amp;"】"))</f>
        <v>【177.56】</v>
      </c>
      <c r="CL6" s="22">
        <f>IF(CL7="",NA(),CL7)</f>
        <v>70.739999999999995</v>
      </c>
      <c r="CM6" s="22">
        <f t="shared" ref="CM6:CU6" si="10">IF(CM7="",NA(),CM7)</f>
        <v>71.17</v>
      </c>
      <c r="CN6" s="22">
        <f t="shared" si="10"/>
        <v>69.88</v>
      </c>
      <c r="CO6" s="22">
        <f t="shared" si="10"/>
        <v>68.88</v>
      </c>
      <c r="CP6" s="22">
        <f t="shared" si="10"/>
        <v>68.53</v>
      </c>
      <c r="CQ6" s="22">
        <f t="shared" si="10"/>
        <v>63.16</v>
      </c>
      <c r="CR6" s="22">
        <f t="shared" si="10"/>
        <v>64.41</v>
      </c>
      <c r="CS6" s="22">
        <f t="shared" si="10"/>
        <v>64.11</v>
      </c>
      <c r="CT6" s="22">
        <f t="shared" si="10"/>
        <v>63.81</v>
      </c>
      <c r="CU6" s="22">
        <f t="shared" si="10"/>
        <v>63.58</v>
      </c>
      <c r="CV6" s="21" t="str">
        <f>IF(CV7="","",IF(CV7="-","【-】","【"&amp;SUBSTITUTE(TEXT(CV7,"#,##0.00"),"-","△")&amp;"】"))</f>
        <v>【59.81】</v>
      </c>
      <c r="CW6" s="22">
        <f>IF(CW7="",NA(),CW7)</f>
        <v>89.06</v>
      </c>
      <c r="CX6" s="22">
        <f t="shared" ref="CX6:DF6" si="11">IF(CX7="",NA(),CX7)</f>
        <v>89.54</v>
      </c>
      <c r="CY6" s="22">
        <f t="shared" si="11"/>
        <v>89.74</v>
      </c>
      <c r="CZ6" s="22">
        <f t="shared" si="11"/>
        <v>89.59</v>
      </c>
      <c r="DA6" s="22">
        <f t="shared" si="11"/>
        <v>89.1</v>
      </c>
      <c r="DB6" s="22">
        <f t="shared" si="11"/>
        <v>91.48</v>
      </c>
      <c r="DC6" s="22">
        <f t="shared" si="11"/>
        <v>91.64</v>
      </c>
      <c r="DD6" s="22">
        <f t="shared" si="11"/>
        <v>92.09</v>
      </c>
      <c r="DE6" s="22">
        <f t="shared" si="11"/>
        <v>91.76</v>
      </c>
      <c r="DF6" s="22">
        <f t="shared" si="11"/>
        <v>91.22</v>
      </c>
      <c r="DG6" s="21" t="str">
        <f>IF(DG7="","",IF(DG7="-","【-】","【"&amp;SUBSTITUTE(TEXT(DG7,"#,##0.00"),"-","△")&amp;"】"))</f>
        <v>【89.42】</v>
      </c>
      <c r="DH6" s="22">
        <f>IF(DH7="",NA(),DH7)</f>
        <v>45.2</v>
      </c>
      <c r="DI6" s="22">
        <f t="shared" ref="DI6:DQ6" si="12">IF(DI7="",NA(),DI7)</f>
        <v>46.41</v>
      </c>
      <c r="DJ6" s="22">
        <f t="shared" si="12"/>
        <v>47.19</v>
      </c>
      <c r="DK6" s="22">
        <f t="shared" si="12"/>
        <v>48.37</v>
      </c>
      <c r="DL6" s="22">
        <f t="shared" si="12"/>
        <v>49.56</v>
      </c>
      <c r="DM6" s="22">
        <f t="shared" si="12"/>
        <v>51.13</v>
      </c>
      <c r="DN6" s="22">
        <f t="shared" si="12"/>
        <v>51.62</v>
      </c>
      <c r="DO6" s="22">
        <f t="shared" si="12"/>
        <v>52.16</v>
      </c>
      <c r="DP6" s="22">
        <f t="shared" si="12"/>
        <v>52.59</v>
      </c>
      <c r="DQ6" s="22">
        <f t="shared" si="12"/>
        <v>52.74</v>
      </c>
      <c r="DR6" s="21" t="str">
        <f>IF(DR7="","",IF(DR7="-","【-】","【"&amp;SUBSTITUTE(TEXT(DR7,"#,##0.00"),"-","△")&amp;"】"))</f>
        <v>【52.02】</v>
      </c>
      <c r="DS6" s="22">
        <f>IF(DS7="",NA(),DS7)</f>
        <v>13.07</v>
      </c>
      <c r="DT6" s="22">
        <f t="shared" ref="DT6:EB6" si="13">IF(DT7="",NA(),DT7)</f>
        <v>13.16</v>
      </c>
      <c r="DU6" s="22">
        <f t="shared" si="13"/>
        <v>14.85</v>
      </c>
      <c r="DV6" s="22">
        <f t="shared" si="13"/>
        <v>16.760000000000002</v>
      </c>
      <c r="DW6" s="22">
        <f t="shared" si="13"/>
        <v>18.5</v>
      </c>
      <c r="DX6" s="22">
        <f t="shared" si="13"/>
        <v>22.41</v>
      </c>
      <c r="DY6" s="22">
        <f t="shared" si="13"/>
        <v>23.68</v>
      </c>
      <c r="DZ6" s="22">
        <f t="shared" si="13"/>
        <v>25.76</v>
      </c>
      <c r="EA6" s="22">
        <f t="shared" si="13"/>
        <v>27.51</v>
      </c>
      <c r="EB6" s="22">
        <f t="shared" si="13"/>
        <v>28.57</v>
      </c>
      <c r="EC6" s="21" t="str">
        <f>IF(EC7="","",IF(EC7="-","【-】","【"&amp;SUBSTITUTE(TEXT(EC7,"#,##0.00"),"-","△")&amp;"】"))</f>
        <v>【25.37】</v>
      </c>
      <c r="ED6" s="22">
        <f>IF(ED7="",NA(),ED7)</f>
        <v>1.08</v>
      </c>
      <c r="EE6" s="22">
        <f t="shared" ref="EE6:EM6" si="14">IF(EE7="",NA(),EE7)</f>
        <v>0.99</v>
      </c>
      <c r="EF6" s="22">
        <f t="shared" si="14"/>
        <v>0.94</v>
      </c>
      <c r="EG6" s="22">
        <f t="shared" si="14"/>
        <v>0.67</v>
      </c>
      <c r="EH6" s="22">
        <f t="shared" si="14"/>
        <v>0.86</v>
      </c>
      <c r="EI6" s="22">
        <f t="shared" si="14"/>
        <v>0.73</v>
      </c>
      <c r="EJ6" s="22">
        <f t="shared" si="14"/>
        <v>0.79</v>
      </c>
      <c r="EK6" s="22">
        <f t="shared" si="14"/>
        <v>0.75</v>
      </c>
      <c r="EL6" s="22">
        <f t="shared" si="14"/>
        <v>0.78</v>
      </c>
      <c r="EM6" s="22">
        <f t="shared" si="14"/>
        <v>0.73</v>
      </c>
      <c r="EN6" s="21" t="str">
        <f>IF(EN7="","",IF(EN7="-","【-】","【"&amp;SUBSTITUTE(TEXT(EN7,"#,##0.00"),"-","△")&amp;"】"))</f>
        <v>【0.62】</v>
      </c>
    </row>
    <row r="7" spans="1:144" s="23" customFormat="1" x14ac:dyDescent="0.2">
      <c r="A7" s="15"/>
      <c r="B7" s="24">
        <v>2023</v>
      </c>
      <c r="C7" s="24">
        <v>232114</v>
      </c>
      <c r="D7" s="24">
        <v>46</v>
      </c>
      <c r="E7" s="24">
        <v>1</v>
      </c>
      <c r="F7" s="24">
        <v>0</v>
      </c>
      <c r="G7" s="24">
        <v>1</v>
      </c>
      <c r="H7" s="24" t="s">
        <v>93</v>
      </c>
      <c r="I7" s="24" t="s">
        <v>94</v>
      </c>
      <c r="J7" s="24" t="s">
        <v>95</v>
      </c>
      <c r="K7" s="24" t="s">
        <v>96</v>
      </c>
      <c r="L7" s="24" t="s">
        <v>97</v>
      </c>
      <c r="M7" s="24" t="s">
        <v>98</v>
      </c>
      <c r="N7" s="25" t="s">
        <v>99</v>
      </c>
      <c r="O7" s="25">
        <v>89.32</v>
      </c>
      <c r="P7" s="25">
        <v>99.97</v>
      </c>
      <c r="Q7" s="25">
        <v>2651</v>
      </c>
      <c r="R7" s="25">
        <v>416383</v>
      </c>
      <c r="S7" s="25">
        <v>918.32</v>
      </c>
      <c r="T7" s="25">
        <v>453.42</v>
      </c>
      <c r="U7" s="25">
        <v>415736</v>
      </c>
      <c r="V7" s="25">
        <v>567.63</v>
      </c>
      <c r="W7" s="25">
        <v>732.41</v>
      </c>
      <c r="X7" s="25">
        <v>104.99</v>
      </c>
      <c r="Y7" s="25">
        <v>105.32</v>
      </c>
      <c r="Z7" s="25">
        <v>104.14</v>
      </c>
      <c r="AA7" s="25">
        <v>102.03</v>
      </c>
      <c r="AB7" s="25">
        <v>109.39</v>
      </c>
      <c r="AC7" s="25">
        <v>113.57</v>
      </c>
      <c r="AD7" s="25">
        <v>112.59</v>
      </c>
      <c r="AE7" s="25">
        <v>113.87</v>
      </c>
      <c r="AF7" s="25">
        <v>109.87</v>
      </c>
      <c r="AG7" s="25">
        <v>109.81</v>
      </c>
      <c r="AH7" s="25">
        <v>108.24</v>
      </c>
      <c r="AI7" s="25">
        <v>0</v>
      </c>
      <c r="AJ7" s="25">
        <v>0</v>
      </c>
      <c r="AK7" s="25">
        <v>0</v>
      </c>
      <c r="AL7" s="25">
        <v>0</v>
      </c>
      <c r="AM7" s="25">
        <v>0</v>
      </c>
      <c r="AN7" s="25">
        <v>0</v>
      </c>
      <c r="AO7" s="25">
        <v>0</v>
      </c>
      <c r="AP7" s="25">
        <v>0</v>
      </c>
      <c r="AQ7" s="25">
        <v>0</v>
      </c>
      <c r="AR7" s="25">
        <v>0</v>
      </c>
      <c r="AS7" s="25">
        <v>1.5</v>
      </c>
      <c r="AT7" s="25">
        <v>447.11</v>
      </c>
      <c r="AU7" s="25">
        <v>391.81</v>
      </c>
      <c r="AV7" s="25">
        <v>343.03</v>
      </c>
      <c r="AW7" s="25">
        <v>331.73</v>
      </c>
      <c r="AX7" s="25">
        <v>399.75</v>
      </c>
      <c r="AY7" s="25">
        <v>250.03</v>
      </c>
      <c r="AZ7" s="25">
        <v>239.45</v>
      </c>
      <c r="BA7" s="25">
        <v>246.01</v>
      </c>
      <c r="BB7" s="25">
        <v>228.89</v>
      </c>
      <c r="BC7" s="25">
        <v>232.66</v>
      </c>
      <c r="BD7" s="25">
        <v>243.36</v>
      </c>
      <c r="BE7" s="25">
        <v>152.83000000000001</v>
      </c>
      <c r="BF7" s="25">
        <v>152.94999999999999</v>
      </c>
      <c r="BG7" s="25">
        <v>140.76</v>
      </c>
      <c r="BH7" s="25">
        <v>128.82</v>
      </c>
      <c r="BI7" s="25">
        <v>129.94</v>
      </c>
      <c r="BJ7" s="25">
        <v>254.19</v>
      </c>
      <c r="BK7" s="25">
        <v>259.56</v>
      </c>
      <c r="BL7" s="25">
        <v>248.92</v>
      </c>
      <c r="BM7" s="25">
        <v>251.26</v>
      </c>
      <c r="BN7" s="25">
        <v>255.84</v>
      </c>
      <c r="BO7" s="25">
        <v>265.93</v>
      </c>
      <c r="BP7" s="25">
        <v>95.77</v>
      </c>
      <c r="BQ7" s="25">
        <v>88.16</v>
      </c>
      <c r="BR7" s="25">
        <v>95.22</v>
      </c>
      <c r="BS7" s="25">
        <v>92.98</v>
      </c>
      <c r="BT7" s="25">
        <v>92.49</v>
      </c>
      <c r="BU7" s="25">
        <v>107.42</v>
      </c>
      <c r="BV7" s="25">
        <v>105.07</v>
      </c>
      <c r="BW7" s="25">
        <v>107.54</v>
      </c>
      <c r="BX7" s="25">
        <v>101.93</v>
      </c>
      <c r="BY7" s="25">
        <v>102.36</v>
      </c>
      <c r="BZ7" s="25">
        <v>97.82</v>
      </c>
      <c r="CA7" s="25">
        <v>195.85</v>
      </c>
      <c r="CB7" s="25">
        <v>191.33</v>
      </c>
      <c r="CC7" s="25">
        <v>193.72</v>
      </c>
      <c r="CD7" s="25">
        <v>199.41</v>
      </c>
      <c r="CE7" s="25">
        <v>201.51</v>
      </c>
      <c r="CF7" s="25">
        <v>157.19</v>
      </c>
      <c r="CG7" s="25">
        <v>153.71</v>
      </c>
      <c r="CH7" s="25">
        <v>155.9</v>
      </c>
      <c r="CI7" s="25">
        <v>162.47</v>
      </c>
      <c r="CJ7" s="25">
        <v>165.52</v>
      </c>
      <c r="CK7" s="25">
        <v>177.56</v>
      </c>
      <c r="CL7" s="25">
        <v>70.739999999999995</v>
      </c>
      <c r="CM7" s="25">
        <v>71.17</v>
      </c>
      <c r="CN7" s="25">
        <v>69.88</v>
      </c>
      <c r="CO7" s="25">
        <v>68.88</v>
      </c>
      <c r="CP7" s="25">
        <v>68.53</v>
      </c>
      <c r="CQ7" s="25">
        <v>63.16</v>
      </c>
      <c r="CR7" s="25">
        <v>64.41</v>
      </c>
      <c r="CS7" s="25">
        <v>64.11</v>
      </c>
      <c r="CT7" s="25">
        <v>63.81</v>
      </c>
      <c r="CU7" s="25">
        <v>63.58</v>
      </c>
      <c r="CV7" s="25">
        <v>59.81</v>
      </c>
      <c r="CW7" s="25">
        <v>89.06</v>
      </c>
      <c r="CX7" s="25">
        <v>89.54</v>
      </c>
      <c r="CY7" s="25">
        <v>89.74</v>
      </c>
      <c r="CZ7" s="25">
        <v>89.59</v>
      </c>
      <c r="DA7" s="25">
        <v>89.1</v>
      </c>
      <c r="DB7" s="25">
        <v>91.48</v>
      </c>
      <c r="DC7" s="25">
        <v>91.64</v>
      </c>
      <c r="DD7" s="25">
        <v>92.09</v>
      </c>
      <c r="DE7" s="25">
        <v>91.76</v>
      </c>
      <c r="DF7" s="25">
        <v>91.22</v>
      </c>
      <c r="DG7" s="25">
        <v>89.42</v>
      </c>
      <c r="DH7" s="25">
        <v>45.2</v>
      </c>
      <c r="DI7" s="25">
        <v>46.41</v>
      </c>
      <c r="DJ7" s="25">
        <v>47.19</v>
      </c>
      <c r="DK7" s="25">
        <v>48.37</v>
      </c>
      <c r="DL7" s="25">
        <v>49.56</v>
      </c>
      <c r="DM7" s="25">
        <v>51.13</v>
      </c>
      <c r="DN7" s="25">
        <v>51.62</v>
      </c>
      <c r="DO7" s="25">
        <v>52.16</v>
      </c>
      <c r="DP7" s="25">
        <v>52.59</v>
      </c>
      <c r="DQ7" s="25">
        <v>52.74</v>
      </c>
      <c r="DR7" s="25">
        <v>52.02</v>
      </c>
      <c r="DS7" s="25">
        <v>13.07</v>
      </c>
      <c r="DT7" s="25">
        <v>13.16</v>
      </c>
      <c r="DU7" s="25">
        <v>14.85</v>
      </c>
      <c r="DV7" s="25">
        <v>16.760000000000002</v>
      </c>
      <c r="DW7" s="25">
        <v>18.5</v>
      </c>
      <c r="DX7" s="25">
        <v>22.41</v>
      </c>
      <c r="DY7" s="25">
        <v>23.68</v>
      </c>
      <c r="DZ7" s="25">
        <v>25.76</v>
      </c>
      <c r="EA7" s="25">
        <v>27.51</v>
      </c>
      <c r="EB7" s="25">
        <v>28.57</v>
      </c>
      <c r="EC7" s="25">
        <v>25.37</v>
      </c>
      <c r="ED7" s="25">
        <v>1.08</v>
      </c>
      <c r="EE7" s="25">
        <v>0.99</v>
      </c>
      <c r="EF7" s="25">
        <v>0.94</v>
      </c>
      <c r="EG7" s="25">
        <v>0.67</v>
      </c>
      <c r="EH7" s="25">
        <v>0.86</v>
      </c>
      <c r="EI7" s="25">
        <v>0.73</v>
      </c>
      <c r="EJ7" s="25">
        <v>0.79</v>
      </c>
      <c r="EK7" s="25">
        <v>0.75</v>
      </c>
      <c r="EL7" s="25">
        <v>0.78</v>
      </c>
      <c r="EM7" s="25">
        <v>0.73</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108</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2025-02-05T08:56:22Z</cp:lastPrinted>
  <dcterms:created xsi:type="dcterms:W3CDTF">2025-01-24T06:50:31Z</dcterms:created>
  <dcterms:modified xsi:type="dcterms:W3CDTF">2025-02-12T08:58:57Z</dcterms:modified>
  <cp:category/>
</cp:coreProperties>
</file>