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941350E6-A518-4F64-A0E8-A9853F74A05C}" xr6:coauthVersionLast="47" xr6:coauthVersionMax="47" xr10:uidLastSave="{00000000-0000-0000-0000-000000000000}"/>
  <workbookProtection workbookAlgorithmName="SHA-512" workbookHashValue="2rdo9hF+SMOUQqXJWnI1ngAVTf6PqEo/UNY6qdRXP3XJE8EPlS9a7RBrNXC5OOLjNQS2V+/fSJzp0/wlqq+UIg==" workbookSaltValue="Zcj8qY/vRvYG1tAhGYZe5w=="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<sst xmlns="http://schemas.openxmlformats.org/spreadsheetml/2006/main" count="236" uniqueCount="115">
  <si>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</si>
  <si>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</si>
  <si>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</si>
  <si>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</si>
  <si>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</si>
  <si>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</si>
  <si>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</si>
  <si>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</si>
  <si>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</si>
  <si>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</si>
  <si>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</si>
  <si>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</si>
  <si>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</si>
  <si>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</si>
  <si>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</si>
  <si>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</si>
  <si>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</si>
  <si>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</si>
  <si>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</si>
  <si>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</si>
  <si>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</si>
  <si>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</si>
  <si>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</si>
  <si>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</si>
  <si>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</si>
  <si>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</si>
  <si>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</si>
  <si>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</si>
  <si>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</si>
  <si>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</si>
  <si>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</si>
  <si>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</si>
  <si>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</si>
  <si>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</si>
  <si>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</si>
  <si>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</si>
  <si>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</si>
  <si>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</si>
  <si>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</si>
  <si>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</si>
  <si>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</si>
  <si>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</si>
  <si>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</si>
  <si>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</si>
  <si>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</si>
  <si>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</si>
  <si>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</si>
  <si>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</si>
  <si>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</si>
  <si>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</si>
  <si>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</si>
  <si>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</si>
  <si>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</si>
  <si>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</si>
  <si>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</si>
  <si>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</si>
  <si>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</si>
  <si>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</si>
  <si>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</si>
  <si>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</si>
  <si>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</si>
  <si>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</si>
  <si>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</si>
  <si>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</si>
  <si>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</si>
  <si>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</si>
  <si>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</si>
  <si>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</si>
  <si>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</si>
  <si>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</si>
  <si>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</si>
  <si>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</si>
  <si>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</si>
  <si>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</si>
  <si>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</si>
  <si>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</si>
  <si>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</si>
  <si>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</si>
  <si>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</si>
  <si>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</si>
  <si>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</si>
  <si>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</si>
  <si>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</si>
  <si>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</si>
  <si>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</si>
  <si>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</si>
  <si>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</si>
  <si>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</si>
  <si>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</si>
  <si>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</si>
  <si>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</si>
  <si>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</si>
  <si>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</si>
  <si>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</si>
  <si>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</si>
  <si>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</si>
  <si>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</si>
  <si>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</si>
  <si>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</si>
  <si>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</si>
  <si>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</si>
  <si>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</si>
  <si>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</si>
  <si>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</si>
  <si>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</si>
  <si>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</si>
  <si>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</si>
  <si>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</si>
  <si>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</si>
  <si>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</si>
  <si>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</si>
  <si>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</si>
  <si>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未普及解消アクションプランにより、令和７年度の完了を目指して下水道整備を着実に進めており、供用開始区域は拡大しているが、令和３年度以降、有収水量は年々減少している。また、経常収支比率が100％を超えてはいるものの経費回収率は100％を下回っており、収益の多くを一般会計からの繰入れに依存している状況である。
　今後、水需要や人口減少による下水道使用料の減少や、流域下水道の負担金の増加などによる経費の増加により収支不足が生じることが見込まれることから、安全で安定した下水道サービスを提供するため、令和６年度に令和７年４月１日以降の下水道使用料の改定を決定した。この改定により経費回収率の向上が見込まれる。
　管渠等の更新については、ストックマネジメント計画に基づき、財政収支とのバランスを取りながら効率的、効果的に実施し、安全安心を確保していく。</t>
    <rPh sb="170" eb="176">
      <t>ゲスイドウシヨウリョウ</t>
    </rPh>
    <rPh sb="177" eb="179">
      <t>ゲンショウ</t>
    </rPh>
    <rPh sb="198" eb="200">
      <t>ケイヒ</t>
    </rPh>
    <rPh sb="201" eb="203">
      <t>ゾウカ</t>
    </rPh>
    <rPh sb="283" eb="285">
      <t>カイテイ</t>
    </rPh>
    <rPh sb="288" eb="290">
      <t>ケイヒ</t>
    </rPh>
    <rPh sb="290" eb="293">
      <t>カイシュウリツ</t>
    </rPh>
    <rPh sb="294" eb="296">
      <t>コウジョウ</t>
    </rPh>
    <rPh sb="297" eb="299">
      <t>ミコ</t>
    </rPh>
    <phoneticPr fontId="4"/>
  </si>
  <si>
    <t>①経常収支比率は、１００％以上を維持していることから維持管理費等の経費に対し必要な下水道使用料や一般会計からの繰入等の財源を確保できており健全性は保たれている。
③流動比率は、１００％を超えていることから短期的な債務に対する支払能力を有しており健全性は保たれている。
④企業債残高対事業規模比率は、計画的な更新等の投資にあわせ、使用料水準を踏まえながら企業債による借入を実施しており利用者負担の平準化を図っている。
⑤経費回収率は、１００％を下回っていることから更なる経費削減による効率化と適切な使用料収入の確保が必要である。
⑥汚水処理原価は、流域下水道への接続により汚水処理の効率性を高めており、できるだけ低く抑えるよう取り組んでいる。
⑧水洗化率は、汚水処理の適正化に向け、下水道接続を促進する。</t>
    <rPh sb="41" eb="44">
      <t>ゲスイドウ</t>
    </rPh>
    <rPh sb="44" eb="47">
      <t>シヨウリョウ</t>
    </rPh>
    <rPh sb="48" eb="50">
      <t>イッパン</t>
    </rPh>
    <rPh sb="50" eb="52">
      <t>カイケイ</t>
    </rPh>
    <rPh sb="164" eb="167">
      <t>シヨウリョウ</t>
    </rPh>
    <rPh sb="248" eb="251">
      <t>シヨウリョウ</t>
    </rPh>
    <rPh sb="273" eb="278">
      <t>リュウイキゲスイドウ</t>
    </rPh>
    <rPh sb="280" eb="282">
      <t>セツゾク</t>
    </rPh>
    <rPh sb="285" eb="289">
      <t>オスイショリ</t>
    </rPh>
    <rPh sb="321" eb="323">
      <t>シセツ</t>
    </rPh>
    <rPh sb="324" eb="325">
      <t>ユウ</t>
    </rPh>
    <rPh sb="328" eb="332">
      <t>オスイショリ</t>
    </rPh>
    <rPh sb="333" eb="336">
      <t>テキセイカ</t>
    </rPh>
    <rPh sb="337" eb="338">
      <t>ム</t>
    </rPh>
    <rPh sb="340" eb="343">
      <t>ゲスイドウ</t>
    </rPh>
    <rPh sb="343" eb="345">
      <t>カクダイ</t>
    </rPh>
    <rPh sb="346" eb="348">
      <t>ソクシン</t>
    </rPh>
    <phoneticPr fontId="4"/>
  </si>
  <si>
    <t xml:space="preserve">　老朽化の状況は、①有形固定資産減価償却率及び②管路経年化率が示すとおり、老朽化が進みつつある。③管路更新率の更なる向上を目指し、ストックマネジメント計画に基づく計画的な施設更新に取り組んでいる。
</t>
    <rPh sb="85" eb="87">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</si>
</sst>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c:v>
                </c:pt>
                <c:pt idx="1">
                  <c:v>0.09</c:v>
                </c:pt>
                <c:pt idx="2">
                  <c:v>0.11</c:v>
                </c:pt>
                <c:pt idx="3">
                  <c:v>0.14000000000000001</c:v>
                </c:pt>
                <c:pt idx="4">
                  <c:v>0.08</c:v>
                </c:pt>
              </c:numCache>
            </c:numRef>
          </c:val>
          <c:extLst>
            <c:ext xmlns:c16="http://schemas.microsoft.com/office/drawing/2014/chart" uri="{C3380CC4-5D6E-409C-BE32-E72D297353CC}">
              <c16:uniqueId val="{00000000-6178-49FB-8604-FF7D7FAFF7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6178-49FB-8604-FF7D7FAFF7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9-4D4B-BDDD-D798019368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6FC9-4D4B-BDDD-D798019368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94.49</c:v>
                </c:pt>
                <c:pt idx="1">
                  <c:v>94.31</c:v>
                </c:pt>
                <c:pt idx="2">
                  <c:v>94.33</c:v>
                </c:pt>
                <c:pt idx="3">
                  <c:v>94.13</c:v>
                </c:pt>
                <c:pt idx="4">
                  <c:v>94.14</c:v>
                </c:pt>
              </c:numCache>
            </c:numRef>
          </c:val>
          <c:extLst>
            <c:ext xmlns:c16="http://schemas.microsoft.com/office/drawing/2014/chart" uri="{C3380CC4-5D6E-409C-BE32-E72D297353CC}">
              <c16:uniqueId val="{00000000-3881-459D-94B6-DBFCF0256A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3881-459D-94B6-DBFCF0256A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107.39</c:v>
                </c:pt>
                <c:pt idx="1">
                  <c:v>107.82</c:v>
                </c:pt>
                <c:pt idx="2">
                  <c:v>104</c:v>
                </c:pt>
                <c:pt idx="3">
                  <c:v>104.55</c:v>
                </c:pt>
                <c:pt idx="4">
                  <c:v>101.78</c:v>
                </c:pt>
              </c:numCache>
            </c:numRef>
          </c:val>
          <c:extLst>
            <c:ext xmlns:c16="http://schemas.microsoft.com/office/drawing/2014/chart" uri="{C3380CC4-5D6E-409C-BE32-E72D297353CC}">
              <c16:uniqueId val="{00000000-3A63-4758-BC65-0F1D4AE92A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3A63-4758-BC65-0F1D4AE92A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21.43</c:v>
                </c:pt>
                <c:pt idx="1">
                  <c:v>23.61</c:v>
                </c:pt>
                <c:pt idx="2">
                  <c:v>25.46</c:v>
                </c:pt>
                <c:pt idx="3">
                  <c:v>27.42</c:v>
                </c:pt>
                <c:pt idx="4">
                  <c:v>29.47</c:v>
                </c:pt>
              </c:numCache>
            </c:numRef>
          </c:val>
          <c:extLst>
            <c:ext xmlns:c16="http://schemas.microsoft.com/office/drawing/2014/chart" uri="{C3380CC4-5D6E-409C-BE32-E72D297353CC}">
              <c16:uniqueId val="{00000000-2B04-4B07-BDB2-C5EE46AA96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2B04-4B07-BDB2-C5EE46AA96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0.92</c:v>
                </c:pt>
                <c:pt idx="1">
                  <c:v>0.87</c:v>
                </c:pt>
                <c:pt idx="2">
                  <c:v>0.83</c:v>
                </c:pt>
                <c:pt idx="3">
                  <c:v>0.68</c:v>
                </c:pt>
                <c:pt idx="4">
                  <c:v>1.68</c:v>
                </c:pt>
              </c:numCache>
            </c:numRef>
          </c:val>
          <c:extLst>
            <c:ext xmlns:c16="http://schemas.microsoft.com/office/drawing/2014/chart" uri="{C3380CC4-5D6E-409C-BE32-E72D297353CC}">
              <c16:uniqueId val="{00000000-54C3-47E5-A9F2-366AADB547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54C3-47E5-A9F2-366AADB547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AB-43E7-8C97-EBA1AA42B4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F8AB-43E7-8C97-EBA1AA42B4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121.81</c:v>
                </c:pt>
                <c:pt idx="1">
                  <c:v>129.26</c:v>
                </c:pt>
                <c:pt idx="2">
                  <c:v>122.67</c:v>
                </c:pt>
                <c:pt idx="3">
                  <c:v>121.94</c:v>
                </c:pt>
                <c:pt idx="4">
                  <c:v>117.72</c:v>
                </c:pt>
              </c:numCache>
            </c:numRef>
          </c:val>
          <c:extLst>
            <c:ext xmlns:c16="http://schemas.microsoft.com/office/drawing/2014/chart" uri="{C3380CC4-5D6E-409C-BE32-E72D297353CC}">
              <c16:uniqueId val="{00000000-2D0F-4E59-A3AD-1988189089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2D0F-4E59-A3AD-1988189089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959.47</c:v>
                </c:pt>
                <c:pt idx="1">
                  <c:v>904.66</c:v>
                </c:pt>
                <c:pt idx="2">
                  <c:v>879.37</c:v>
                </c:pt>
                <c:pt idx="3">
                  <c:v>844.6</c:v>
                </c:pt>
                <c:pt idx="4">
                  <c:v>817.97</c:v>
                </c:pt>
              </c:numCache>
            </c:numRef>
          </c:val>
          <c:extLst>
            <c:ext xmlns:c16="http://schemas.microsoft.com/office/drawing/2014/chart" uri="{C3380CC4-5D6E-409C-BE32-E72D297353CC}">
              <c16:uniqueId val="{00000000-5550-43B4-87E0-181D4A5B5F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5550-43B4-87E0-181D4A5B5F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80.44</c:v>
                </c:pt>
                <c:pt idx="1">
                  <c:v>79.08</c:v>
                </c:pt>
                <c:pt idx="2">
                  <c:v>79.069999999999993</c:v>
                </c:pt>
                <c:pt idx="3">
                  <c:v>79.239999999999995</c:v>
                </c:pt>
                <c:pt idx="4">
                  <c:v>79.56</c:v>
                </c:pt>
              </c:numCache>
            </c:numRef>
          </c:val>
          <c:extLst>
            <c:ext xmlns:c16="http://schemas.microsoft.com/office/drawing/2014/chart" uri="{C3380CC4-5D6E-409C-BE32-E72D297353CC}">
              <c16:uniqueId val="{00000000-FC06-441B-8409-5C7CCB6DBB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FC06-441B-8409-5C7CCB6DBB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150.71</c:v>
                </c:pt>
                <c:pt idx="1">
                  <c:v>150.71</c:v>
                </c:pt>
                <c:pt idx="2">
                  <c:v>150.86000000000001</c:v>
                </c:pt>
                <c:pt idx="3">
                  <c:v>151.1</c:v>
                </c:pt>
                <c:pt idx="4">
                  <c:v>150.91999999999999</c:v>
                </c:pt>
              </c:numCache>
            </c:numRef>
          </c:val>
          <c:extLst>
            <c:ext xmlns:c16="http://schemas.microsoft.com/office/drawing/2014/chart" uri="{C3380CC4-5D6E-409C-BE32-E72D297353CC}">
              <c16:uniqueId val="{00000000-429F-4323-BB91-5C1FA8D537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429F-4323-BB91-5C1FA8D537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豊田市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71" t="str">
        <f>データ!$M$6</f>
        <v>自治体職員</v>
      </c>
      <c r="AE8" s="71"/>
      <c r="AF8" s="71"/>
      <c r="AG8" s="71"/>
      <c r="AH8" s="71"/>
      <c r="AI8" s="71"/>
      <c r="AJ8" s="71"/>
      <c r="AK8" s="3"/>
      <c r="AL8" s="50">
        <f>データ!S6</f>
        <v>416383</v>
      </c>
      <c r="AM8" s="50"/>
      <c r="AN8" s="50"/>
      <c r="AO8" s="50"/>
      <c r="AP8" s="50"/>
      <c r="AQ8" s="50"/>
      <c r="AR8" s="50"/>
      <c r="AS8" s="50"/>
      <c r="AT8" s="51">
        <f>データ!T6</f>
        <v>918.32</v>
      </c>
      <c r="AU8" s="51"/>
      <c r="AV8" s="51"/>
      <c r="AW8" s="51"/>
      <c r="AX8" s="51"/>
      <c r="AY8" s="51"/>
      <c r="AZ8" s="51"/>
      <c r="BA8" s="51"/>
      <c r="BB8" s="51">
        <f>データ!U6</f>
        <v>453.42</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77.06</v>
      </c>
      <c r="J10" s="51"/>
      <c r="K10" s="51"/>
      <c r="L10" s="51"/>
      <c r="M10" s="51"/>
      <c r="N10" s="51"/>
      <c r="O10" s="51"/>
      <c r="P10" s="51">
        <f>データ!P6</f>
        <v>74.58</v>
      </c>
      <c r="Q10" s="51"/>
      <c r="R10" s="51"/>
      <c r="S10" s="51"/>
      <c r="T10" s="51"/>
      <c r="U10" s="51"/>
      <c r="V10" s="51"/>
      <c r="W10" s="51">
        <f>データ!Q6</f>
        <v>90.97</v>
      </c>
      <c r="X10" s="51"/>
      <c r="Y10" s="51"/>
      <c r="Z10" s="51"/>
      <c r="AA10" s="51"/>
      <c r="AB10" s="51"/>
      <c r="AC10" s="51"/>
      <c r="AD10" s="50">
        <f>データ!R6</f>
        <v>1980</v>
      </c>
      <c r="AE10" s="50"/>
      <c r="AF10" s="50"/>
      <c r="AG10" s="50"/>
      <c r="AH10" s="50"/>
      <c r="AI10" s="50"/>
      <c r="AJ10" s="50"/>
      <c r="AK10" s="2"/>
      <c r="AL10" s="50">
        <f>データ!V6</f>
        <v>310131</v>
      </c>
      <c r="AM10" s="50"/>
      <c r="AN10" s="50"/>
      <c r="AO10" s="50"/>
      <c r="AP10" s="50"/>
      <c r="AQ10" s="50"/>
      <c r="AR10" s="50"/>
      <c r="AS10" s="50"/>
      <c r="AT10" s="51">
        <f>データ!W6</f>
        <v>52.8</v>
      </c>
      <c r="AU10" s="51"/>
      <c r="AV10" s="51"/>
      <c r="AW10" s="51"/>
      <c r="AX10" s="51"/>
      <c r="AY10" s="51"/>
      <c r="AZ10" s="51"/>
      <c r="BA10" s="51"/>
      <c r="BB10" s="51">
        <f>データ!X6</f>
        <v>5873.69</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112</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7sSAXHrzlR2iXM3VnN07jpech3ytbofNPfPFTGmxKZDbPODmfyUz+eMKYXcbdB/VYViRxBndmvf4ii/sNGxEA==" saltValue="1WV2C0ZiNz4r9OtbAWxf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232114</v>
      </c>
      <c r="D6" s="19">
        <f t="shared" si="3"/>
        <v>46</v>
      </c>
      <c r="E6" s="19">
        <f t="shared" si="3"/>
        <v>17</v>
      </c>
      <c r="F6" s="19">
        <f t="shared" si="3"/>
        <v>1</v>
      </c>
      <c r="G6" s="19">
        <f t="shared" si="3"/>
        <v>0</v>
      </c>
      <c r="H6" s="19" t="str">
        <f t="shared" si="3"/>
        <v>愛知県　豊田市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77.06</v>
      </c>
      <c r="P6" s="20">
        <f t="shared" si="3"/>
        <v>74.58</v>
      </c>
      <c r="Q6" s="20">
        <f t="shared" si="3"/>
        <v>90.97</v>
      </c>
      <c r="R6" s="20">
        <f t="shared" si="3"/>
        <v>1980</v>
      </c>
      <c r="S6" s="20">
        <f t="shared" si="3"/>
        <v>416383</v>
      </c>
      <c r="T6" s="20">
        <f t="shared" si="3"/>
        <v>918.32</v>
      </c>
      <c r="U6" s="20">
        <f t="shared" si="3"/>
        <v>453.42</v>
      </c>
      <c r="V6" s="20">
        <f t="shared" si="3"/>
        <v>310131</v>
      </c>
      <c r="W6" s="20">
        <f t="shared" si="3"/>
        <v>52.8</v>
      </c>
      <c r="X6" s="20">
        <f t="shared" si="3"/>
        <v>5873.69</v>
      </c>
      <c r="Y6" s="21">
        <f>IF(Y7="",NA(),Y7)</f>
        <v>107.39</v>
      </c>
      <c r="Z6" s="21">
        <f t="shared" ref="Z6:AH6" si="4">IF(Z7="",NA(),Z7)</f>
        <v>107.82</v>
      </c>
      <c r="AA6" s="21">
        <f t="shared" si="4"/>
        <v>104</v>
      </c>
      <c r="AB6" s="21">
        <f t="shared" si="4"/>
        <v>104.55</v>
      </c>
      <c r="AC6" s="21">
        <f t="shared" si="4"/>
        <v>101.78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121.81</v>
      </c>
      <c r="AV6" s="21">
        <f t="shared" ref="AV6:BD6" si="6">IF(AV7="",NA(),AV7)</f>
        <v>129.26</v>
      </c>
      <c r="AW6" s="21">
        <f t="shared" si="6"/>
        <v>122.67</v>
      </c>
      <c r="AX6" s="21">
        <f t="shared" si="6"/>
        <v>121.94</v>
      </c>
      <c r="AY6" s="21">
        <f t="shared" si="6"/>
        <v>117.72</v>
      </c>
      <c r="AZ6" s="21">
        <f t="shared" si="6"/>
        <v>73.02</v>
      </c>
      <c r="BA6" s="21">
        <f t="shared" si="6"/>
        <v>72.930000000000007</v>
      </c>
      <c r="BB6" s="21">
        <f t="shared" si="6"/>
        <v>80.08</v>
      </c>
      <c r="BC6" s="21">
        <f t="shared" si="6"/>
        <v>87.33</v>
      </c>
      <c r="BD6" s="21">
        <f t="shared" si="6"/>
        <v>92.26</v>
      </c>
      <c r="BE6" s="20" t="str">
        <f>IF(BE7="","",IF(BE7="-","【-】","【"&amp;SUBSTITUTE(TEXT(BE7,"#,##0.00"),"-","△")&amp;"】"))</f>
        <v>【78.43】</v>
      </c>
      <c r="BF6" s="21">
        <f>IF(BF7="",NA(),BF7)</f>
        <v>959.47</v>
      </c>
      <c r="BG6" s="21">
        <f t="shared" ref="BG6:BO6" si="7">IF(BG7="",NA(),BG7)</f>
        <v>904.66</v>
      </c>
      <c r="BH6" s="21">
        <f t="shared" si="7"/>
        <v>879.37</v>
      </c>
      <c r="BI6" s="21">
        <f t="shared" si="7"/>
        <v>844.6</v>
      </c>
      <c r="BJ6" s="21">
        <f t="shared" si="7"/>
        <v>817.97</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80.44</v>
      </c>
      <c r="BR6" s="21">
        <f t="shared" ref="BR6:BZ6" si="8">IF(BR7="",NA(),BR7)</f>
        <v>79.08</v>
      </c>
      <c r="BS6" s="21">
        <f t="shared" si="8"/>
        <v>79.069999999999993</v>
      </c>
      <c r="BT6" s="21">
        <f t="shared" si="8"/>
        <v>79.239999999999995</v>
      </c>
      <c r="BU6" s="21">
        <f t="shared" si="8"/>
        <v>79.56</v>
      </c>
      <c r="BV6" s="21">
        <f t="shared" si="8"/>
        <v>97.91</v>
      </c>
      <c r="BW6" s="21">
        <f t="shared" si="8"/>
        <v>98.61</v>
      </c>
      <c r="BX6" s="21">
        <f t="shared" si="8"/>
        <v>98.75</v>
      </c>
      <c r="BY6" s="21">
        <f t="shared" si="8"/>
        <v>98.36</v>
      </c>
      <c r="BZ6" s="21">
        <f t="shared" si="8"/>
        <v>97.29</v>
      </c>
      <c r="CA6" s="20" t="str">
        <f>IF(CA7="","",IF(CA7="-","【-】","【"&amp;SUBSTITUTE(TEXT(CA7,"#,##0.00"),"-","△")&amp;"】"))</f>
        <v>【97.81】</v>
      </c>
      <c r="CB6" s="21">
        <f>IF(CB7="",NA(),CB7)</f>
        <v>150.71</v>
      </c>
      <c r="CC6" s="21">
        <f t="shared" ref="CC6:CK6" si="9">IF(CC7="",NA(),CC7)</f>
        <v>150.71</v>
      </c>
      <c r="CD6" s="21">
        <f t="shared" si="9"/>
        <v>150.86000000000001</v>
      </c>
      <c r="CE6" s="21">
        <f t="shared" si="9"/>
        <v>151.1</v>
      </c>
      <c r="CF6" s="21">
        <f t="shared" si="9"/>
        <v>150.91999999999999</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94.49</v>
      </c>
      <c r="CY6" s="21">
        <f t="shared" ref="CY6:DG6" si="11">IF(CY7="",NA(),CY7)</f>
        <v>94.31</v>
      </c>
      <c r="CZ6" s="21">
        <f t="shared" si="11"/>
        <v>94.33</v>
      </c>
      <c r="DA6" s="21">
        <f t="shared" si="11"/>
        <v>94.13</v>
      </c>
      <c r="DB6" s="21">
        <f t="shared" si="11"/>
        <v>94.14</v>
      </c>
      <c r="DC6" s="21">
        <f t="shared" si="11"/>
        <v>94.58</v>
      </c>
      <c r="DD6" s="21">
        <f t="shared" si="11"/>
        <v>94.56</v>
      </c>
      <c r="DE6" s="21">
        <f t="shared" si="11"/>
        <v>94.75</v>
      </c>
      <c r="DF6" s="21">
        <f t="shared" si="11"/>
        <v>94.92</v>
      </c>
      <c r="DG6" s="21">
        <f t="shared" si="11"/>
        <v>95.01</v>
      </c>
      <c r="DH6" s="20" t="str">
        <f>IF(DH7="","",IF(DH7="-","【-】","【"&amp;SUBSTITUTE(TEXT(DH7,"#,##0.00"),"-","△")&amp;"】"))</f>
        <v>【95.91】</v>
      </c>
      <c r="DI6" s="21">
        <f>IF(DI7="",NA(),DI7)</f>
        <v>21.43</v>
      </c>
      <c r="DJ6" s="21">
        <f t="shared" ref="DJ6:DR6" si="12">IF(DJ7="",NA(),DJ7)</f>
        <v>23.61</v>
      </c>
      <c r="DK6" s="21">
        <f t="shared" si="12"/>
        <v>25.46</v>
      </c>
      <c r="DL6" s="21">
        <f t="shared" si="12"/>
        <v>27.42</v>
      </c>
      <c r="DM6" s="21">
        <f t="shared" si="12"/>
        <v>29.47</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0.92</v>
      </c>
      <c r="DU6" s="21">
        <f t="shared" ref="DU6:EC6" si="13">IF(DU7="",NA(),DU7)</f>
        <v>0.87</v>
      </c>
      <c r="DV6" s="21">
        <f t="shared" si="13"/>
        <v>0.83</v>
      </c>
      <c r="DW6" s="21">
        <f t="shared" si="13"/>
        <v>0.68</v>
      </c>
      <c r="DX6" s="21">
        <f t="shared" si="13"/>
        <v>1.68</v>
      </c>
      <c r="DY6" s="21">
        <f t="shared" si="13"/>
        <v>4.95</v>
      </c>
      <c r="DZ6" s="21">
        <f t="shared" si="13"/>
        <v>5.64</v>
      </c>
      <c r="EA6" s="21">
        <f t="shared" si="13"/>
        <v>6.43</v>
      </c>
      <c r="EB6" s="21">
        <f t="shared" si="13"/>
        <v>7.75</v>
      </c>
      <c r="EC6" s="21">
        <f t="shared" si="13"/>
        <v>9.44</v>
      </c>
      <c r="ED6" s="20" t="str">
        <f>IF(ED7="","",IF(ED7="-","【-】","【"&amp;SUBSTITUTE(TEXT(ED7,"#,##0.00"),"-","△")&amp;"】"))</f>
        <v>【8.68】</v>
      </c>
      <c r="EE6" s="21">
        <f>IF(EE7="",NA(),EE7)</f>
        <v>0.2</v>
      </c>
      <c r="EF6" s="21">
        <f t="shared" ref="EF6:EN6" si="14">IF(EF7="",NA(),EF7)</f>
        <v>0.09</v>
      </c>
      <c r="EG6" s="21">
        <f t="shared" si="14"/>
        <v>0.11</v>
      </c>
      <c r="EH6" s="21">
        <f t="shared" si="14"/>
        <v>0.14000000000000001</v>
      </c>
      <c r="EI6" s="21">
        <f t="shared" si="14"/>
        <v>0.08</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232114</v>
      </c>
      <c r="D7" s="23">
        <v>46</v>
      </c>
      <c r="E7" s="23">
        <v>17</v>
      </c>
      <c r="F7" s="23">
        <v>1</v>
      </c>
      <c r="G7" s="23">
        <v>0</v>
      </c>
      <c r="H7" s="23" t="s">
        <v>96</v>
      </c>
      <c r="I7" s="23" t="s">
        <v>97</v>
      </c>
      <c r="J7" s="23" t="s">
        <v>98</v>
      </c>
      <c r="K7" s="23" t="s">
        <v>99</v>
      </c>
      <c r="L7" s="23" t="s">
        <v>100</v>
      </c>
      <c r="M7" s="23" t="s">
        <v>101</v>
      </c>
      <c r="N7" s="24" t="s">
        <v>102</v>
      </c>
      <c r="O7" s="24">
        <v>77.06</v>
      </c>
      <c r="P7" s="24">
        <v>74.58</v>
      </c>
      <c r="Q7" s="24">
        <v>90.97</v>
      </c>
      <c r="R7" s="24">
        <v>1980</v>
      </c>
      <c r="S7" s="24">
        <v>416383</v>
      </c>
      <c r="T7" s="24">
        <v>918.32</v>
      </c>
      <c r="U7" s="24">
        <v>453.42</v>
      </c>
      <c r="V7" s="24">
        <v>310131</v>
      </c>
      <c r="W7" s="24">
        <v>52.8</v>
      </c>
      <c r="X7" s="24">
        <v>5873.69</v>
      </c>
      <c r="Y7" s="24">
        <v>107.39</v>
      </c>
      <c r="Z7" s="24">
        <v>107.82</v>
      </c>
      <c r="AA7" s="24">
        <v>104</v>
      </c>
      <c r="AB7" s="24">
        <v>104.55</v>
      </c>
      <c r="AC7" s="24">
        <v>101.78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121.81</v>
      </c>
      <c r="AV7" s="24">
        <v>129.26</v>
      </c>
      <c r="AW7" s="24">
        <v>122.67</v>
      </c>
      <c r="AX7" s="24">
        <v>121.94</v>
      </c>
      <c r="AY7" s="24">
        <v>117.72</v>
      </c>
      <c r="AZ7" s="24">
        <v>73.02</v>
      </c>
      <c r="BA7" s="24">
        <v>72.930000000000007</v>
      </c>
      <c r="BB7" s="24">
        <v>80.08</v>
      </c>
      <c r="BC7" s="24">
        <v>87.33</v>
      </c>
      <c r="BD7" s="24">
        <v>92.26</v>
      </c>
      <c r="BE7" s="24">
        <v>78.430000000000007</v>
      </c>
      <c r="BF7" s="24">
        <v>959.47</v>
      </c>
      <c r="BG7" s="24">
        <v>904.66</v>
      </c>
      <c r="BH7" s="24">
        <v>879.37</v>
      </c>
      <c r="BI7" s="24">
        <v>844.6</v>
      </c>
      <c r="BJ7" s="24">
        <v>817.97</v>
      </c>
      <c r="BK7" s="24">
        <v>708.89</v>
      </c>
      <c r="BL7" s="24">
        <v>730.52</v>
      </c>
      <c r="BM7" s="24">
        <v>672.33</v>
      </c>
      <c r="BN7" s="24">
        <v>668.8</v>
      </c>
      <c r="BO7" s="24">
        <v>652.79999999999995</v>
      </c>
      <c r="BP7" s="24">
        <v>630.82000000000005</v>
      </c>
      <c r="BQ7" s="24">
        <v>80.44</v>
      </c>
      <c r="BR7" s="24">
        <v>79.08</v>
      </c>
      <c r="BS7" s="24">
        <v>79.069999999999993</v>
      </c>
      <c r="BT7" s="24">
        <v>79.239999999999995</v>
      </c>
      <c r="BU7" s="24">
        <v>79.56</v>
      </c>
      <c r="BV7" s="24">
        <v>97.91</v>
      </c>
      <c r="BW7" s="24">
        <v>98.61</v>
      </c>
      <c r="BX7" s="24">
        <v>98.75</v>
      </c>
      <c r="BY7" s="24">
        <v>98.36</v>
      </c>
      <c r="BZ7" s="24">
        <v>97.29</v>
      </c>
      <c r="CA7" s="24">
        <v>97.81</v>
      </c>
      <c r="CB7" s="24">
        <v>150.71</v>
      </c>
      <c r="CC7" s="24">
        <v>150.71</v>
      </c>
      <c r="CD7" s="24">
        <v>150.86000000000001</v>
      </c>
      <c r="CE7" s="24">
        <v>151.1</v>
      </c>
      <c r="CF7" s="24">
        <v>150.91999999999999</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94.49</v>
      </c>
      <c r="CY7" s="24">
        <v>94.31</v>
      </c>
      <c r="CZ7" s="24">
        <v>94.33</v>
      </c>
      <c r="DA7" s="24">
        <v>94.13</v>
      </c>
      <c r="DB7" s="24">
        <v>94.14</v>
      </c>
      <c r="DC7" s="24">
        <v>94.58</v>
      </c>
      <c r="DD7" s="24">
        <v>94.56</v>
      </c>
      <c r="DE7" s="24">
        <v>94.75</v>
      </c>
      <c r="DF7" s="24">
        <v>94.92</v>
      </c>
      <c r="DG7" s="24">
        <v>95.01</v>
      </c>
      <c r="DH7" s="24">
        <v>95.91</v>
      </c>
      <c r="DI7" s="24">
        <v>21.43</v>
      </c>
      <c r="DJ7" s="24">
        <v>23.61</v>
      </c>
      <c r="DK7" s="24">
        <v>25.46</v>
      </c>
      <c r="DL7" s="24">
        <v>27.42</v>
      </c>
      <c r="DM7" s="24">
        <v>29.47</v>
      </c>
      <c r="DN7" s="24">
        <v>31.01</v>
      </c>
      <c r="DO7" s="24">
        <v>28.87</v>
      </c>
      <c r="DP7" s="24">
        <v>31.34</v>
      </c>
      <c r="DQ7" s="24">
        <v>32.909999999999997</v>
      </c>
      <c r="DR7" s="24">
        <v>34.869999999999997</v>
      </c>
      <c r="DS7" s="24">
        <v>41.09</v>
      </c>
      <c r="DT7" s="24">
        <v>0.92</v>
      </c>
      <c r="DU7" s="24">
        <v>0.87</v>
      </c>
      <c r="DV7" s="24">
        <v>0.83</v>
      </c>
      <c r="DW7" s="24">
        <v>0.68</v>
      </c>
      <c r="DX7" s="24">
        <v>1.68</v>
      </c>
      <c r="DY7" s="24">
        <v>4.95</v>
      </c>
      <c r="DZ7" s="24">
        <v>5.64</v>
      </c>
      <c r="EA7" s="24">
        <v>6.43</v>
      </c>
      <c r="EB7" s="24">
        <v>7.75</v>
      </c>
      <c r="EC7" s="24">
        <v>9.44</v>
      </c>
      <c r="ED7" s="24">
        <v>8.68</v>
      </c>
      <c r="EE7" s="24">
        <v>0.2</v>
      </c>
      <c r="EF7" s="24">
        <v>0.09</v>
      </c>
      <c r="EG7" s="24">
        <v>0.11</v>
      </c>
      <c r="EH7" s="24">
        <v>0.14000000000000001</v>
      </c>
      <c r="EI7" s="24">
        <v>0.08</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2025-01-24T07:03:01Z</dcterms:created>
  <dcterms:modified xsi:type="dcterms:W3CDTF">2025-02-17T04:31:16Z</dcterms:modified>
  <cp:category/>
</cp:coreProperties>
</file>